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VeeraBabu\OneDrive\Desktop\PROJECTS\EXCELL\"/>
    </mc:Choice>
  </mc:AlternateContent>
  <xr:revisionPtr revIDLastSave="0" documentId="8_{DFC07487-F3B5-4D5E-AD40-61E886BB2484}" xr6:coauthVersionLast="47" xr6:coauthVersionMax="47" xr10:uidLastSave="{00000000-0000-0000-0000-000000000000}"/>
  <bookViews>
    <workbookView xWindow="-108" yWindow="-108" windowWidth="23256" windowHeight="12576" firstSheet="1" activeTab="3" xr2:uid="{26D4546B-D2A1-4444-8EAF-A6228F96F0C1}"/>
  </bookViews>
  <sheets>
    <sheet name="Sheet5" sheetId="9" r:id="rId1"/>
    <sheet name="Data" sheetId="2" r:id="rId2"/>
    <sheet name="Assets" sheetId="4" r:id="rId3"/>
    <sheet name="Customer Center Report" sheetId="5" r:id="rId4"/>
    <sheet name="Sheet2" sheetId="6" r:id="rId5"/>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1557" r:id="rId6"/>
    <pivotCache cacheId="1560" r:id="rId7"/>
    <pivotCache cacheId="1562" r:id="rId8"/>
    <pivotCache cacheId="1566" r:id="rId9"/>
    <pivotCache cacheId="1741" r:id="rId10"/>
    <pivotCache cacheId="3386" r:id="rId11"/>
    <pivotCache cacheId="3389" r:id="rId12"/>
    <pivotCache cacheId="3392" r:id="rId13"/>
    <pivotCache cacheId="3395" r:id="rId14"/>
    <pivotCache cacheId="3398" r:id="rId15"/>
  </pivotCaches>
  <extLst>
    <ext xmlns:x14="http://schemas.microsoft.com/office/spreadsheetml/2009/9/main" uri="{876F7934-8845-4945-9796-88D515C7AA90}">
      <x14:pivotCaches>
        <pivotCache cacheId="133"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5" i="6" l="1"/>
  <c r="M29" i="5" s="1"/>
  <c r="H5" i="6"/>
  <c r="H6" i="6"/>
  <c r="H8" i="6" s="1"/>
  <c r="G13" i="6" s="1"/>
  <c r="M38" i="5" s="1"/>
  <c r="H4" i="6"/>
  <c r="G11" i="6" s="1"/>
  <c r="M36" i="5" s="1"/>
  <c r="D102" i="6"/>
  <c r="Q21" i="5" a="1"/>
  <c r="Q21" i="5" s="1"/>
  <c r="P22" i="5" a="1"/>
  <c r="P22" i="5" s="1"/>
  <c r="H36" i="6"/>
  <c r="E39" i="6" a="1"/>
  <c r="E39"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s="1"/>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s="1"/>
  <c r="K32" i="2" a="1"/>
  <c r="K32" i="2" s="1"/>
  <c r="K33" i="2" a="1"/>
  <c r="K33" i="2" s="1"/>
  <c r="K34" i="2" a="1"/>
  <c r="K34" i="2"/>
  <c r="K35" i="2" a="1"/>
  <c r="K35" i="2"/>
  <c r="K36" i="2" a="1"/>
  <c r="K36" i="2" s="1"/>
  <c r="K37" i="2" a="1"/>
  <c r="K37" i="2" s="1"/>
  <c r="K38" i="2" a="1"/>
  <c r="K38" i="2" s="1"/>
  <c r="K39" i="2" a="1"/>
  <c r="K39" i="2" s="1"/>
  <c r="K40" i="2" a="1"/>
  <c r="K40" i="2" s="1"/>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s="1"/>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s="1"/>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c r="K183" i="2" a="1"/>
  <c r="K183" i="2" s="1"/>
  <c r="K184" i="2" a="1"/>
  <c r="K184" i="2" s="1"/>
  <c r="K185" i="2" a="1"/>
  <c r="K185" i="2" s="1"/>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s="1"/>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c r="K497" i="2" a="1"/>
  <c r="K497" i="2" s="1"/>
  <c r="K498" i="2" a="1"/>
  <c r="K498" i="2" s="1"/>
  <c r="K499" i="2" a="1"/>
  <c r="K499" i="2" s="1"/>
  <c r="K500" i="2" a="1"/>
  <c r="K500" i="2" s="1"/>
  <c r="K501" i="2" a="1"/>
  <c r="K501" i="2" s="1"/>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s="1"/>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s="1"/>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c r="K598" i="2" a="1"/>
  <c r="K598" i="2"/>
  <c r="K599" i="2" a="1"/>
  <c r="K599" i="2" s="1"/>
  <c r="K600" i="2" a="1"/>
  <c r="K600" i="2" s="1"/>
  <c r="K601" i="2" a="1"/>
  <c r="K601" i="2" s="1"/>
  <c r="K602" i="2" a="1"/>
  <c r="K602" i="2" s="1"/>
  <c r="K603" i="2" a="1"/>
  <c r="K603" i="2" s="1"/>
  <c r="K604" i="2" a="1"/>
  <c r="K604" i="2"/>
  <c r="K605" i="2" a="1"/>
  <c r="K605" i="2" s="1"/>
  <c r="K606" i="2" a="1"/>
  <c r="K606" i="2" s="1"/>
  <c r="K607" i="2" a="1"/>
  <c r="K607" i="2" s="1"/>
  <c r="K608" i="2" a="1"/>
  <c r="K608" i="2" s="1"/>
  <c r="K609" i="2" a="1"/>
  <c r="K609" i="2"/>
  <c r="K610" i="2" a="1"/>
  <c r="K610" i="2" s="1"/>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s="1"/>
  <c r="K652" i="2" a="1"/>
  <c r="K652" i="2"/>
  <c r="K653" i="2" a="1"/>
  <c r="K653" i="2" s="1"/>
  <c r="K654" i="2" a="1"/>
  <c r="K654" i="2" s="1"/>
  <c r="K655" i="2" a="1"/>
  <c r="K655" i="2" s="1"/>
  <c r="K656" i="2" a="1"/>
  <c r="K656" i="2" s="1"/>
  <c r="K657" i="2" a="1"/>
  <c r="K657" i="2" s="1"/>
  <c r="K658" i="2" a="1"/>
  <c r="K658" i="2"/>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s="1"/>
  <c r="K760" i="2" a="1"/>
  <c r="K760" i="2" s="1"/>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7" i="6" l="1"/>
  <c r="G12" i="6" s="1"/>
  <c r="M37" i="5" s="1"/>
  <c r="I40" i="6"/>
  <c r="H41" i="6"/>
  <c r="H40" i="6"/>
  <c r="H39" i="6"/>
  <c r="H42" i="6"/>
  <c r="I39" i="6"/>
  <c r="I43" i="6"/>
  <c r="I42" i="6"/>
  <c r="H43" i="6"/>
  <c r="I4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9E1769-69BC-4396-8BD7-C69BCAD288B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BC2C4B4-554F-4CBD-82E2-4360480B8C74}"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E6402B2F-935F-4638-BAEE-C7AB96F7822C}"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<sst xmlns="http://schemas.openxmlformats.org/spreadsheetml/2006/main" count="3167" uniqueCount="1081">
  <si>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</si>
  <si>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</si>
  <si>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</si>
  <si>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</si>
  <si>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</si>
  <si>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</si>
  <si>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</si>
  <si>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</si>
  <si>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</si>
  <si>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</si>
  <si>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</si>
  <si>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</si>
  <si>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</si>
  <si>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</si>
  <si>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</si>
  <si>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</si>
  <si>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</si>
  <si>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</si>
  <si>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</si>
  <si>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</si>
  <si>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</si>
  <si>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</si>
  <si>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</si>
  <si>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</si>
  <si>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</si>
  <si>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</si>
  <si>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</si>
  <si>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</si>
  <si>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</si>
  <si>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</si>
  <si>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</si>
  <si>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</si>
  <si>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</si>
  <si>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</si>
  <si>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</si>
  <si>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</si>
  <si>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</si>
  <si>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</si>
  <si>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</si>
  <si>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</si>
  <si>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</si>
  <si>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</si>
  <si>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</si>
  <si>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</si>
  <si>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</si>
  <si>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</si>
  <si>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</si>
  <si>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</si>
  <si>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</si>
  <si>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</si>
  <si>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</si>
  <si>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</si>
  <si>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</si>
  <si>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</si>
  <si>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</si>
  <si>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</si>
  <si>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</si>
  <si>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</si>
  <si>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</si>
  <si>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</si>
  <si>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</si>
  <si>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</si>
  <si>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</si>
  <si>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</si>
  <si>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</si>
  <si>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</si>
  <si>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</si>
  <si>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</si>
  <si>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</si>
  <si>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</si>
  <si>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</si>
  <si>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</si>
  <si>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</si>
  <si>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</si>
  <si>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</si>
  <si>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</si>
  <si>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</si>
  <si>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</si>
  <si>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</si>
  <si>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</si>
  <si>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</si>
  <si>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</si>
  <si>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</si>
  <si>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</si>
  <si>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</si>
  <si>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</si>
  <si>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</si>
  <si>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</si>
  <si>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</si>
  <si>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</si>
  <si>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</si>
  <si>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</si>
  <si>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</si>
  <si>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</si>
  <si>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</si>
  <si>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</si>
  <si>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</si>
  <si>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</si>
  <si>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</si>
  <si>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</si>
  <si>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</si>
  <si>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</si>
  <si>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</si>
  <si>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</si>
  <si>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</si>
  <si>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</si>
  <si>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</si>
  <si>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</si>
  <si>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</si>
  <si>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</si>
  <si>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</si>
  <si>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</si>
  <si>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</si>
  <si>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</si>
  <si>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</si>
  <si>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</si>
  <si>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</si>
  <si>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</si>
  <si>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</si>
  <si>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</si>
  <si>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</si>
  <si>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</si>
  <si>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</si>
  <si>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</si>
  <si>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</si>
  <si>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</si>
  <si>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</si>
  <si>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</si>
  <si>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</si>
  <si>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</si>
  <si>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</si>
  <si>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</si>
  <si>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</si>
  <si>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</si>
  <si>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</si>
  <si>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</si>
  <si>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</si>
  <si>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</si>
  <si>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</si>
  <si>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</si>
  <si>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</si>
  <si>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</si>
  <si>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</si>
  <si>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</si>
  <si>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</si>
  <si>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</si>
  <si>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</si>
  <si>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</si>
  <si>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</si>
  <si>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</si>
  <si>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</si>
  <si>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</si>
  <si>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</si>
  <si>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</si>
  <si>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</si>
  <si>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</si>
  <si>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</si>
  <si>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</si>
  <si>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</si>
  <si>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</si>
  <si>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</si>
  <si>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</si>
  <si>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</si>
  <si>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</si>
  <si>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</si>
  <si>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</si>
  <si>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</si>
  <si>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</si>
  <si>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</si>
  <si>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</si>
  <si>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</si>
  <si>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</si>
  <si>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</si>
  <si>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</si>
  <si>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</si>
  <si>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</si>
  <si>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</si>
  <si>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</si>
  <si>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</si>
  <si>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</si>
  <si>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</si>
  <si>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</si>
  <si>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</si>
  <si>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</si>
  <si>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</si>
  <si>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</si>
  <si>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</si>
  <si>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</si>
  <si>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</si>
  <si>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</si>
  <si>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</si>
  <si>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</si>
  <si>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</si>
  <si>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</si>
  <si>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</si>
  <si>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</si>
  <si>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</si>
  <si>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</si>
  <si>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</si>
  <si>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</si>
  <si>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</si>
  <si>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</si>
  <si>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</si>
  <si>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</si>
  <si>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</si>
  <si>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</si>
  <si>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</si>
  <si>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</si>
  <si>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</si>
  <si>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</si>
  <si>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</si>
  <si>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</si>
  <si>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</si>
  <si>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</si>
  <si>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</si>
  <si>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</si>
  <si>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</si>
  <si>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</si>
  <si>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</si>
  <si>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</si>
  <si>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</si>
  <si>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</si>
  <si>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</si>
  <si>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</si>
  <si>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</si>
  <si>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</si>
  <si>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</si>
  <si>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</si>
  <si>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</si>
  <si>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</si>
  <si>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</si>
  <si>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</si>
  <si>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</si>
  <si>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</si>
  <si>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</si>
  <si>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</si>
  <si>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</si>
  <si>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</si>
  <si>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</si>
  <si>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</si>
  <si>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</si>
  <si>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</si>
  <si>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</si>
  <si>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</si>
  <si>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</si>
  <si>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</si>
  <si>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</si>
  <si>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</si>
  <si>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</si>
  <si>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</si>
  <si>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</si>
  <si>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</si>
  <si>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</si>
  <si>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</si>
  <si>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</si>
  <si>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</si>
  <si>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</si>
  <si>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</si>
  <si>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</si>
  <si>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</si>
  <si>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</si>
  <si>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</si>
  <si>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</si>
  <si>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</si>
  <si>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</si>
  <si>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</si>
  <si>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</si>
  <si>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</si>
  <si>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</si>
  <si>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</si>
  <si>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</si>
  <si>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</si>
  <si>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</si>
  <si>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</si>
  <si>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</si>
  <si>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</si>
  <si>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</si>
  <si>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</si>
  <si>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</si>
  <si>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</si>
  <si>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</si>
  <si>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</si>
  <si>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</si>
  <si>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</si>
  <si>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</si>
  <si>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</si>
  <si>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</si>
  <si>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</si>
  <si>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</si>
  <si>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</si>
  <si>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</si>
  <si>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</si>
  <si>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</si>
  <si>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</si>
  <si>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</si>
  <si>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</si>
  <si>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</si>
  <si>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</si>
  <si>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</si>
  <si>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</si>
  <si>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</si>
  <si>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</si>
  <si>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</si>
  <si>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</si>
  <si>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</si>
  <si>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</si>
  <si>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</si>
  <si>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</si>
  <si>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</si>
  <si>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</si>
  <si>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</si>
  <si>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</si>
  <si>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</si>
  <si>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</si>
  <si>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</si>
  <si>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</si>
  <si>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</si>
  <si>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</si>
  <si>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</si>
  <si>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</si>
  <si>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</si>
  <si>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</si>
  <si>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</si>
  <si>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</si>
  <si>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</si>
  <si>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</si>
  <si>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</si>
  <si>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</si>
  <si>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</si>
  <si>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</si>
  <si>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</si>
  <si>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</si>
  <si>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</si>
  <si>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</si>
  <si>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</si>
  <si>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</si>
  <si>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</si>
  <si>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</si>
  <si>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</si>
  <si>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</si>
  <si>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</si>
  <si>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</si>
  <si>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</si>
  <si>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</si>
  <si>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</si>
  <si>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</si>
  <si>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</si>
  <si>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</si>
  <si>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</si>
  <si>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</si>
  <si>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</si>
  <si>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</si>
  <si>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</si>
  <si>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</si>
  <si>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</si>
  <si>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</si>
  <si>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</si>
  <si>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</si>
  <si>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</si>
  <si>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</si>
  <si>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</si>
  <si>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</si>
  <si>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</si>
  <si>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</si>
  <si>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</si>
  <si>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</si>
  <si>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</si>
  <si>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</si>
  <si>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</si>
  <si>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</si>
  <si>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</si>
  <si>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</si>
  <si>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</si>
  <si>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</si>
  <si>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</si>
  <si>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</si>
  <si>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</si>
  <si>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</si>
  <si>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</si>
  <si>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</si>
  <si>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</si>
  <si>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</si>
  <si>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</si>
  <si>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</si>
  <si>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</si>
  <si>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</si>
  <si>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</si>
  <si>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</si>
  <si>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</si>
  <si>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</si>
  <si>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</si>
  <si>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</si>
  <si>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</si>
  <si>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</si>
  <si>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</si>
  <si>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</si>
  <si>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</si>
  <si>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</si>
  <si>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</si>
  <si>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</si>
  <si>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</si>
  <si>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</si>
  <si>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</si>
  <si>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</si>
  <si>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</si>
  <si>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</si>
  <si>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</si>
  <si>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</si>
  <si>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</si>
  <si>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</si>
  <si>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</si>
  <si>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</si>
  <si>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</si>
  <si>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</si>
  <si>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</si>
  <si>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</si>
  <si>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</si>
  <si>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</si>
  <si>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</si>
  <si>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</si>
  <si>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</si>
  <si>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</si>
  <si>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</si>
  <si>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</si>
  <si>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</si>
  <si>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</si>
  <si>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</si>
  <si>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</si>
  <si>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</si>
  <si>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</si>
  <si>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</si>
  <si>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</si>
  <si>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</si>
  <si>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</si>
  <si>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</si>
  <si>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</si>
  <si>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</si>
  <si>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</si>
  <si>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</si>
  <si>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</si>
  <si>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</si>
  <si>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</si>
  <si>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</si>
  <si>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</si>
  <si>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</si>
  <si>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</si>
  <si>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</si>
  <si>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</si>
  <si>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</si>
  <si>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</si>
  <si>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</si>
  <si>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</si>
  <si>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</si>
  <si>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</si>
  <si>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</si>
  <si>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</si>
  <si>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</si>
  <si>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</si>
  <si>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</si>
  <si>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</si>
  <si>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</si>
  <si>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</si>
  <si>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</si>
  <si>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</si>
  <si>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</si>
  <si>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</si>
  <si>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</si>
  <si>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</si>
  <si>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</si>
  <si>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</si>
  <si>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</si>
  <si>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</si>
  <si>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</si>
  <si>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</si>
  <si>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</si>
  <si>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</si>
  <si>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</si>
  <si>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</si>
  <si>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</si>
  <si>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</si>
  <si>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</si>
  <si>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</si>
  <si>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</si>
  <si>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</si>
  <si>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</si>
  <si>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</si>
  <si>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</si>
  <si>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</si>
  <si>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</si>
  <si>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</si>
  <si>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</si>
  <si>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</si>
  <si>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</si>
  <si>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</si>
  <si>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</si>
  <si>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</si>
  <si>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</si>
  <si>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</si>
  <si>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</si>
  <si>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</si>
  <si>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</si>
  <si>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</si>
  <si>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</si>
  <si>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</si>
  <si>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</si>
  <si>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</si>
  <si>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</si>
  <si>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</si>
  <si>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</si>
  <si>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</si>
  <si>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</si>
  <si>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</si>
  <si>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</si>
  <si>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</si>
  <si>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</si>
  <si>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</si>
  <si>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</si>
  <si>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</si>
  <si>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</si>
  <si>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</si>
  <si>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</si>
  <si>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</si>
  <si>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</si>
  <si>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</si>
  <si>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</si>
  <si>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</si>
  <si>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</si>
  <si>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</si>
  <si>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</si>
  <si>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</si>
  <si>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</si>
  <si>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</si>
  <si>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</si>
  <si>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</si>
  <si>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</si>
  <si>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</si>
  <si>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</si>
  <si>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</si>
  <si>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</si>
  <si>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</si>
  <si>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</si>
  <si>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</si>
  <si>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</si>
  <si>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</si>
  <si>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</si>
  <si>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</si>
  <si>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</si>
  <si>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</si>
  <si>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</si>
  <si>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</si>
  <si>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</si>
  <si>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</si>
  <si>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</si>
  <si>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</si>
  <si>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</si>
  <si>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</si>
  <si>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</si>
  <si>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</si>
  <si>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</si>
  <si>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</si>
  <si>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</si>
  <si>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</si>
  <si>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</si>
  <si>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</si>
  <si>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</si>
  <si>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</si>
  <si>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</si>
  <si>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</si>
  <si>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</si>
  <si>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</si>
  <si>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</si>
  <si>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</si>
  <si>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</si>
  <si>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</si>
  <si>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</si>
  <si>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</si>
  <si>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</si>
  <si>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</si>
  <si>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</si>
  <si>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</si>
  <si>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</si>
  <si>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</si>
  <si>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</si>
  <si>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</si>
  <si>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</si>
  <si>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</si>
  <si>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</si>
  <si>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</si>
  <si>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</si>
  <si>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</si>
  <si>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</si>
  <si>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</si>
  <si>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</si>
  <si>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</si>
  <si>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</si>
  <si>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</si>
  <si>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</si>
  <si>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</si>
  <si>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</si>
  <si>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</si>
  <si>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</si>
  <si>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</si>
  <si>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</si>
  <si>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</si>
  <si>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</si>
  <si>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</si>
  <si>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</si>
  <si>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</si>
  <si>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</si>
  <si>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</si>
  <si>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</si>
  <si>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</si>
  <si>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</si>
  <si>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</si>
  <si>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</si>
  <si>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</si>
  <si>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</si>
  <si>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</si>
  <si>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</si>
  <si>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</si>
  <si>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</si>
  <si>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</si>
  <si>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</si>
  <si>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</si>
  <si>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</si>
  <si>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</si>
  <si>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</si>
  <si>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</si>
  <si>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</si>
  <si>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</si>
  <si>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</si>
  <si>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</si>
  <si>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</si>
  <si>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</si>
  <si>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</si>
  <si>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</si>
  <si>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</si>
  <si>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</si>
  <si>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</si>
  <si>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</si>
  <si>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</si>
  <si>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</si>
  <si>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</si>
  <si>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</si>
  <si>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</si>
  <si>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</si>
  <si>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</si>
  <si>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</si>
  <si>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</si>
  <si>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</si>
  <si>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</si>
  <si>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</si>
  <si>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</si>
  <si>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</si>
  <si>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</si>
  <si>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</si>
  <si>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</si>
  <si>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</si>
  <si>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</si>
  <si>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</si>
  <si>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</si>
  <si>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</si>
  <si>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</si>
  <si>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</si>
  <si>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</si>
  <si>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</si>
  <si>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</si>
  <si>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</si>
  <si>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</si>
  <si>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</si>
  <si>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</si>
  <si>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</si>
  <si>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</si>
  <si>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</si>
  <si>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</si>
  <si>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</si>
  <si>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</si>
  <si>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</si>
  <si>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</si>
  <si>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</si>
  <si>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</si>
  <si>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</si>
  <si>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</si>
  <si>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</si>
  <si>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</si>
  <si>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</si>
  <si>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</si>
  <si>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</si>
  <si>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</si>
  <si>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</si>
  <si>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</si>
  <si>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</si>
  <si>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</si>
  <si>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</si>
  <si>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</si>
  <si>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</si>
  <si>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</si>
  <si>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</si>
  <si>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</si>
  <si>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</si>
  <si>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</si>
  <si>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</si>
  <si>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</si>
  <si>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</si>
  <si>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</si>
  <si>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</si>
  <si>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</si>
  <si>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</si>
  <si>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</si>
  <si>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</si>
  <si>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</si>
  <si>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</si>
  <si>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</si>
  <si>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</si>
  <si>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</si>
  <si>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</si>
  <si>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</si>
  <si>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</si>
  <si>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</si>
  <si>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</si>
  <si>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</si>
  <si>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</si>
  <si>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</si>
  <si>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</si>
  <si>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</si>
  <si>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</si>
  <si>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</si>
  <si>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</si>
  <si>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</si>
  <si>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</si>
  <si>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</si>
  <si>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</si>
  <si>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</si>
  <si>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</si>
  <si>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</si>
  <si>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</si>
  <si>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</si>
  <si>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</si>
  <si>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</si>
  <si>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</si>
  <si>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</si>
  <si>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</si>
  <si>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</si>
  <si>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</si>
  <si>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</si>
  <si>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</si>
  <si>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</si>
  <si>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</si>
  <si>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</si>
  <si>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</si>
  <si>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</si>
  <si>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</si>
  <si>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</si>
  <si>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</si>
  <si>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</si>
  <si>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</si>
  <si>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</si>
  <si>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</si>
  <si>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</si>
  <si>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</si>
  <si>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</si>
  <si>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</si>
  <si>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</si>
  <si>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</si>
  <si>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</si>
  <si>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</si>
  <si>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</si>
  <si>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</si>
  <si>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</si>
  <si>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</si>
  <si>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</si>
  <si>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</si>
  <si>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</si>
  <si>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</si>
  <si>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</si>
  <si>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</si>
  <si>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</si>
  <si>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</si>
  <si>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</si>
  <si>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</si>
  <si>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</si>
  <si>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</si>
  <si>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</si>
  <si>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</si>
  <si>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</si>
  <si>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</si>
  <si>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</si>
  <si>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</si>
  <si>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</si>
  <si>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</si>
  <si>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</si>
  <si>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</si>
  <si>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</si>
  <si>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</si>
  <si>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</si>
  <si>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</si>
  <si>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</si>
  <si>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</si>
  <si>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</si>
  <si>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</si>
  <si>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</si>
  <si>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</si>
  <si>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</si>
  <si>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</si>
  <si>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</si>
  <si>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</si>
  <si>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</si>
  <si>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</si>
  <si>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</si>
  <si>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</si>
  <si>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</si>
  <si>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</si>
  <si>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</si>
  <si>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</si>
  <si>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</si>
  <si>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</si>
  <si>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</si>
  <si>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</si>
  <si>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</si>
  <si>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</si>
  <si>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</si>
  <si>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</si>
  <si>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</si>
  <si>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</si>
  <si>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</si>
  <si>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</si>
  <si>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</si>
  <si>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</si>
  <si>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</si>
  <si>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</si>
  <si>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</si>
  <si>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</si>
  <si>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</si>
  <si>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</si>
  <si>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</si>
  <si>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</si>
  <si>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</si>
  <si>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</si>
  <si>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</si>
  <si>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</si>
  <si>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</si>
  <si>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</si>
  <si>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</si>
  <si>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</si>
  <si>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</si>
  <si>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</si>
  <si>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</si>
  <si>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</si>
  <si>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</si>
  <si>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</si>
  <si>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</si>
  <si>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</si>
  <si>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</si>
  <si>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</si>
  <si>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</si>
  <si>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</si>
  <si>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</si>
  <si>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</si>
  <si>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</si>
  <si>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</si>
  <si>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</si>
  <si>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</si>
  <si>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</si>
  <si>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</si>
  <si>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</si>
  <si>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</si>
  <si>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</si>
  <si>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</si>
  <si>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</si>
  <si>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</si>
  <si>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</si>
  <si>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</si>
  <si>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</si>
  <si>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</si>
  <si>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</si>
  <si>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</si>
  <si>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</si>
  <si>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</si>
  <si>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</si>
  <si>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</si>
  <si>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</si>
  <si>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</si>
  <si>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</si>
  <si>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</si>
  <si>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</si>
  <si>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</si>
  <si>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</si>
  <si>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</si>
  <si>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</si>
  <si>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</si>
  <si>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</si>
  <si>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</si>
  <si>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</si>
  <si>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</si>
  <si>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</si>
  <si>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</si>
  <si>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</si>
  <si>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</si>
  <si>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</si>
  <si>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</si>
  <si>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</si>
  <si>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</si>
  <si>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</si>
  <si>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</si>
  <si>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</si>
  <si>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</si>
  <si>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</si>
  <si>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</si>
  <si>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</si>
  <si>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</si>
  <si>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</si>
  <si>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</si>
  <si>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</si>
  <si>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</si>
  <si>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</si>
  <si>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</si>
  <si>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</si>
  <si>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</si>
  <si>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</si>
  <si>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</si>
  <si>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</si>
  <si>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</si>
  <si>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</si>
  <si>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</si>
  <si>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</si>
  <si>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</si>
  <si>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</si>
  <si>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</si>
  <si>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</si>
  <si>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</si>
  <si>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</si>
  <si>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</si>
  <si>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</si>
  <si>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</si>
  <si>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</si>
  <si>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</si>
  <si>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</si>
  <si>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</si>
  <si>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</si>
  <si>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</si>
  <si>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</si>
  <si>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</si>
  <si>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</si>
  <si>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</si>
  <si>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</si>
  <si>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</si>
  <si>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</si>
  <si>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</si>
  <si>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</si>
  <si>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</si>
  <si>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</si>
  <si>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</si>
  <si>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</si>
  <si>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</si>
  <si>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</si>
  <si>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</si>
  <si>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</si>
  <si>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</si>
  <si>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</si>
  <si>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</si>
  <si>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</si>
  <si>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</si>
  <si>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</si>
  <si>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</si>
  <si>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</si>
  <si>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</si>
  <si>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</si>
  <si>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</si>
  <si>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</si>
  <si>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</si>
  <si>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</si>
  <si>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</si>
  <si>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</si>
  <si>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</si>
  <si>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</si>
  <si>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</si>
  <si>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</si>
  <si>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</si>
  <si>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</si>
  <si>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</si>
  <si>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</si>
  <si>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</si>
  <si>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</si>
  <si>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</si>
  <si>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</si>
  <si>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</si>
  <si>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</si>
  <si>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</si>
  <si>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</si>
  <si>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</si>
  <si>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</si>
  <si>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</si>
  <si>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</si>
  <si>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</si>
  <si>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</si>
  <si>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</si>
  <si>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</si>
  <si>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</si>
  <si>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</si>
  <si>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</si>
  <si>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</si>
  <si>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</si>
  <si>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</si>
  <si>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</si>
  <si>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</si>
  <si>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</si>
  <si>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</si>
  <si>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</si>
  <si>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</si>
  <si>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</si>
  <si>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</si>
  <si>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</si>
  <si>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</si>
  <si>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</si>
  <si>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</si>
  <si>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</si>
  <si>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</si>
  <si>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</si>
  <si>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</si>
  <si>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</si>
  <si>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</si>
  <si>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</si>
  <si>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</si>
  <si>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</si>
  <si>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</si>
  <si>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</si>
  <si>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</si>
  <si>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</si>
  <si>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</si>
  <si>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</si>
  <si>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</si>
  <si>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</si>
  <si>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</si>
  <si>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</si>
  <si>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</si>
  <si>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</si>
  <si>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</si>
  <si>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</si>
  <si>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</si>
  <si>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</si>
  <si>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</si>
  <si>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</si>
  <si>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</si>
  <si>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</si>
  <si>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</si>
  <si>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</si>
  <si>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Calls</t>
  </si>
  <si>
    <t>Column Labels</t>
  </si>
  <si>
    <t>Grand Total</t>
  </si>
  <si>
    <t>Jan</t>
  </si>
  <si>
    <t>Feb</t>
  </si>
  <si>
    <t>Mar</t>
  </si>
  <si>
    <t>Apr</t>
  </si>
  <si>
    <t>May</t>
  </si>
  <si>
    <t>Jun</t>
  </si>
  <si>
    <t>Jul</t>
  </si>
  <si>
    <t>Aug</t>
  </si>
  <si>
    <t>Sep</t>
  </si>
  <si>
    <t>Oct</t>
  </si>
  <si>
    <t>Nov</t>
  </si>
  <si>
    <t>Dec</t>
  </si>
  <si>
    <t>Row Labels</t>
  </si>
  <si>
    <t>Call Count2</t>
  </si>
  <si>
    <t>Monday</t>
  </si>
  <si>
    <t>Thursday</t>
  </si>
  <si>
    <t>Friday</t>
  </si>
  <si>
    <t>Sunday</t>
  </si>
  <si>
    <t>Wednesday</t>
  </si>
  <si>
    <t>Tuesday</t>
  </si>
  <si>
    <t>Total</t>
  </si>
  <si>
    <t>Saturday</t>
  </si>
  <si>
    <t>sel.calls</t>
  </si>
  <si>
    <t>Sel.Amount</t>
  </si>
  <si>
    <t>selcted rep</t>
  </si>
  <si>
    <t>rep summary</t>
  </si>
  <si>
    <t>% Calls</t>
  </si>
  <si>
    <t>Call Rank</t>
  </si>
  <si>
    <t>calls</t>
  </si>
  <si>
    <t>amount</t>
  </si>
  <si>
    <t>Amount Rank</t>
  </si>
  <si>
    <r>
      <rPr>
        <b/>
        <sz val="18"/>
        <color theme="1" tint="0.34998626667073579"/>
        <rFont val="Arial"/>
        <family val="2"/>
        <scheme val="minor"/>
      </rPr>
      <t>CALL CENTER REPORT</t>
    </r>
    <r>
      <rPr>
        <sz val="18"/>
        <color theme="1" tint="0.34998626667073579"/>
        <rFont val="Arial"/>
        <family val="2"/>
        <scheme val="minor"/>
      </rPr>
      <t xml:space="preserve"> </t>
    </r>
    <r>
      <rPr>
        <b/>
        <sz val="18"/>
        <color theme="1" tint="0.34998626667073579"/>
        <rFont val="Arial"/>
        <family val="2"/>
        <scheme val="minor"/>
      </rPr>
      <t>-2023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</si>
</sst>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0;\(\$#,##0\);\$#,##0"/>
    <numFmt numFmtId="166" formatCode="0.0"/>
    <numFmt numFmtId="169" formatCode="[$$-540A]#,##0"/>
    <numFmt numFmtId="175" formatCode="_-[$$-540A]* #,##0_ ;_-[$$-540A]* \-#,##0\ ;_-[$$-540A]* &quot;-&quot;_ ;_-@_ "/>
    <numFmt numFmtId="177" formatCode="_-[$$-409]* #,##0_ ;_-[$$-409]* \-#,##0\ ;_-[$$-409]* &quot;-&quot;_ ;_-@_ "/>
  </numFmts>
  <fonts count="10"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sz val="10"/>
      <color theme="1"/>
      <name val="Arial"/>
      <family val="2"/>
      <scheme val="minor"/>
    </font>
    <font>
      <sz val="12"/>
      <color theme="1"/>
      <name val="Arial"/>
      <family val="2"/>
      <scheme val="minor"/>
    </font>
    <font>
      <b/>
      <sz val="10"/>
      <color theme="0" tint="-0.499984740745262"/>
      <name val="Arial"/>
      <family val="2"/>
      <scheme val="minor"/>
    </font>
    <font>
      <b/>
      <sz val="18"/>
      <color theme="1" tint="0.34998626667073579"/>
      <name val="Arial"/>
      <family val="2"/>
      <scheme val="minor"/>
    </font>
    <font>
      <sz val="18"/>
      <color theme="1" tint="0.34998626667073579"/>
      <name val="Arial"/>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4" fillId="0" borderId="0" applyFont="0" applyFill="0" applyBorder="0" applyAlignment="0" applyProtection="0"/>
  </cellStyleXfs>
  <cellXfs count="6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3" fontId="0" fillId="0" borderId="0" xfId="0" applyNumberFormat="1"/>
    <xf numFmtId="165" fontId="0" fillId="0" borderId="0" xfId="0" applyNumberFormat="1"/>
    <xf numFmtId="0" fontId="0" fillId="0" borderId="0" xfId="0" applyNumberFormat="1"/>
    <xf numFmtId="166" fontId="0" fillId="0" borderId="0" xfId="0" applyNumberFormat="1"/>
    <xf numFmtId="0" fontId="0" fillId="0" borderId="0" xfId="0" pivotButton="1"/>
    <xf numFmtId="0" fontId="5" fillId="3" borderId="0" xfId="0" applyFont="1" applyFill="1"/>
    <xf numFmtId="0" fontId="0" fillId="0" borderId="0" xfId="0" applyAlignment="1">
      <alignment horizontal="left"/>
    </xf>
    <xf numFmtId="175" fontId="0" fillId="0" borderId="0" xfId="0" applyNumberFormat="1"/>
    <xf numFmtId="0" fontId="0" fillId="0" borderId="0" xfId="0" applyAlignment="1">
      <alignment horizontal="left" indent="1"/>
    </xf>
    <xf numFmtId="0" fontId="0" fillId="3" borderId="0" xfId="0" applyFill="1" applyAlignment="1"/>
    <xf numFmtId="0" fontId="0" fillId="3" borderId="0" xfId="0" applyFont="1" applyFill="1"/>
    <xf numFmtId="169" fontId="0" fillId="3" borderId="0" xfId="0" applyNumberFormat="1" applyFill="1"/>
    <xf numFmtId="0" fontId="0" fillId="4" borderId="9" xfId="0" applyFill="1" applyBorder="1"/>
    <xf numFmtId="0" fontId="0" fillId="4" borderId="10" xfId="0" applyFill="1" applyBorder="1"/>
    <xf numFmtId="0" fontId="0" fillId="4" borderId="7" xfId="0" applyFill="1" applyBorder="1"/>
    <xf numFmtId="0" fontId="0" fillId="4" borderId="11" xfId="0" applyFont="1" applyFill="1" applyBorder="1" applyAlignment="1">
      <alignment horizontal="center" vertical="center"/>
    </xf>
    <xf numFmtId="0" fontId="0" fillId="4" borderId="0" xfId="0" applyFont="1" applyFill="1" applyBorder="1"/>
    <xf numFmtId="0" fontId="0" fillId="4" borderId="12" xfId="0" applyFont="1" applyFill="1" applyBorder="1"/>
    <xf numFmtId="169" fontId="0" fillId="4" borderId="0" xfId="0" applyNumberFormat="1" applyFont="1" applyFill="1" applyBorder="1"/>
    <xf numFmtId="169" fontId="0" fillId="4" borderId="12" xfId="0" applyNumberFormat="1" applyFont="1" applyFill="1" applyBorder="1"/>
    <xf numFmtId="0" fontId="0" fillId="4" borderId="6" xfId="0" applyFont="1" applyFill="1" applyBorder="1" applyAlignment="1">
      <alignment horizontal="center" vertical="center"/>
    </xf>
    <xf numFmtId="169" fontId="0" fillId="4" borderId="13" xfId="0" applyNumberFormat="1" applyFont="1" applyFill="1" applyBorder="1"/>
    <xf numFmtId="169" fontId="0" fillId="4" borderId="4" xfId="0" applyNumberFormat="1" applyFont="1" applyFill="1" applyBorder="1"/>
    <xf numFmtId="0" fontId="0" fillId="3" borderId="0" xfId="0" applyFill="1" applyAlignment="1">
      <alignment horizontal="center"/>
    </xf>
    <xf numFmtId="0" fontId="0" fillId="3" borderId="12" xfId="0" applyFill="1" applyBorder="1" applyAlignment="1">
      <alignment horizontal="center"/>
    </xf>
    <xf numFmtId="9" fontId="0" fillId="0" borderId="0" xfId="1" applyFont="1"/>
    <xf numFmtId="177" fontId="0" fillId="0" borderId="0" xfId="0" applyNumberFormat="1"/>
    <xf numFmtId="0" fontId="6" fillId="3" borderId="0" xfId="0" applyFont="1" applyFill="1"/>
    <xf numFmtId="0" fontId="7" fillId="3" borderId="0" xfId="0" applyFont="1" applyFill="1" applyAlignment="1">
      <alignment horizontal="center"/>
    </xf>
    <xf numFmtId="0" fontId="7" fillId="3" borderId="12" xfId="0" applyFont="1" applyFill="1" applyBorder="1" applyAlignment="1">
      <alignment horizontal="center"/>
    </xf>
    <xf numFmtId="0" fontId="9" fillId="3" borderId="0" xfId="0" applyFont="1" applyFill="1"/>
  </cellXfs>
  <cellStyles count="2">
    <cellStyle name="Normal" xfId="0" builtinId="0"/>
    <cellStyle name="Percent" xfId="1" builtinId="5"/>
  </cellStyles>
  <dxfs count="28">
    <dxf>
      <fill>
        <patternFill>
          <bgColor theme="9" tint="0.59996337778862885"/>
        </patternFill>
      </fill>
      <border>
        <left style="thin">
          <color theme="1" tint="4.9989318521683403E-2"/>
        </left>
        <right style="thin">
          <color theme="1" tint="4.9989318521683403E-2"/>
        </right>
        <top style="thin">
          <color theme="1" tint="4.9989318521683403E-2"/>
        </top>
        <bottom style="thin">
          <color theme="1" tint="4.9989318521683403E-2"/>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9"/>
        </bottom>
        <vertical/>
        <horizontal/>
      </border>
    </dxf>
    <dxf>
      <font>
        <color theme="1"/>
      </font>
      <border>
        <left/>
        <right/>
        <top/>
        <bottom/>
        <vertical/>
        <horizontal/>
      </border>
    </dxf>
    <dxf>
      <font>
        <b/>
        <color theme="1"/>
      </font>
      <border>
        <bottom style="thin">
          <color theme="9"/>
        </bottom>
        <vertical/>
        <horizontal/>
      </border>
    </dxf>
    <dxf>
      <font>
        <color theme="1"/>
      </font>
      <fill>
        <patternFill>
          <fgColor theme="0" tint="-4.9989318521683403E-2"/>
          <bgColor theme="0" tint="-4.9989318521683403E-2"/>
        </patternFill>
      </fill>
      <border>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6" defaultTableStyle="TableStyleMedium2" defaultPivotStyle="PivotStyleLight16">
    <tableStyle name="Slicer Style 1" pivot="0" table="0" count="1" xr9:uid="{25BABDA2-DB3D-41F6-98D0-3EE7CBB0176F}">
      <tableStyleElement type="wholeTable" dxfId="27"/>
    </tableStyle>
    <tableStyle name="SlicerStyleLight6 2" pivot="0" table="0" count="10" xr9:uid="{A8951601-F68D-48EE-829A-CD3E0286EBDA}">
      <tableStyleElement type="wholeTable" dxfId="10"/>
      <tableStyleElement type="headerRow" dxfId="9"/>
    </tableStyle>
    <tableStyle name="SlicerStyleLight6 3" pivot="0" table="0" count="10" xr9:uid="{5A6966ED-7E7B-439D-93BB-203A293FCE3D}">
      <tableStyleElement type="wholeTable" dxfId="8"/>
      <tableStyleElement type="headerRow" dxfId="7"/>
    </tableStyle>
    <tableStyle name="SlicerStyleLight6 4" pivot="0" table="0" count="10" xr9:uid="{B4BBDA5B-0956-4CF8-8D40-DD89853DCC28}">
      <tableStyleElement type="wholeTable" dxfId="6"/>
      <tableStyleElement type="headerRow" dxfId="5"/>
    </tableStyle>
    <tableStyle name="SlicerStyleLight6 5" pivot="0" table="0" count="10" xr9:uid="{6A10A6F6-90B8-4254-AF42-33433A08B4CC}">
      <tableStyleElement type="wholeTable" dxfId="4"/>
      <tableStyleElement type="headerRow" dxfId="3"/>
    </tableStyle>
    <tableStyle name="SlicerStyleLight6 6" pivot="0" table="0" count="10" xr9:uid="{11E454F7-2C5B-452F-9C79-7EC4970BF574}">
      <tableStyleElement type="wholeTable" dxfId="2"/>
      <tableStyleElement type="headerRow" dxfId="1"/>
    </tableStyle>
  </tableStyle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6">
        <x14:slicerStyle name="SlicerStyleLight6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6 3">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6 4">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6 5">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6 6">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22/10/relationships/richValueRel" Target="richData/richValueRel.xml"/><Relationship Id="rId28" Type="http://schemas.openxmlformats.org/officeDocument/2006/relationships/calcChain" Target="calcChain.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REPORT-2023.xlsx]Sheet2!Weekly Trend</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60000"/>
                  <a:lumOff val="40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Sheet2!$F$19</c:f>
              <c:strCache>
                <c:ptCount val="1"/>
                <c:pt idx="0">
                  <c:v>Total</c:v>
                </c:pt>
              </c:strCache>
            </c:strRef>
          </c:tx>
          <c:spPr>
            <a:gradFill>
              <a:gsLst>
                <a:gs pos="0">
                  <a:schemeClr val="accent6">
                    <a:lumMod val="60000"/>
                    <a:lumOff val="40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Sheet2!$E$20:$E$27</c:f>
              <c:strCache>
                <c:ptCount val="7"/>
                <c:pt idx="0">
                  <c:v>Monday</c:v>
                </c:pt>
                <c:pt idx="1">
                  <c:v>Tuesday</c:v>
                </c:pt>
                <c:pt idx="2">
                  <c:v>Wednesday</c:v>
                </c:pt>
                <c:pt idx="3">
                  <c:v>Thursday</c:v>
                </c:pt>
                <c:pt idx="4">
                  <c:v>Friday</c:v>
                </c:pt>
                <c:pt idx="5">
                  <c:v>Saturday</c:v>
                </c:pt>
                <c:pt idx="6">
                  <c:v>Sunday</c:v>
                </c:pt>
              </c:strCache>
            </c:strRef>
          </c:cat>
          <c:val>
            <c:numRef>
              <c:f>Sheet2!$F$20:$F$27</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CC9F-48E4-8704-18A7F81D3E72}"/>
            </c:ext>
          </c:extLst>
        </c:ser>
        <c:dLbls>
          <c:dLblPos val="outEnd"/>
          <c:showLegendKey val="0"/>
          <c:showVal val="1"/>
          <c:showCatName val="0"/>
          <c:showSerName val="0"/>
          <c:showPercent val="0"/>
          <c:showBubbleSize val="0"/>
        </c:dLbls>
        <c:gapWidth val="25"/>
        <c:overlap val="15"/>
        <c:axId val="344903712"/>
        <c:axId val="525400408"/>
      </c:barChart>
      <c:catAx>
        <c:axId val="3449037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400408"/>
        <c:crosses val="autoZero"/>
        <c:auto val="1"/>
        <c:lblAlgn val="ctr"/>
        <c:lblOffset val="100"/>
        <c:noMultiLvlLbl val="0"/>
      </c:catAx>
      <c:valAx>
        <c:axId val="525400408"/>
        <c:scaling>
          <c:orientation val="minMax"/>
        </c:scaling>
        <c:delete val="1"/>
        <c:axPos val="t"/>
        <c:numFmt formatCode="#,##0" sourceLinked="1"/>
        <c:majorTickMark val="none"/>
        <c:minorTickMark val="none"/>
        <c:tickLblPos val="nextTo"/>
        <c:crossAx val="34490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REPORT-2023.xlsx]Sheet2!montly trend </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75000"/>
                  </a:schemeClr>
                </a:solidFill>
              </a:rPr>
              <a:t>Call</a:t>
            </a:r>
            <a:r>
              <a:rPr lang="en-IN" b="1" baseline="0">
                <a:solidFill>
                  <a:schemeClr val="accent6">
                    <a:lumMod val="75000"/>
                  </a:schemeClr>
                </a:solidFill>
              </a:rPr>
              <a:t> Trend</a:t>
            </a:r>
            <a:endParaRPr lang="en-IN" b="1">
              <a:solidFill>
                <a:schemeClr val="accent6">
                  <a:lumMod val="75000"/>
                </a:schemeClr>
              </a:solidFill>
            </a:endParaRPr>
          </a:p>
        </c:rich>
      </c:tx>
      <c:layout>
        <c:manualLayout>
          <c:xMode val="edge"/>
          <c:yMode val="edge"/>
          <c:x val="6.9736001749781285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40000"/>
                  <a:lumOff val="6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Sheet2!$C$19</c:f>
              <c:strCache>
                <c:ptCount val="1"/>
                <c:pt idx="0">
                  <c:v>Call Count2</c:v>
                </c:pt>
              </c:strCache>
            </c:strRef>
          </c:tx>
          <c:spPr>
            <a:gradFill flip="none" rotWithShape="1">
              <a:gsLst>
                <a:gs pos="0">
                  <a:schemeClr val="accent6">
                    <a:lumMod val="40000"/>
                    <a:lumOff val="60000"/>
                    <a:alpha val="50000"/>
                  </a:schemeClr>
                </a:gs>
                <a:gs pos="100000">
                  <a:schemeClr val="accent6"/>
                </a:gs>
              </a:gsLst>
              <a:lin ang="16200000" scaled="1"/>
              <a:tileRect/>
            </a:gradFill>
            <a:ln>
              <a:noFill/>
            </a:ln>
            <a:effectLst/>
          </c:spP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Sheet2!$C$20:$C$32</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A52A-478D-B460-4EB841CEF306}"/>
            </c:ext>
          </c:extLst>
        </c:ser>
        <c:dLbls>
          <c:showLegendKey val="0"/>
          <c:showVal val="0"/>
          <c:showCatName val="0"/>
          <c:showSerName val="0"/>
          <c:showPercent val="0"/>
          <c:showBubbleSize val="0"/>
        </c:dLbls>
        <c:axId val="863505288"/>
        <c:axId val="863502768"/>
      </c:areaChart>
      <c:lineChart>
        <c:grouping val="standard"/>
        <c:varyColors val="0"/>
        <c:ser>
          <c:idx val="0"/>
          <c:order val="0"/>
          <c:tx>
            <c:strRef>
              <c:f>Sheet2!$B$19</c:f>
              <c:strCache>
                <c:ptCount val="1"/>
                <c:pt idx="0">
                  <c:v>Call Count</c:v>
                </c:pt>
              </c:strCache>
            </c:strRef>
          </c:tx>
          <c:spPr>
            <a:ln w="28575" cap="rnd">
              <a:solidFill>
                <a:schemeClr val="accent6"/>
              </a:solidFill>
              <a:round/>
            </a:ln>
            <a:effectLst/>
          </c:spPr>
          <c:marker>
            <c:symbol val="circle"/>
            <c:size val="5"/>
            <c:spPr>
              <a:solidFill>
                <a:schemeClr val="bg1"/>
              </a:solidFill>
              <a:ln w="25400">
                <a:solidFill>
                  <a:schemeClr val="tx1"/>
                </a:solidFill>
              </a:ln>
              <a:effectLst/>
            </c:spPr>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Sheet2!$B$20:$B$32</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A52A-478D-B460-4EB841CEF306}"/>
            </c:ext>
          </c:extLst>
        </c:ser>
        <c:dLbls>
          <c:showLegendKey val="0"/>
          <c:showVal val="0"/>
          <c:showCatName val="0"/>
          <c:showSerName val="0"/>
          <c:showPercent val="0"/>
          <c:showBubbleSize val="0"/>
        </c:dLbls>
        <c:marker val="1"/>
        <c:smooth val="0"/>
        <c:axId val="868480704"/>
        <c:axId val="868479984"/>
      </c:lineChart>
      <c:catAx>
        <c:axId val="868480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479984"/>
        <c:crosses val="autoZero"/>
        <c:auto val="1"/>
        <c:lblAlgn val="ctr"/>
        <c:lblOffset val="100"/>
        <c:noMultiLvlLbl val="0"/>
      </c:catAx>
      <c:valAx>
        <c:axId val="868479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480704"/>
        <c:crosses val="autoZero"/>
        <c:crossBetween val="between"/>
      </c:valAx>
      <c:valAx>
        <c:axId val="863502768"/>
        <c:scaling>
          <c:orientation val="minMax"/>
        </c:scaling>
        <c:delete val="1"/>
        <c:axPos val="r"/>
        <c:numFmt formatCode="#,##0" sourceLinked="1"/>
        <c:majorTickMark val="out"/>
        <c:minorTickMark val="none"/>
        <c:tickLblPos val="nextTo"/>
        <c:crossAx val="863505288"/>
        <c:crosses val="max"/>
        <c:crossBetween val="between"/>
      </c:valAx>
      <c:catAx>
        <c:axId val="863505288"/>
        <c:scaling>
          <c:orientation val="minMax"/>
        </c:scaling>
        <c:delete val="1"/>
        <c:axPos val="b"/>
        <c:numFmt formatCode="General" sourceLinked="1"/>
        <c:majorTickMark val="out"/>
        <c:minorTickMark val="none"/>
        <c:tickLblPos val="nextTo"/>
        <c:crossAx val="863502768"/>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60000"/>
                    <a:lumOff val="40000"/>
                  </a:schemeClr>
                </a:solidFill>
              </a:rPr>
              <a:t>Calls</a:t>
            </a:r>
          </a:p>
        </c:rich>
      </c:tx>
      <c:layout>
        <c:manualLayout>
          <c:xMode val="edge"/>
          <c:yMode val="edge"/>
          <c:x val="0.14231871006808322"/>
          <c:y val="2.04284122217667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Sheet2!$E$39:$E$43</c:f>
              <c:strCache>
                <c:ptCount val="5"/>
                <c:pt idx="0">
                  <c:v>R01</c:v>
                </c:pt>
                <c:pt idx="1">
                  <c:v>R02</c:v>
                </c:pt>
                <c:pt idx="2">
                  <c:v>R03</c:v>
                </c:pt>
                <c:pt idx="3">
                  <c:v>R04</c:v>
                </c:pt>
                <c:pt idx="4">
                  <c:v>R05</c:v>
                </c:pt>
              </c:strCache>
            </c:strRef>
          </c:cat>
          <c:val>
            <c:numRef>
              <c:f>Sheet2!$F$39:$F$43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538-49DC-B49E-BB2E7CE3614A}"/>
            </c:ext>
          </c:extLst>
        </c:ser>
        <c:ser>
          <c:idx val="1"/>
          <c:order val="1"/>
          <c:tx>
            <c:strRef>
              <c:f>Sheet2!$H$38</c:f>
              <c:strCache>
                <c:ptCount val="1"/>
                <c:pt idx="0">
                  <c:v>sel.calls</c:v>
                </c:pt>
              </c:strCache>
            </c:strRef>
          </c:tx>
          <c:spPr>
            <a:solidFill>
              <a:schemeClr val="accent6">
                <a:lumMod val="40000"/>
                <a:lumOff val="60000"/>
              </a:schemeClr>
            </a:solidFill>
            <a:ln>
              <a:gradFill>
                <a:gsLst>
                  <a:gs pos="0">
                    <a:schemeClr val="accent5">
                      <a:lumMod val="60000"/>
                      <a:lumOff val="40000"/>
                    </a:schemeClr>
                  </a:gs>
                  <a:gs pos="100000">
                    <a:schemeClr val="accent5">
                      <a:lumMod val="75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Sheet2!$H$39:$H$43</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6538-49DC-B49E-BB2E7CE3614A}"/>
            </c:ext>
          </c:extLst>
        </c:ser>
        <c:dLbls>
          <c:showLegendKey val="0"/>
          <c:showVal val="0"/>
          <c:showCatName val="0"/>
          <c:showSerName val="0"/>
          <c:showPercent val="0"/>
          <c:showBubbleSize val="0"/>
        </c:dLbls>
        <c:gapWidth val="25"/>
        <c:overlap val="100"/>
        <c:axId val="1164986608"/>
        <c:axId val="1164986968"/>
      </c:barChart>
      <c:catAx>
        <c:axId val="1164986608"/>
        <c:scaling>
          <c:orientation val="maxMin"/>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986968"/>
        <c:crosses val="autoZero"/>
        <c:auto val="1"/>
        <c:lblAlgn val="ctr"/>
        <c:lblOffset val="100"/>
        <c:noMultiLvlLbl val="0"/>
      </c:catAx>
      <c:valAx>
        <c:axId val="1164986968"/>
        <c:scaling>
          <c:orientation val="minMax"/>
        </c:scaling>
        <c:delete val="1"/>
        <c:axPos val="t"/>
        <c:numFmt formatCode="General" sourceLinked="1"/>
        <c:majorTickMark val="none"/>
        <c:minorTickMark val="none"/>
        <c:tickLblPos val="nextTo"/>
        <c:crossAx val="116498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75000"/>
                  </a:schemeClr>
                </a:solidFill>
              </a:rPr>
              <a:t>Amount</a:t>
            </a:r>
          </a:p>
        </c:rich>
      </c:tx>
      <c:layout>
        <c:manualLayout>
          <c:xMode val="edge"/>
          <c:yMode val="edge"/>
          <c:x val="6.0598480637391157E-2"/>
          <c:y val="2.3900027448737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Sheet2!$E$39:$E$43</c:f>
              <c:strCache>
                <c:ptCount val="5"/>
                <c:pt idx="0">
                  <c:v>R01</c:v>
                </c:pt>
                <c:pt idx="1">
                  <c:v>R02</c:v>
                </c:pt>
                <c:pt idx="2">
                  <c:v>R03</c:v>
                </c:pt>
                <c:pt idx="3">
                  <c:v>R04</c:v>
                </c:pt>
                <c:pt idx="4">
                  <c:v>R05</c:v>
                </c:pt>
              </c:strCache>
            </c:strRef>
          </c:cat>
          <c:val>
            <c:numRef>
              <c:f>Sheet2!$G$39:$G$43</c:f>
              <c:numCache>
                <c:formatCode>_-[$$-540A]* #,##0_ ;_-[$$-540A]* \-#,##0\ ;_-[$$-540A]* "-"_ ;_-@_ </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527-4CA7-9AA3-D254520F5AD5}"/>
            </c:ext>
          </c:extLst>
        </c:ser>
        <c:ser>
          <c:idx val="1"/>
          <c:order val="1"/>
          <c:tx>
            <c:strRef>
              <c:f>Sheet2!$I$38</c:f>
              <c:strCache>
                <c:ptCount val="1"/>
                <c:pt idx="0">
                  <c:v>Sel.Amount</c:v>
                </c:pt>
              </c:strCache>
            </c:strRef>
          </c:tx>
          <c:spPr>
            <a:solidFill>
              <a:schemeClr val="accent6">
                <a:lumMod val="75000"/>
              </a:schemeClr>
            </a:solidFill>
            <a:ln>
              <a:noFill/>
            </a:ln>
            <a:effectLst/>
          </c:spPr>
          <c:invertIfNegative val="0"/>
          <c:val>
            <c:numRef>
              <c:f>Sheet2!$I$39:$I$43</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9527-4CA7-9AA3-D254520F5AD5}"/>
            </c:ext>
          </c:extLst>
        </c:ser>
        <c:dLbls>
          <c:showLegendKey val="0"/>
          <c:showVal val="0"/>
          <c:showCatName val="0"/>
          <c:showSerName val="0"/>
          <c:showPercent val="0"/>
          <c:showBubbleSize val="0"/>
        </c:dLbls>
        <c:gapWidth val="25"/>
        <c:overlap val="100"/>
        <c:axId val="1164986608"/>
        <c:axId val="1164986968"/>
      </c:barChart>
      <c:catAx>
        <c:axId val="1164986608"/>
        <c:scaling>
          <c:orientation val="maxMin"/>
        </c:scaling>
        <c:delete val="1"/>
        <c:axPos val="l"/>
        <c:numFmt formatCode="General" sourceLinked="1"/>
        <c:majorTickMark val="none"/>
        <c:minorTickMark val="none"/>
        <c:tickLblPos val="nextTo"/>
        <c:crossAx val="1164986968"/>
        <c:crosses val="autoZero"/>
        <c:auto val="1"/>
        <c:lblAlgn val="ctr"/>
        <c:lblOffset val="100"/>
        <c:noMultiLvlLbl val="0"/>
      </c:catAx>
      <c:valAx>
        <c:axId val="1164986968"/>
        <c:scaling>
          <c:orientation val="minMax"/>
        </c:scaling>
        <c:delete val="1"/>
        <c:axPos val="t"/>
        <c:numFmt formatCode="_-[$$-540A]* #,##0_ ;_-[$$-540A]* \-#,##0\ ;_-[$$-540A]* &quot;-&quot;_ ;_-@_ " sourceLinked="1"/>
        <c:majorTickMark val="none"/>
        <c:minorTickMark val="none"/>
        <c:tickLblPos val="nextTo"/>
        <c:crossAx val="116498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REPORT-2023.xlsx]Sheet2!PivotTable12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75000"/>
                  </a:schemeClr>
                </a:solidFill>
              </a:rPr>
              <a:t>Female</a:t>
            </a:r>
            <a:r>
              <a:rPr lang="en-IN" b="1" baseline="0"/>
              <a:t> vs.</a:t>
            </a:r>
            <a:r>
              <a:rPr lang="en-IN" b="1" baseline="0">
                <a:solidFill>
                  <a:schemeClr val="accent6">
                    <a:lumMod val="60000"/>
                    <a:lumOff val="40000"/>
                  </a:schemeClr>
                </a:solidFill>
              </a:rPr>
              <a:t>Male</a:t>
            </a:r>
            <a:r>
              <a:rPr lang="en-IN" b="1" baseline="0"/>
              <a:t> Callers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75000"/>
                </a:scheme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lumMod val="20000"/>
                  <a:lumOff val="80000"/>
                </a:scheme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20000"/>
                  <a:lumOff val="80000"/>
                </a:schemeClr>
              </a:gs>
              <a:gs pos="100000">
                <a:schemeClr val="accent6">
                  <a:lumMod val="60000"/>
                  <a:lumOff val="40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821B31B-5CB5-4C5D-9E30-14747518BF76}" type="VALUE">
                  <a:rPr lang="en-US"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gradFill>
            <a:gsLst>
              <a:gs pos="0">
                <a:schemeClr val="accent6">
                  <a:lumMod val="75000"/>
                </a:schemeClr>
              </a:gs>
              <a:gs pos="100000">
                <a:schemeClr val="accent6">
                  <a:lumMod val="60000"/>
                  <a:lumOff val="40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667A282-6DB3-44E0-9A94-6B92B1083AA1}" type="VALUE">
                  <a:rPr lang="en-US"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gradFill>
            <a:gsLst>
              <a:gs pos="0">
                <a:schemeClr val="accent6">
                  <a:lumMod val="20000"/>
                  <a:lumOff val="80000"/>
                </a:schemeClr>
              </a:gs>
              <a:gs pos="100000">
                <a:schemeClr val="accent6">
                  <a:lumMod val="60000"/>
                  <a:lumOff val="40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27782A-3951-422F-A272-D588DAE33095}" type="VALUE">
                  <a:rPr lang="en-US"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gradFill>
            <a:gsLst>
              <a:gs pos="0">
                <a:schemeClr val="accent6">
                  <a:lumMod val="75000"/>
                </a:schemeClr>
              </a:gs>
              <a:gs pos="100000">
                <a:schemeClr val="accent6">
                  <a:lumMod val="60000"/>
                  <a:lumOff val="40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AEF5056-782D-4FF7-8339-3264A0031D92}" type="VALUE">
                  <a:rPr lang="en-US"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gradFill>
            <a:gsLst>
              <a:gs pos="0">
                <a:schemeClr val="accent6">
                  <a:lumMod val="20000"/>
                  <a:lumOff val="80000"/>
                </a:schemeClr>
              </a:gs>
              <a:gs pos="100000">
                <a:schemeClr val="accent6">
                  <a:lumMod val="60000"/>
                  <a:lumOff val="40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086D11B-4AD4-4F16-8F61-924F0E36C183}" type="VALUE">
                  <a:rPr lang="en-US"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gradFill>
            <a:gsLst>
              <a:gs pos="0">
                <a:schemeClr val="accent6">
                  <a:lumMod val="75000"/>
                </a:schemeClr>
              </a:gs>
              <a:gs pos="100000">
                <a:schemeClr val="accent6">
                  <a:lumMod val="60000"/>
                  <a:lumOff val="40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6ABC792-A4EF-491A-A252-FD80213FCDD0}" type="VALUE">
                  <a:rPr lang="en-US"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percentStacked"/>
        <c:varyColors val="0"/>
        <c:ser>
          <c:idx val="0"/>
          <c:order val="0"/>
          <c:tx>
            <c:strRef>
              <c:f>Sheet2!$B$56:$B$57</c:f>
              <c:strCache>
                <c:ptCount val="1"/>
                <c:pt idx="0">
                  <c:v>Female</c:v>
                </c:pt>
              </c:strCache>
            </c:strRef>
          </c:tx>
          <c:spPr>
            <a:gradFill>
              <a:gsLst>
                <a:gs pos="0">
                  <a:schemeClr val="accent6">
                    <a:lumMod val="75000"/>
                  </a:schemeClr>
                </a:gs>
                <a:gs pos="100000">
                  <a:schemeClr val="accent6">
                    <a:lumMod val="60000"/>
                    <a:lumOff val="40000"/>
                  </a:schemeClr>
                </a:gs>
              </a:gsLst>
              <a:lin ang="5400000" scaled="1"/>
            </a:gradFill>
            <a:ln>
              <a:noFill/>
            </a:ln>
            <a:effectLst/>
          </c:spPr>
          <c:invertIfNegative val="0"/>
          <c:dLbls>
            <c:dLbl>
              <c:idx val="0"/>
              <c:tx>
                <c:rich>
                  <a:bodyPr/>
                  <a:lstStyle/>
                  <a:p>
                    <a:fld id="{C667A282-6DB3-44E0-9A94-6B92B1083AA1}" type="VALUE">
                      <a:rPr lang="en-US" b="1"/>
                      <a:pPr/>
                      <a:t>[VALUE]</a:t>
                    </a:fld>
                    <a:endParaRPr lang="en-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713-4CA8-8B78-38F18F911084}"/>
                </c:ext>
              </c:extLst>
            </c:dLbl>
            <c:dLbl>
              <c:idx val="1"/>
              <c:tx>
                <c:rich>
                  <a:bodyPr/>
                  <a:lstStyle/>
                  <a:p>
                    <a:fld id="{1AEF5056-782D-4FF7-8339-3264A0031D92}" type="VALUE">
                      <a:rPr lang="en-US" b="1"/>
                      <a:pPr/>
                      <a:t>[VALUE]</a:t>
                    </a:fld>
                    <a:endParaRPr lang="en-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0713-4CA8-8B78-38F18F911084}"/>
                </c:ext>
              </c:extLst>
            </c:dLbl>
            <c:dLbl>
              <c:idx val="2"/>
              <c:tx>
                <c:rich>
                  <a:bodyPr/>
                  <a:lstStyle/>
                  <a:p>
                    <a:fld id="{B6ABC792-A4EF-491A-A252-FD80213FCDD0}" type="VALUE">
                      <a:rPr lang="en-US" b="1"/>
                      <a:pPr/>
                      <a:t>[VALUE]</a:t>
                    </a:fld>
                    <a:endParaRPr lang="en-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0713-4CA8-8B78-38F18F91108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Sheet2!$A$58:$A$61</c:f>
              <c:strCache>
                <c:ptCount val="3"/>
                <c:pt idx="0">
                  <c:v>Cincinnati</c:v>
                </c:pt>
                <c:pt idx="1">
                  <c:v>Cleveland</c:v>
                </c:pt>
                <c:pt idx="2">
                  <c:v>Columbus</c:v>
                </c:pt>
              </c:strCache>
            </c:strRef>
          </c:cat>
          <c:val>
            <c:numRef>
              <c:f>Sheet2!$B$58:$B$61</c:f>
              <c:numCache>
                <c:formatCode>#,##0</c:formatCode>
                <c:ptCount val="3"/>
                <c:pt idx="0">
                  <c:v>144</c:v>
                </c:pt>
                <c:pt idx="1">
                  <c:v>326</c:v>
                </c:pt>
                <c:pt idx="2">
                  <c:v>129</c:v>
                </c:pt>
              </c:numCache>
            </c:numRef>
          </c:val>
          <c:extLst>
            <c:ext xmlns:c16="http://schemas.microsoft.com/office/drawing/2014/chart" uri="{C3380CC4-5D6E-409C-BE32-E72D297353CC}">
              <c16:uniqueId val="{00000000-0713-4CA8-8B78-38F18F911084}"/>
            </c:ext>
          </c:extLst>
        </c:ser>
        <c:ser>
          <c:idx val="1"/>
          <c:order val="1"/>
          <c:tx>
            <c:strRef>
              <c:f>Sheet2!$C$56:$C$57</c:f>
              <c:strCache>
                <c:ptCount val="1"/>
                <c:pt idx="0">
                  <c:v>Male</c:v>
                </c:pt>
              </c:strCache>
            </c:strRef>
          </c:tx>
          <c:spPr>
            <a:gradFill>
              <a:gsLst>
                <a:gs pos="0">
                  <a:schemeClr val="accent6">
                    <a:lumMod val="20000"/>
                    <a:lumOff val="80000"/>
                  </a:schemeClr>
                </a:gs>
                <a:gs pos="100000">
                  <a:schemeClr val="accent6">
                    <a:lumMod val="60000"/>
                    <a:lumOff val="40000"/>
                  </a:schemeClr>
                </a:gs>
              </a:gsLst>
              <a:lin ang="5400000" scaled="1"/>
            </a:gradFill>
            <a:ln>
              <a:noFill/>
            </a:ln>
            <a:effectLst/>
          </c:spPr>
          <c:invertIfNegative val="0"/>
          <c:dLbls>
            <c:dLbl>
              <c:idx val="0"/>
              <c:tx>
                <c:rich>
                  <a:bodyPr/>
                  <a:lstStyle/>
                  <a:p>
                    <a:fld id="{B821B31B-5CB5-4C5D-9E30-14747518BF76}" type="VALUE">
                      <a:rPr lang="en-US" b="1"/>
                      <a:pPr/>
                      <a:t>[VALUE]</a:t>
                    </a:fld>
                    <a:endParaRPr lang="en-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0713-4CA8-8B78-38F18F911084}"/>
                </c:ext>
              </c:extLst>
            </c:dLbl>
            <c:dLbl>
              <c:idx val="1"/>
              <c:tx>
                <c:rich>
                  <a:bodyPr/>
                  <a:lstStyle/>
                  <a:p>
                    <a:fld id="{E427782A-3951-422F-A272-D588DAE33095}" type="VALUE">
                      <a:rPr lang="en-US" b="1"/>
                      <a:pPr/>
                      <a:t>[VALUE]</a:t>
                    </a:fld>
                    <a:endParaRPr lang="en-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0713-4CA8-8B78-38F18F911084}"/>
                </c:ext>
              </c:extLst>
            </c:dLbl>
            <c:dLbl>
              <c:idx val="2"/>
              <c:tx>
                <c:rich>
                  <a:bodyPr/>
                  <a:lstStyle/>
                  <a:p>
                    <a:fld id="{8086D11B-4AD4-4F16-8F61-924F0E36C183}" type="VALUE">
                      <a:rPr lang="en-US" b="1"/>
                      <a:pPr/>
                      <a:t>[VALUE]</a:t>
                    </a:fld>
                    <a:endParaRPr lang="en-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0713-4CA8-8B78-38F18F91108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Sheet2!$A$58:$A$61</c:f>
              <c:strCache>
                <c:ptCount val="3"/>
                <c:pt idx="0">
                  <c:v>Cincinnati</c:v>
                </c:pt>
                <c:pt idx="1">
                  <c:v>Cleveland</c:v>
                </c:pt>
                <c:pt idx="2">
                  <c:v>Columbus</c:v>
                </c:pt>
              </c:strCache>
            </c:strRef>
          </c:cat>
          <c:val>
            <c:numRef>
              <c:f>Sheet2!$C$58:$C$61</c:f>
              <c:numCache>
                <c:formatCode>#,##0</c:formatCode>
                <c:ptCount val="3"/>
                <c:pt idx="0">
                  <c:v>132</c:v>
                </c:pt>
                <c:pt idx="1">
                  <c:v>63</c:v>
                </c:pt>
                <c:pt idx="2">
                  <c:v>206</c:v>
                </c:pt>
              </c:numCache>
            </c:numRef>
          </c:val>
          <c:extLst>
            <c:ext xmlns:c16="http://schemas.microsoft.com/office/drawing/2014/chart" uri="{C3380CC4-5D6E-409C-BE32-E72D297353CC}">
              <c16:uniqueId val="{00000001-0713-4CA8-8B78-38F18F911084}"/>
            </c:ext>
          </c:extLst>
        </c:ser>
        <c:dLbls>
          <c:dLblPos val="ctr"/>
          <c:showLegendKey val="0"/>
          <c:showVal val="1"/>
          <c:showCatName val="0"/>
          <c:showSerName val="0"/>
          <c:showPercent val="0"/>
          <c:showBubbleSize val="0"/>
        </c:dLbls>
        <c:gapWidth val="150"/>
        <c:overlap val="100"/>
        <c:axId val="868606904"/>
        <c:axId val="868603664"/>
      </c:barChart>
      <c:catAx>
        <c:axId val="868606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603664"/>
        <c:crosses val="autoZero"/>
        <c:auto val="1"/>
        <c:lblAlgn val="ctr"/>
        <c:lblOffset val="100"/>
        <c:noMultiLvlLbl val="0"/>
      </c:catAx>
      <c:valAx>
        <c:axId val="868603664"/>
        <c:scaling>
          <c:orientation val="minMax"/>
        </c:scaling>
        <c:delete val="1"/>
        <c:axPos val="l"/>
        <c:numFmt formatCode="0%" sourceLinked="1"/>
        <c:majorTickMark val="out"/>
        <c:minorTickMark val="none"/>
        <c:tickLblPos val="nextTo"/>
        <c:crossAx val="868606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REPORT-2023.xlsx]Sheet2!rep sa</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6">
                    <a:lumMod val="75000"/>
                  </a:schemeClr>
                </a:solidFill>
              </a:rPr>
              <a:t>Rating</a:t>
            </a:r>
            <a:endParaRPr lang="en-US" sz="1600" b="1">
              <a:solidFill>
                <a:schemeClr val="accent6">
                  <a:lumMod val="75000"/>
                </a:schemeClr>
              </a:solidFill>
            </a:endParaRPr>
          </a:p>
        </c:rich>
      </c:tx>
      <c:layout>
        <c:manualLayout>
          <c:xMode val="edge"/>
          <c:yMode val="edge"/>
          <c:x val="8.4501845710422713E-2"/>
          <c:y val="0.1726043337289699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chemeClr val="accent6">
                  <a:lumMod val="40000"/>
                  <a:lumOff val="60000"/>
                </a:schemeClr>
              </a:gs>
              <a:gs pos="100000">
                <a:schemeClr val="accent6">
                  <a:lumMod val="75000"/>
                </a:schemeClr>
              </a:gs>
            </a:gsLst>
            <a:lin ang="5400000" scaled="1"/>
          </a:gradFill>
          <a:ln>
            <a:gradFill>
              <a:gsLst>
                <a:gs pos="0">
                  <a:schemeClr val="accent6">
                    <a:lumMod val="40000"/>
                    <a:lumOff val="60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lumMod val="40000"/>
                  <a:lumOff val="60000"/>
                </a:schemeClr>
              </a:gs>
              <a:gs pos="100000">
                <a:schemeClr val="accent6">
                  <a:lumMod val="75000"/>
                </a:schemeClr>
              </a:gs>
            </a:gsLst>
            <a:lin ang="5400000" scaled="1"/>
          </a:gradFill>
          <a:ln>
            <a:gradFill>
              <a:gsLst>
                <a:gs pos="0">
                  <a:schemeClr val="accent6">
                    <a:lumMod val="40000"/>
                    <a:lumOff val="60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40000"/>
                  <a:lumOff val="60000"/>
                </a:schemeClr>
              </a:gs>
              <a:gs pos="100000">
                <a:schemeClr val="accent6">
                  <a:lumMod val="75000"/>
                </a:schemeClr>
              </a:gs>
            </a:gsLst>
            <a:lin ang="5400000" scaled="1"/>
          </a:gradFill>
          <a:ln>
            <a:gradFill>
              <a:gsLst>
                <a:gs pos="0">
                  <a:schemeClr val="accent6">
                    <a:lumMod val="40000"/>
                    <a:lumOff val="60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Sheet2!$B$63</c:f>
              <c:strCache>
                <c:ptCount val="1"/>
                <c:pt idx="0">
                  <c:v>Total</c:v>
                </c:pt>
              </c:strCache>
            </c:strRef>
          </c:tx>
          <c:spPr>
            <a:gradFill>
              <a:gsLst>
                <a:gs pos="0">
                  <a:schemeClr val="accent6">
                    <a:lumMod val="40000"/>
                    <a:lumOff val="60000"/>
                  </a:schemeClr>
                </a:gs>
                <a:gs pos="100000">
                  <a:schemeClr val="accent6">
                    <a:lumMod val="75000"/>
                  </a:schemeClr>
                </a:gs>
              </a:gsLst>
              <a:lin ang="5400000" scaled="1"/>
            </a:gradFill>
            <a:ln>
              <a:gradFill>
                <a:gsLst>
                  <a:gs pos="0">
                    <a:schemeClr val="accent6">
                      <a:lumMod val="40000"/>
                      <a:lumOff val="60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Sheet2!$A$64:$A$68</c:f>
              <c:strCache>
                <c:ptCount val="4"/>
                <c:pt idx="0">
                  <c:v>2</c:v>
                </c:pt>
                <c:pt idx="1">
                  <c:v>3</c:v>
                </c:pt>
                <c:pt idx="2">
                  <c:v>4</c:v>
                </c:pt>
                <c:pt idx="3">
                  <c:v>5</c:v>
                </c:pt>
              </c:strCache>
            </c:strRef>
          </c:cat>
          <c:val>
            <c:numRef>
              <c:f>Sheet2!$B$64:$B$68</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1AE0-42E7-8F98-629F0C727796}"/>
            </c:ext>
          </c:extLst>
        </c:ser>
        <c:dLbls>
          <c:dLblPos val="outEnd"/>
          <c:showLegendKey val="0"/>
          <c:showVal val="1"/>
          <c:showCatName val="0"/>
          <c:showSerName val="0"/>
          <c:showPercent val="0"/>
          <c:showBubbleSize val="0"/>
        </c:dLbls>
        <c:gapWidth val="10"/>
        <c:axId val="886736432"/>
        <c:axId val="886736792"/>
      </c:barChart>
      <c:catAx>
        <c:axId val="886736432"/>
        <c:scaling>
          <c:orientation val="minMax"/>
        </c:scaling>
        <c:delete val="0"/>
        <c:axPos val="b"/>
        <c:numFmt formatCode="General"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736792"/>
        <c:crosses val="autoZero"/>
        <c:auto val="1"/>
        <c:lblAlgn val="ctr"/>
        <c:lblOffset val="100"/>
        <c:tickLblSkip val="1"/>
        <c:noMultiLvlLbl val="0"/>
      </c:catAx>
      <c:valAx>
        <c:axId val="886736792"/>
        <c:scaling>
          <c:orientation val="minMax"/>
        </c:scaling>
        <c:delete val="1"/>
        <c:axPos val="l"/>
        <c:numFmt formatCode="#,##0" sourceLinked="1"/>
        <c:majorTickMark val="none"/>
        <c:minorTickMark val="none"/>
        <c:tickLblPos val="nextTo"/>
        <c:crossAx val="88673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svg"/><Relationship Id="rId13" Type="http://schemas.openxmlformats.org/officeDocument/2006/relationships/chart" Target="../charts/chart3.xml"/><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chart" Target="../charts/chart2.xml"/><Relationship Id="rId2" Type="http://schemas.openxmlformats.org/officeDocument/2006/relationships/image" Target="../media/image19.svg"/><Relationship Id="rId16" Type="http://schemas.openxmlformats.org/officeDocument/2006/relationships/chart" Target="../charts/chart6.xml"/><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chart" Target="../charts/chart1.xml"/><Relationship Id="rId5" Type="http://schemas.openxmlformats.org/officeDocument/2006/relationships/image" Target="../media/image22.png"/><Relationship Id="rId15" Type="http://schemas.openxmlformats.org/officeDocument/2006/relationships/chart" Target="../charts/chart5.xml"/><Relationship Id="rId10" Type="http://schemas.openxmlformats.org/officeDocument/2006/relationships/image" Target="../media/image27.svg"/><Relationship Id="rId4" Type="http://schemas.openxmlformats.org/officeDocument/2006/relationships/image" Target="../media/image21.svg"/><Relationship Id="rId9" Type="http://schemas.openxmlformats.org/officeDocument/2006/relationships/image" Target="../media/image26.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193040</xdr:colOff>
      <xdr:row>3</xdr:row>
      <xdr:rowOff>50800</xdr:rowOff>
    </xdr:from>
    <xdr:to>
      <xdr:col>3</xdr:col>
      <xdr:colOff>629920</xdr:colOff>
      <xdr:row>8</xdr:row>
      <xdr:rowOff>123200</xdr:rowOff>
    </xdr:to>
    <xdr:sp macro="" textlink="Sheet2!A4">
      <xdr:nvSpPr>
        <xdr:cNvPr id="3" name="Rectangle 2">
          <a:extLst>
            <a:ext uri="{FF2B5EF4-FFF2-40B4-BE49-F238E27FC236}">
              <a16:creationId xmlns:a16="http://schemas.microsoft.com/office/drawing/2014/main" id="{35C2CF68-D7A1-E052-0EE5-1BFAC080B432}"/>
            </a:ext>
          </a:extLst>
        </xdr:cNvPr>
        <xdr:cNvSpPr/>
      </xdr:nvSpPr>
      <xdr:spPr>
        <a:xfrm>
          <a:off x="401807" y="583156"/>
          <a:ext cx="1365894" cy="959660"/>
        </a:xfrm>
        <a:prstGeom prst="rect">
          <a:avLst/>
        </a:prstGeom>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2168CBDD-4456-4054-BF14-68C9FF548F52}" type="TxLink">
            <a:rPr lang="en-US" sz="1600" b="0" i="0" u="none" strike="noStrike">
              <a:solidFill>
                <a:schemeClr val="bg1"/>
              </a:solidFill>
              <a:latin typeface="+mj-lt"/>
              <a:cs typeface="Arial"/>
            </a:rPr>
            <a:pPr algn="ctr"/>
            <a:t>1,000</a:t>
          </a:fld>
          <a:endParaRPr lang="en-IN" sz="1600">
            <a:solidFill>
              <a:schemeClr val="bg1"/>
            </a:solidFill>
            <a:latin typeface="+mj-lt"/>
          </a:endParaRPr>
        </a:p>
      </xdr:txBody>
    </xdr:sp>
    <xdr:clientData/>
  </xdr:twoCellAnchor>
  <xdr:twoCellAnchor>
    <xdr:from>
      <xdr:col>2</xdr:col>
      <xdr:colOff>375920</xdr:colOff>
      <xdr:row>3</xdr:row>
      <xdr:rowOff>152400</xdr:rowOff>
    </xdr:from>
    <xdr:to>
      <xdr:col>3</xdr:col>
      <xdr:colOff>579120</xdr:colOff>
      <xdr:row>4</xdr:row>
      <xdr:rowOff>162560</xdr:rowOff>
    </xdr:to>
    <xdr:sp macro="" textlink="">
      <xdr:nvSpPr>
        <xdr:cNvPr id="4" name="TextBox 3">
          <a:extLst>
            <a:ext uri="{FF2B5EF4-FFF2-40B4-BE49-F238E27FC236}">
              <a16:creationId xmlns:a16="http://schemas.microsoft.com/office/drawing/2014/main" id="{BFB8194E-20B6-32E5-DC37-75451B4D8361}"/>
            </a:ext>
          </a:extLst>
        </xdr:cNvPr>
        <xdr:cNvSpPr txBox="1"/>
      </xdr:nvSpPr>
      <xdr:spPr>
        <a:xfrm>
          <a:off x="845646" y="684756"/>
          <a:ext cx="871255" cy="187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b="0">
              <a:solidFill>
                <a:schemeClr val="bg1"/>
              </a:solidFill>
              <a:latin typeface="+mn-lt"/>
            </a:rPr>
            <a:t>Calls</a:t>
          </a:r>
          <a:endParaRPr lang="en-IN" sz="1100" b="0">
            <a:solidFill>
              <a:schemeClr val="bg1"/>
            </a:solidFill>
            <a:latin typeface="+mn-lt"/>
          </a:endParaRPr>
        </a:p>
      </xdr:txBody>
    </xdr:sp>
    <xdr:clientData/>
  </xdr:twoCellAnchor>
  <xdr:twoCellAnchor>
    <xdr:from>
      <xdr:col>2</xdr:col>
      <xdr:colOff>406400</xdr:colOff>
      <xdr:row>7</xdr:row>
      <xdr:rowOff>10160</xdr:rowOff>
    </xdr:from>
    <xdr:to>
      <xdr:col>3</xdr:col>
      <xdr:colOff>426720</xdr:colOff>
      <xdr:row>8</xdr:row>
      <xdr:rowOff>30480</xdr:rowOff>
    </xdr:to>
    <xdr:sp macro="" textlink="Sheet2!A10">
      <xdr:nvSpPr>
        <xdr:cNvPr id="5" name="TextBox 4">
          <a:extLst>
            <a:ext uri="{FF2B5EF4-FFF2-40B4-BE49-F238E27FC236}">
              <a16:creationId xmlns:a16="http://schemas.microsoft.com/office/drawing/2014/main" id="{EE95F40E-567B-2F5E-4492-AF9C7E275F38}"/>
            </a:ext>
          </a:extLst>
        </xdr:cNvPr>
        <xdr:cNvSpPr txBox="1"/>
      </xdr:nvSpPr>
      <xdr:spPr>
        <a:xfrm>
          <a:off x="876126" y="1252324"/>
          <a:ext cx="688375" cy="197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E661B34A-B329-4AAD-8874-53C8F4049C95}" type="TxLink">
            <a:rPr lang="en-US" sz="1100" b="0" i="0" u="none" strike="noStrike">
              <a:solidFill>
                <a:schemeClr val="bg1"/>
              </a:solidFill>
              <a:latin typeface="+mn-lt"/>
              <a:cs typeface="Arial"/>
            </a:rPr>
            <a:t>200</a:t>
          </a:fld>
          <a:endParaRPr lang="en-IN" sz="1100">
            <a:solidFill>
              <a:schemeClr val="bg1"/>
            </a:solidFill>
            <a:latin typeface="+mn-lt"/>
          </a:endParaRPr>
        </a:p>
      </xdr:txBody>
    </xdr:sp>
    <xdr:clientData/>
  </xdr:twoCellAnchor>
  <xdr:twoCellAnchor editAs="oneCell">
    <xdr:from>
      <xdr:col>2</xdr:col>
      <xdr:colOff>66012</xdr:colOff>
      <xdr:row>3</xdr:row>
      <xdr:rowOff>152400</xdr:rowOff>
    </xdr:from>
    <xdr:to>
      <xdr:col>2</xdr:col>
      <xdr:colOff>267409</xdr:colOff>
      <xdr:row>5</xdr:row>
      <xdr:rowOff>3471</xdr:rowOff>
    </xdr:to>
    <xdr:pic>
      <xdr:nvPicPr>
        <xdr:cNvPr id="6" name="Graphic 5" descr="Receiver with solid fill">
          <a:extLst>
            <a:ext uri="{FF2B5EF4-FFF2-40B4-BE49-F238E27FC236}">
              <a16:creationId xmlns:a16="http://schemas.microsoft.com/office/drawing/2014/main" id="{F2F89CCB-4890-4E91-AAF3-BE23CD8CD6E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35738" y="684756"/>
          <a:ext cx="201397" cy="205975"/>
        </a:xfrm>
        <a:prstGeom prst="rect">
          <a:avLst/>
        </a:prstGeom>
      </xdr:spPr>
    </xdr:pic>
    <xdr:clientData/>
  </xdr:twoCellAnchor>
  <xdr:twoCellAnchor>
    <xdr:from>
      <xdr:col>1</xdr:col>
      <xdr:colOff>172720</xdr:colOff>
      <xdr:row>10</xdr:row>
      <xdr:rowOff>162560</xdr:rowOff>
    </xdr:from>
    <xdr:to>
      <xdr:col>3</xdr:col>
      <xdr:colOff>609600</xdr:colOff>
      <xdr:row>16</xdr:row>
      <xdr:rowOff>62240</xdr:rowOff>
    </xdr:to>
    <xdr:sp macro="" textlink="Sheet2!B4">
      <xdr:nvSpPr>
        <xdr:cNvPr id="35" name="Rectangle 34">
          <a:extLst>
            <a:ext uri="{FF2B5EF4-FFF2-40B4-BE49-F238E27FC236}">
              <a16:creationId xmlns:a16="http://schemas.microsoft.com/office/drawing/2014/main" id="{49F00B23-6909-4E8D-A9C1-7D86E5D22C6B}"/>
            </a:ext>
          </a:extLst>
        </xdr:cNvPr>
        <xdr:cNvSpPr/>
      </xdr:nvSpPr>
      <xdr:spPr>
        <a:xfrm>
          <a:off x="381487" y="1937081"/>
          <a:ext cx="1365894" cy="964392"/>
        </a:xfrm>
        <a:prstGeom prst="rect">
          <a:avLst/>
        </a:prstGeom>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A5AF8D2F-E34A-447B-85B3-28061DAB9772}" type="TxLink">
            <a:rPr lang="en-US" sz="1600" b="0" i="0" u="none" strike="noStrike">
              <a:solidFill>
                <a:schemeClr val="bg1"/>
              </a:solidFill>
              <a:latin typeface="+mj-lt"/>
              <a:cs typeface="Arial"/>
            </a:rPr>
            <a:t>$96,623</a:t>
          </a:fld>
          <a:endParaRPr lang="en-IN" sz="2800">
            <a:solidFill>
              <a:schemeClr val="bg1"/>
            </a:solidFill>
            <a:latin typeface="+mj-lt"/>
          </a:endParaRPr>
        </a:p>
      </xdr:txBody>
    </xdr:sp>
    <xdr:clientData/>
  </xdr:twoCellAnchor>
  <xdr:twoCellAnchor>
    <xdr:from>
      <xdr:col>2</xdr:col>
      <xdr:colOff>284480</xdr:colOff>
      <xdr:row>11</xdr:row>
      <xdr:rowOff>91440</xdr:rowOff>
    </xdr:from>
    <xdr:to>
      <xdr:col>3</xdr:col>
      <xdr:colOff>386080</xdr:colOff>
      <xdr:row>12</xdr:row>
      <xdr:rowOff>60960</xdr:rowOff>
    </xdr:to>
    <xdr:sp macro="" textlink="">
      <xdr:nvSpPr>
        <xdr:cNvPr id="36" name="TextBox 35">
          <a:extLst>
            <a:ext uri="{FF2B5EF4-FFF2-40B4-BE49-F238E27FC236}">
              <a16:creationId xmlns:a16="http://schemas.microsoft.com/office/drawing/2014/main" id="{2F8DD721-C515-43A8-93FC-2221862D4732}"/>
            </a:ext>
          </a:extLst>
        </xdr:cNvPr>
        <xdr:cNvSpPr txBox="1"/>
      </xdr:nvSpPr>
      <xdr:spPr>
        <a:xfrm>
          <a:off x="754206" y="2043413"/>
          <a:ext cx="769655" cy="146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a:solidFill>
                <a:schemeClr val="bg1"/>
              </a:solidFill>
              <a:latin typeface="+mn-lt"/>
            </a:rPr>
            <a:t>Amount</a:t>
          </a:r>
          <a:endParaRPr lang="en-IN" sz="1100">
            <a:solidFill>
              <a:schemeClr val="bg1"/>
            </a:solidFill>
            <a:latin typeface="+mn-lt"/>
          </a:endParaRPr>
        </a:p>
      </xdr:txBody>
    </xdr:sp>
    <xdr:clientData/>
  </xdr:twoCellAnchor>
  <xdr:twoCellAnchor>
    <xdr:from>
      <xdr:col>2</xdr:col>
      <xdr:colOff>243840</xdr:colOff>
      <xdr:row>14</xdr:row>
      <xdr:rowOff>142240</xdr:rowOff>
    </xdr:from>
    <xdr:to>
      <xdr:col>3</xdr:col>
      <xdr:colOff>264160</xdr:colOff>
      <xdr:row>15</xdr:row>
      <xdr:rowOff>162560</xdr:rowOff>
    </xdr:to>
    <xdr:sp macro="" textlink="Sheet2!B10">
      <xdr:nvSpPr>
        <xdr:cNvPr id="37" name="TextBox 36">
          <a:extLst>
            <a:ext uri="{FF2B5EF4-FFF2-40B4-BE49-F238E27FC236}">
              <a16:creationId xmlns:a16="http://schemas.microsoft.com/office/drawing/2014/main" id="{B8A81BDE-7306-49A7-9769-32D6661F5676}"/>
            </a:ext>
          </a:extLst>
        </xdr:cNvPr>
        <xdr:cNvSpPr txBox="1"/>
      </xdr:nvSpPr>
      <xdr:spPr>
        <a:xfrm>
          <a:off x="713566" y="2626569"/>
          <a:ext cx="688375" cy="197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3699EB4-BA81-4AB6-AA8F-D694D3DE6F86}" type="TxLink">
            <a:rPr lang="en-US" sz="1100" b="0" i="0" u="none" strike="noStrike">
              <a:solidFill>
                <a:schemeClr val="bg1"/>
              </a:solidFill>
              <a:latin typeface="Arial"/>
              <a:cs typeface="Arial"/>
            </a:rPr>
            <a:t>$20,104</a:t>
          </a:fld>
          <a:endParaRPr lang="en-IN" sz="1400">
            <a:solidFill>
              <a:schemeClr val="bg1"/>
            </a:solidFill>
            <a:latin typeface="+mn-lt"/>
          </a:endParaRPr>
        </a:p>
      </xdr:txBody>
    </xdr:sp>
    <xdr:clientData/>
  </xdr:twoCellAnchor>
  <xdr:twoCellAnchor editAs="oneCell">
    <xdr:from>
      <xdr:col>2</xdr:col>
      <xdr:colOff>58295</xdr:colOff>
      <xdr:row>11</xdr:row>
      <xdr:rowOff>91440</xdr:rowOff>
    </xdr:from>
    <xdr:to>
      <xdr:col>2</xdr:col>
      <xdr:colOff>254806</xdr:colOff>
      <xdr:row>12</xdr:row>
      <xdr:rowOff>115231</xdr:rowOff>
    </xdr:to>
    <xdr:pic>
      <xdr:nvPicPr>
        <xdr:cNvPr id="38" name="Graphic 37">
          <a:extLst>
            <a:ext uri="{FF2B5EF4-FFF2-40B4-BE49-F238E27FC236}">
              <a16:creationId xmlns:a16="http://schemas.microsoft.com/office/drawing/2014/main" id="{993E5D9F-CCBB-4B70-8B0C-81B95684269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28021" y="2043413"/>
          <a:ext cx="196511" cy="201243"/>
        </a:xfrm>
        <a:prstGeom prst="rect">
          <a:avLst/>
        </a:prstGeom>
      </xdr:spPr>
    </xdr:pic>
    <xdr:clientData/>
  </xdr:twoCellAnchor>
  <xdr:twoCellAnchor>
    <xdr:from>
      <xdr:col>1</xdr:col>
      <xdr:colOff>182880</xdr:colOff>
      <xdr:row>17</xdr:row>
      <xdr:rowOff>142240</xdr:rowOff>
    </xdr:from>
    <xdr:to>
      <xdr:col>3</xdr:col>
      <xdr:colOff>619760</xdr:colOff>
      <xdr:row>23</xdr:row>
      <xdr:rowOff>41920</xdr:rowOff>
    </xdr:to>
    <xdr:sp macro="" textlink="Sheet2!C4">
      <xdr:nvSpPr>
        <xdr:cNvPr id="39" name="Rectangle 38">
          <a:extLst>
            <a:ext uri="{FF2B5EF4-FFF2-40B4-BE49-F238E27FC236}">
              <a16:creationId xmlns:a16="http://schemas.microsoft.com/office/drawing/2014/main" id="{BFFB57B6-FD5B-4B7F-AC10-877D14DA48B4}"/>
            </a:ext>
          </a:extLst>
        </xdr:cNvPr>
        <xdr:cNvSpPr/>
      </xdr:nvSpPr>
      <xdr:spPr>
        <a:xfrm>
          <a:off x="391647" y="3158925"/>
          <a:ext cx="1365894" cy="964392"/>
        </a:xfrm>
        <a:prstGeom prst="rect">
          <a:avLst/>
        </a:prstGeom>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B20F2C2B-7FE5-4313-8D5B-47A4E879F3F9}" type="TxLink">
            <a:rPr lang="en-US" sz="1600" b="0" i="0" u="none" strike="noStrike">
              <a:solidFill>
                <a:schemeClr val="bg1"/>
              </a:solidFill>
              <a:latin typeface="+mj-lt"/>
              <a:cs typeface="Arial"/>
            </a:rPr>
            <a:t>89,850</a:t>
          </a:fld>
          <a:endParaRPr lang="en-IN" sz="1600">
            <a:solidFill>
              <a:schemeClr val="bg1"/>
            </a:solidFill>
            <a:latin typeface="+mj-lt"/>
          </a:endParaRPr>
        </a:p>
      </xdr:txBody>
    </xdr:sp>
    <xdr:clientData/>
  </xdr:twoCellAnchor>
  <xdr:twoCellAnchor>
    <xdr:from>
      <xdr:col>2</xdr:col>
      <xdr:colOff>274320</xdr:colOff>
      <xdr:row>18</xdr:row>
      <xdr:rowOff>60960</xdr:rowOff>
    </xdr:from>
    <xdr:to>
      <xdr:col>3</xdr:col>
      <xdr:colOff>508000</xdr:colOff>
      <xdr:row>19</xdr:row>
      <xdr:rowOff>60960</xdr:rowOff>
    </xdr:to>
    <xdr:sp macro="" textlink="">
      <xdr:nvSpPr>
        <xdr:cNvPr id="40" name="TextBox 39">
          <a:extLst>
            <a:ext uri="{FF2B5EF4-FFF2-40B4-BE49-F238E27FC236}">
              <a16:creationId xmlns:a16="http://schemas.microsoft.com/office/drawing/2014/main" id="{F701DA6F-5B2D-452F-B840-113A96642C1B}"/>
            </a:ext>
          </a:extLst>
        </xdr:cNvPr>
        <xdr:cNvSpPr txBox="1"/>
      </xdr:nvSpPr>
      <xdr:spPr>
        <a:xfrm>
          <a:off x="744046" y="3255097"/>
          <a:ext cx="901735" cy="177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a:solidFill>
                <a:schemeClr val="bg1"/>
              </a:solidFill>
              <a:latin typeface="+mn-lt"/>
            </a:rPr>
            <a:t>Duration</a:t>
          </a:r>
          <a:endParaRPr lang="en-IN" sz="1100">
            <a:solidFill>
              <a:schemeClr val="bg1"/>
            </a:solidFill>
            <a:latin typeface="+mn-lt"/>
          </a:endParaRPr>
        </a:p>
      </xdr:txBody>
    </xdr:sp>
    <xdr:clientData/>
  </xdr:twoCellAnchor>
  <xdr:twoCellAnchor>
    <xdr:from>
      <xdr:col>2</xdr:col>
      <xdr:colOff>284480</xdr:colOff>
      <xdr:row>21</xdr:row>
      <xdr:rowOff>91440</xdr:rowOff>
    </xdr:from>
    <xdr:to>
      <xdr:col>3</xdr:col>
      <xdr:colOff>304800</xdr:colOff>
      <xdr:row>22</xdr:row>
      <xdr:rowOff>111760</xdr:rowOff>
    </xdr:to>
    <xdr:sp macro="" textlink="Sheet2!C10">
      <xdr:nvSpPr>
        <xdr:cNvPr id="41" name="TextBox 40">
          <a:extLst>
            <a:ext uri="{FF2B5EF4-FFF2-40B4-BE49-F238E27FC236}">
              <a16:creationId xmlns:a16="http://schemas.microsoft.com/office/drawing/2014/main" id="{3B446B3C-F8CD-488E-9362-1C9207E7A014}"/>
            </a:ext>
          </a:extLst>
        </xdr:cNvPr>
        <xdr:cNvSpPr txBox="1"/>
      </xdr:nvSpPr>
      <xdr:spPr>
        <a:xfrm>
          <a:off x="754206" y="3817933"/>
          <a:ext cx="688375" cy="197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52F9850-D143-4CCC-91F3-0315A8F82CA2}" type="TxLink">
            <a:rPr lang="en-US" sz="1100" b="0" i="0" u="none" strike="noStrike">
              <a:solidFill>
                <a:schemeClr val="bg1"/>
              </a:solidFill>
              <a:latin typeface="Arial"/>
              <a:cs typeface="Arial"/>
            </a:rPr>
            <a:t>18,209</a:t>
          </a:fld>
          <a:endParaRPr lang="en-IN" sz="1400">
            <a:solidFill>
              <a:schemeClr val="bg1"/>
            </a:solidFill>
            <a:latin typeface="+mn-lt"/>
          </a:endParaRPr>
        </a:p>
      </xdr:txBody>
    </xdr:sp>
    <xdr:clientData/>
  </xdr:twoCellAnchor>
  <xdr:twoCellAnchor editAs="oneCell">
    <xdr:from>
      <xdr:col>2</xdr:col>
      <xdr:colOff>58295</xdr:colOff>
      <xdr:row>18</xdr:row>
      <xdr:rowOff>60960</xdr:rowOff>
    </xdr:from>
    <xdr:to>
      <xdr:col>2</xdr:col>
      <xdr:colOff>254806</xdr:colOff>
      <xdr:row>19</xdr:row>
      <xdr:rowOff>84751</xdr:rowOff>
    </xdr:to>
    <xdr:pic>
      <xdr:nvPicPr>
        <xdr:cNvPr id="42" name="Graphic 41">
          <a:extLst>
            <a:ext uri="{FF2B5EF4-FFF2-40B4-BE49-F238E27FC236}">
              <a16:creationId xmlns:a16="http://schemas.microsoft.com/office/drawing/2014/main" id="{3068702C-F992-4B72-AFFB-F81BF8505CA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28021" y="3255097"/>
          <a:ext cx="196511" cy="201243"/>
        </a:xfrm>
        <a:prstGeom prst="rect">
          <a:avLst/>
        </a:prstGeom>
      </xdr:spPr>
    </xdr:pic>
    <xdr:clientData/>
  </xdr:twoCellAnchor>
  <xdr:twoCellAnchor>
    <xdr:from>
      <xdr:col>1</xdr:col>
      <xdr:colOff>193040</xdr:colOff>
      <xdr:row>24</xdr:row>
      <xdr:rowOff>142240</xdr:rowOff>
    </xdr:from>
    <xdr:to>
      <xdr:col>3</xdr:col>
      <xdr:colOff>629920</xdr:colOff>
      <xdr:row>30</xdr:row>
      <xdr:rowOff>41920</xdr:rowOff>
    </xdr:to>
    <xdr:sp macro="" textlink="Sheet2!D4">
      <xdr:nvSpPr>
        <xdr:cNvPr id="43" name="Rectangle 42">
          <a:extLst>
            <a:ext uri="{FF2B5EF4-FFF2-40B4-BE49-F238E27FC236}">
              <a16:creationId xmlns:a16="http://schemas.microsoft.com/office/drawing/2014/main" id="{891EFFAA-D4FA-47E6-81E5-010E18D16538}"/>
            </a:ext>
          </a:extLst>
        </xdr:cNvPr>
        <xdr:cNvSpPr/>
      </xdr:nvSpPr>
      <xdr:spPr>
        <a:xfrm>
          <a:off x="401807" y="4401089"/>
          <a:ext cx="1365894" cy="964393"/>
        </a:xfrm>
        <a:prstGeom prst="rect">
          <a:avLst/>
        </a:prstGeom>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882DFDDB-751C-4F88-816B-9D3A87C77B27}" type="TxLink">
            <a:rPr lang="en-US" sz="1600" b="0" i="0" u="none" strike="noStrike">
              <a:solidFill>
                <a:schemeClr val="bg1"/>
              </a:solidFill>
              <a:latin typeface="+mj-lt"/>
              <a:cs typeface="Arial"/>
            </a:rPr>
            <a:t>3.9</a:t>
          </a:fld>
          <a:endParaRPr lang="en-IN" sz="1600">
            <a:solidFill>
              <a:schemeClr val="bg1"/>
            </a:solidFill>
            <a:latin typeface="+mj-lt"/>
          </a:endParaRPr>
        </a:p>
      </xdr:txBody>
    </xdr:sp>
    <xdr:clientData/>
  </xdr:twoCellAnchor>
  <xdr:twoCellAnchor>
    <xdr:from>
      <xdr:col>2</xdr:col>
      <xdr:colOff>213360</xdr:colOff>
      <xdr:row>25</xdr:row>
      <xdr:rowOff>20320</xdr:rowOff>
    </xdr:from>
    <xdr:to>
      <xdr:col>4</xdr:col>
      <xdr:colOff>355600</xdr:colOff>
      <xdr:row>26</xdr:row>
      <xdr:rowOff>152400</xdr:rowOff>
    </xdr:to>
    <xdr:sp macro="" textlink="">
      <xdr:nvSpPr>
        <xdr:cNvPr id="44" name="TextBox 43">
          <a:extLst>
            <a:ext uri="{FF2B5EF4-FFF2-40B4-BE49-F238E27FC236}">
              <a16:creationId xmlns:a16="http://schemas.microsoft.com/office/drawing/2014/main" id="{87AE9B3C-0604-4D37-8A97-2F610C52197E}"/>
            </a:ext>
          </a:extLst>
        </xdr:cNvPr>
        <xdr:cNvSpPr txBox="1"/>
      </xdr:nvSpPr>
      <xdr:spPr>
        <a:xfrm>
          <a:off x="690880" y="4338320"/>
          <a:ext cx="14833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a:solidFill>
                <a:schemeClr val="bg1"/>
              </a:solidFill>
              <a:latin typeface="+mn-lt"/>
            </a:rPr>
            <a:t>Avg.</a:t>
          </a:r>
          <a:r>
            <a:rPr lang="en-IN" sz="1000" baseline="0">
              <a:solidFill>
                <a:schemeClr val="bg1"/>
              </a:solidFill>
              <a:latin typeface="+mn-lt"/>
            </a:rPr>
            <a:t> Rating</a:t>
          </a:r>
          <a:endParaRPr lang="en-IN" sz="1100">
            <a:solidFill>
              <a:schemeClr val="bg1"/>
            </a:solidFill>
            <a:latin typeface="+mn-lt"/>
          </a:endParaRPr>
        </a:p>
      </xdr:txBody>
    </xdr:sp>
    <xdr:clientData/>
  </xdr:twoCellAnchor>
  <xdr:twoCellAnchor>
    <xdr:from>
      <xdr:col>2</xdr:col>
      <xdr:colOff>426720</xdr:colOff>
      <xdr:row>28</xdr:row>
      <xdr:rowOff>111760</xdr:rowOff>
    </xdr:from>
    <xdr:to>
      <xdr:col>3</xdr:col>
      <xdr:colOff>447040</xdr:colOff>
      <xdr:row>29</xdr:row>
      <xdr:rowOff>132080</xdr:rowOff>
    </xdr:to>
    <xdr:sp macro="" textlink="Sheet2!D10">
      <xdr:nvSpPr>
        <xdr:cNvPr id="45" name="TextBox 44">
          <a:extLst>
            <a:ext uri="{FF2B5EF4-FFF2-40B4-BE49-F238E27FC236}">
              <a16:creationId xmlns:a16="http://schemas.microsoft.com/office/drawing/2014/main" id="{A71456E3-5002-435D-B49C-591AE5483F67}"/>
            </a:ext>
          </a:extLst>
        </xdr:cNvPr>
        <xdr:cNvSpPr txBox="1"/>
      </xdr:nvSpPr>
      <xdr:spPr>
        <a:xfrm>
          <a:off x="896446" y="5080418"/>
          <a:ext cx="688375" cy="197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FF9C109-45C1-434E-B9AD-DECA8225D647}" type="TxLink">
            <a:rPr lang="en-US" sz="1100" b="0" i="0" u="none" strike="noStrike">
              <a:solidFill>
                <a:schemeClr val="bg1"/>
              </a:solidFill>
              <a:latin typeface="Arial"/>
              <a:cs typeface="Arial"/>
            </a:rPr>
            <a:t>3.9</a:t>
          </a:fld>
          <a:endParaRPr lang="en-IN" sz="1400">
            <a:solidFill>
              <a:schemeClr val="bg1"/>
            </a:solidFill>
            <a:latin typeface="+mn-lt"/>
          </a:endParaRPr>
        </a:p>
      </xdr:txBody>
    </xdr:sp>
    <xdr:clientData/>
  </xdr:twoCellAnchor>
  <xdr:twoCellAnchor editAs="oneCell">
    <xdr:from>
      <xdr:col>2</xdr:col>
      <xdr:colOff>27815</xdr:colOff>
      <xdr:row>25</xdr:row>
      <xdr:rowOff>60960</xdr:rowOff>
    </xdr:from>
    <xdr:to>
      <xdr:col>2</xdr:col>
      <xdr:colOff>224326</xdr:colOff>
      <xdr:row>26</xdr:row>
      <xdr:rowOff>84751</xdr:rowOff>
    </xdr:to>
    <xdr:pic>
      <xdr:nvPicPr>
        <xdr:cNvPr id="46" name="Graphic 45">
          <a:extLst>
            <a:ext uri="{FF2B5EF4-FFF2-40B4-BE49-F238E27FC236}">
              <a16:creationId xmlns:a16="http://schemas.microsoft.com/office/drawing/2014/main" id="{739593CC-7FA5-4133-8020-E5C3D426D73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97541" y="4497261"/>
          <a:ext cx="196511" cy="201243"/>
        </a:xfrm>
        <a:prstGeom prst="rect">
          <a:avLst/>
        </a:prstGeom>
      </xdr:spPr>
    </xdr:pic>
    <xdr:clientData/>
  </xdr:twoCellAnchor>
  <xdr:twoCellAnchor>
    <xdr:from>
      <xdr:col>1</xdr:col>
      <xdr:colOff>193040</xdr:colOff>
      <xdr:row>31</xdr:row>
      <xdr:rowOff>162560</xdr:rowOff>
    </xdr:from>
    <xdr:to>
      <xdr:col>3</xdr:col>
      <xdr:colOff>629920</xdr:colOff>
      <xdr:row>37</xdr:row>
      <xdr:rowOff>62240</xdr:rowOff>
    </xdr:to>
    <xdr:sp macro="" textlink="Sheet2!E4">
      <xdr:nvSpPr>
        <xdr:cNvPr id="47" name="Rectangle 46">
          <a:extLst>
            <a:ext uri="{FF2B5EF4-FFF2-40B4-BE49-F238E27FC236}">
              <a16:creationId xmlns:a16="http://schemas.microsoft.com/office/drawing/2014/main" id="{E939231C-C67C-4AA5-A2B8-BE347CFD0923}"/>
            </a:ext>
          </a:extLst>
        </xdr:cNvPr>
        <xdr:cNvSpPr/>
      </xdr:nvSpPr>
      <xdr:spPr>
        <a:xfrm>
          <a:off x="405952" y="5720678"/>
          <a:ext cx="1366968" cy="975444"/>
        </a:xfrm>
        <a:prstGeom prst="rect">
          <a:avLst/>
        </a:prstGeom>
        <a:ln>
          <a:no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86CBC5FB-5C09-4684-A8E7-795A8A827012}" type="TxLink">
            <a:rPr lang="en-US" sz="1600" b="0" i="0" u="none" strike="noStrike">
              <a:solidFill>
                <a:schemeClr val="bg1"/>
              </a:solidFill>
              <a:latin typeface="+mj-lt"/>
              <a:cs typeface="Arial"/>
            </a:rPr>
            <a:t>307</a:t>
          </a:fld>
          <a:endParaRPr lang="en-IN" sz="1600">
            <a:solidFill>
              <a:schemeClr val="bg1"/>
            </a:solidFill>
            <a:latin typeface="+mj-lt"/>
          </a:endParaRPr>
        </a:p>
      </xdr:txBody>
    </xdr:sp>
    <xdr:clientData/>
  </xdr:twoCellAnchor>
  <xdr:twoCellAnchor>
    <xdr:from>
      <xdr:col>2</xdr:col>
      <xdr:colOff>193040</xdr:colOff>
      <xdr:row>32</xdr:row>
      <xdr:rowOff>91440</xdr:rowOff>
    </xdr:from>
    <xdr:to>
      <xdr:col>4</xdr:col>
      <xdr:colOff>152400</xdr:colOff>
      <xdr:row>33</xdr:row>
      <xdr:rowOff>101600</xdr:rowOff>
    </xdr:to>
    <xdr:sp macro="" textlink="">
      <xdr:nvSpPr>
        <xdr:cNvPr id="48" name="TextBox 47">
          <a:extLst>
            <a:ext uri="{FF2B5EF4-FFF2-40B4-BE49-F238E27FC236}">
              <a16:creationId xmlns:a16="http://schemas.microsoft.com/office/drawing/2014/main" id="{7E50EDA8-325A-4E32-8E41-ACF6B192C0FA}"/>
            </a:ext>
          </a:extLst>
        </xdr:cNvPr>
        <xdr:cNvSpPr txBox="1"/>
      </xdr:nvSpPr>
      <xdr:spPr>
        <a:xfrm>
          <a:off x="662766" y="5769906"/>
          <a:ext cx="1295470" cy="187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a:solidFill>
                <a:schemeClr val="bg1"/>
              </a:solidFill>
              <a:latin typeface="+mn-lt"/>
            </a:rPr>
            <a:t>Happy</a:t>
          </a:r>
          <a:r>
            <a:rPr lang="en-IN" sz="1000" baseline="0">
              <a:solidFill>
                <a:schemeClr val="bg1"/>
              </a:solidFill>
              <a:latin typeface="+mn-lt"/>
            </a:rPr>
            <a:t> Callers</a:t>
          </a:r>
          <a:endParaRPr lang="en-IN" sz="1000">
            <a:solidFill>
              <a:schemeClr val="bg1"/>
            </a:solidFill>
            <a:latin typeface="+mn-lt"/>
          </a:endParaRPr>
        </a:p>
      </xdr:txBody>
    </xdr:sp>
    <xdr:clientData/>
  </xdr:twoCellAnchor>
  <xdr:twoCellAnchor>
    <xdr:from>
      <xdr:col>2</xdr:col>
      <xdr:colOff>436880</xdr:colOff>
      <xdr:row>35</xdr:row>
      <xdr:rowOff>111760</xdr:rowOff>
    </xdr:from>
    <xdr:to>
      <xdr:col>3</xdr:col>
      <xdr:colOff>457200</xdr:colOff>
      <xdr:row>36</xdr:row>
      <xdr:rowOff>132080</xdr:rowOff>
    </xdr:to>
    <xdr:sp macro="" textlink="Sheet2!E10">
      <xdr:nvSpPr>
        <xdr:cNvPr id="49" name="TextBox 48">
          <a:extLst>
            <a:ext uri="{FF2B5EF4-FFF2-40B4-BE49-F238E27FC236}">
              <a16:creationId xmlns:a16="http://schemas.microsoft.com/office/drawing/2014/main" id="{1FF9FADC-D522-490D-83B8-956BC3644046}"/>
            </a:ext>
          </a:extLst>
        </xdr:cNvPr>
        <xdr:cNvSpPr txBox="1"/>
      </xdr:nvSpPr>
      <xdr:spPr>
        <a:xfrm>
          <a:off x="906606" y="6322582"/>
          <a:ext cx="688375" cy="197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A846191-4FA7-4F2F-9F52-E1FA8B28E814}" type="TxLink">
            <a:rPr lang="en-US" sz="1100" b="0" i="0" u="none" strike="noStrike">
              <a:solidFill>
                <a:schemeClr val="bg1"/>
              </a:solidFill>
              <a:latin typeface="Arial"/>
              <a:cs typeface="Arial"/>
            </a:rPr>
            <a:t>51</a:t>
          </a:fld>
          <a:endParaRPr lang="en-IN" sz="1400">
            <a:solidFill>
              <a:schemeClr val="bg1"/>
            </a:solidFill>
            <a:latin typeface="+mn-lt"/>
          </a:endParaRPr>
        </a:p>
      </xdr:txBody>
    </xdr:sp>
    <xdr:clientData/>
  </xdr:twoCellAnchor>
  <xdr:twoCellAnchor editAs="oneCell">
    <xdr:from>
      <xdr:col>2</xdr:col>
      <xdr:colOff>37975</xdr:colOff>
      <xdr:row>32</xdr:row>
      <xdr:rowOff>101600</xdr:rowOff>
    </xdr:from>
    <xdr:to>
      <xdr:col>2</xdr:col>
      <xdr:colOff>234486</xdr:colOff>
      <xdr:row>33</xdr:row>
      <xdr:rowOff>125391</xdr:rowOff>
    </xdr:to>
    <xdr:pic>
      <xdr:nvPicPr>
        <xdr:cNvPr id="50" name="Graphic 49">
          <a:extLst>
            <a:ext uri="{FF2B5EF4-FFF2-40B4-BE49-F238E27FC236}">
              <a16:creationId xmlns:a16="http://schemas.microsoft.com/office/drawing/2014/main" id="{986BCC1F-120F-4D92-8ED4-7C02EC151EE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07701" y="5780066"/>
          <a:ext cx="196511" cy="201243"/>
        </a:xfrm>
        <a:prstGeom prst="rect">
          <a:avLst/>
        </a:prstGeom>
      </xdr:spPr>
    </xdr:pic>
    <xdr:clientData/>
  </xdr:twoCellAnchor>
  <xdr:twoCellAnchor editAs="oneCell">
    <xdr:from>
      <xdr:col>12</xdr:col>
      <xdr:colOff>247041</xdr:colOff>
      <xdr:row>16</xdr:row>
      <xdr:rowOff>132282</xdr:rowOff>
    </xdr:from>
    <xdr:to>
      <xdr:col>14</xdr:col>
      <xdr:colOff>603849</xdr:colOff>
      <xdr:row>27</xdr:row>
      <xdr:rowOff>60382</xdr:rowOff>
    </xdr:to>
    <mc:AlternateContent xmlns:mc="http://schemas.openxmlformats.org/markup-compatibility/2006">
      <mc:Choice xmlns:a14="http://schemas.microsoft.com/office/drawing/2010/main" Requires="a14">
        <xdr:graphicFrame macro="">
          <xdr:nvGraphicFramePr>
            <xdr:cNvPr id="52" name="Representative">
              <a:extLst>
                <a:ext uri="{FF2B5EF4-FFF2-40B4-BE49-F238E27FC236}">
                  <a16:creationId xmlns:a16="http://schemas.microsoft.com/office/drawing/2014/main" id="{CE98A745-6EF6-4D60-B552-77AC72124A9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434862" y="3100670"/>
              <a:ext cx="1698838" cy="18274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497563</xdr:colOff>
      <xdr:row>3</xdr:row>
      <xdr:rowOff>31316</xdr:rowOff>
    </xdr:from>
    <xdr:to>
      <xdr:col>14</xdr:col>
      <xdr:colOff>589472</xdr:colOff>
      <xdr:row>15</xdr:row>
      <xdr:rowOff>93945</xdr:rowOff>
    </xdr:to>
    <xdr:graphicFrame macro="">
      <xdr:nvGraphicFramePr>
        <xdr:cNvPr id="56" name="Chart 55">
          <a:extLst>
            <a:ext uri="{FF2B5EF4-FFF2-40B4-BE49-F238E27FC236}">
              <a16:creationId xmlns:a16="http://schemas.microsoft.com/office/drawing/2014/main" id="{7E51E9C5-5A89-4228-BBEF-D356261B0A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0</xdr:colOff>
      <xdr:row>3</xdr:row>
      <xdr:rowOff>20320</xdr:rowOff>
    </xdr:from>
    <xdr:to>
      <xdr:col>11</xdr:col>
      <xdr:colOff>542795</xdr:colOff>
      <xdr:row>15</xdr:row>
      <xdr:rowOff>104382</xdr:rowOff>
    </xdr:to>
    <xdr:graphicFrame macro="">
      <xdr:nvGraphicFramePr>
        <xdr:cNvPr id="55" name="Chart 54">
          <a:extLst>
            <a:ext uri="{FF2B5EF4-FFF2-40B4-BE49-F238E27FC236}">
              <a16:creationId xmlns:a16="http://schemas.microsoft.com/office/drawing/2014/main" id="{723DBDC2-7515-4E4F-BA12-9EB5BBC96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3344</xdr:colOff>
      <xdr:row>16</xdr:row>
      <xdr:rowOff>125261</xdr:rowOff>
    </xdr:from>
    <xdr:to>
      <xdr:col>8</xdr:col>
      <xdr:colOff>584549</xdr:colOff>
      <xdr:row>38</xdr:row>
      <xdr:rowOff>112059</xdr:rowOff>
    </xdr:to>
    <xdr:graphicFrame macro="">
      <xdr:nvGraphicFramePr>
        <xdr:cNvPr id="57" name="Chart 56">
          <a:extLst>
            <a:ext uri="{FF2B5EF4-FFF2-40B4-BE49-F238E27FC236}">
              <a16:creationId xmlns:a16="http://schemas.microsoft.com/office/drawing/2014/main" id="{2C67E78D-8B71-4879-BA80-3F172A199A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396657</xdr:colOff>
      <xdr:row>16</xdr:row>
      <xdr:rowOff>135699</xdr:rowOff>
    </xdr:from>
    <xdr:to>
      <xdr:col>12</xdr:col>
      <xdr:colOff>219205</xdr:colOff>
      <xdr:row>38</xdr:row>
      <xdr:rowOff>134471</xdr:rowOff>
    </xdr:to>
    <xdr:graphicFrame macro="">
      <xdr:nvGraphicFramePr>
        <xdr:cNvPr id="58" name="Chart 57">
          <a:extLst>
            <a:ext uri="{FF2B5EF4-FFF2-40B4-BE49-F238E27FC236}">
              <a16:creationId xmlns:a16="http://schemas.microsoft.com/office/drawing/2014/main" id="{0C421E6E-7362-4348-B65F-C28E39A1A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87049</xdr:colOff>
      <xdr:row>3</xdr:row>
      <xdr:rowOff>12809</xdr:rowOff>
    </xdr:from>
    <xdr:to>
      <xdr:col>18</xdr:col>
      <xdr:colOff>433552</xdr:colOff>
      <xdr:row>18</xdr:row>
      <xdr:rowOff>54372</xdr:rowOff>
    </xdr:to>
    <xdr:graphicFrame macro="">
      <xdr:nvGraphicFramePr>
        <xdr:cNvPr id="59" name="Chart 58">
          <a:extLst>
            <a:ext uri="{FF2B5EF4-FFF2-40B4-BE49-F238E27FC236}">
              <a16:creationId xmlns:a16="http://schemas.microsoft.com/office/drawing/2014/main" id="{CEFE7336-522B-4CD9-AD52-750CB819D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547084</xdr:colOff>
      <xdr:row>3</xdr:row>
      <xdr:rowOff>26206</xdr:rowOff>
    </xdr:from>
    <xdr:to>
      <xdr:col>22</xdr:col>
      <xdr:colOff>0</xdr:colOff>
      <xdr:row>18</xdr:row>
      <xdr:rowOff>83716</xdr:rowOff>
    </xdr:to>
    <xdr:graphicFrame macro="">
      <xdr:nvGraphicFramePr>
        <xdr:cNvPr id="60" name="Chart 59">
          <a:extLst>
            <a:ext uri="{FF2B5EF4-FFF2-40B4-BE49-F238E27FC236}">
              <a16:creationId xmlns:a16="http://schemas.microsoft.com/office/drawing/2014/main" id="{AEFB937E-E3C1-412A-AA33-7462674FA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3.650691435185" backgroundQuery="1" createdVersion="8" refreshedVersion="8" minRefreshableVersion="3" recordCount="0" supportSubquery="1" supportAdvancedDrill="1" xr:uid="{68242AFC-FDC4-4FCA-BD42-BEB2F0D564B4}">
  <cacheSource type="external" connectionId="1"/>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3.731413541667" backgroundQuery="1" createdVersion="8" refreshedVersion="8" minRefreshableVersion="3" recordCount="0" supportSubquery="1" supportAdvancedDrill="1" xr:uid="{F75011ED-C428-472B-A665-C87E4DDCA2E7}">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3.72866828704" backgroundQuery="1" createdVersion="8" refreshedVersion="8" minRefreshableVersion="3" recordCount="0" supportSubquery="1" supportAdvancedDrill="1" xr:uid="{1959A71B-F827-4F19-8225-35A785D6919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2.787503356485" backgroundQuery="1" createdVersion="8" refreshedVersion="8" minRefreshableVersion="3" recordCount="0" supportSubquery="1" supportAdvancedDrill="1" xr:uid="{DD118FDC-462F-48B2-B86E-AF3BC27E23D0}">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3.779314120373" backgroundQuery="1" createdVersion="8" refreshedVersion="8" minRefreshableVersion="3" recordCount="0" supportSubquery="1" supportAdvancedDrill="1" xr:uid="{B29C0278-83BA-4D28-A810-2AEF8B65C8D0}">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4.684190856482" backgroundQuery="1" createdVersion="8" refreshedVersion="8" minRefreshableVersion="3" recordCount="0" supportSubquery="1" supportAdvancedDrill="1" xr:uid="{AEBD2A53-C15E-4634-A48E-822816EB9B5B}">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4.684191203705" backgroundQuery="1" createdVersion="8" refreshedVersion="8" minRefreshableVersion="3" recordCount="0" supportSubquery="1" supportAdvancedDrill="1" xr:uid="{E5087B1C-B838-486E-8B47-C9698BF00FED}">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4.684191550929" backgroundQuery="1" createdVersion="8" refreshedVersion="8" minRefreshableVersion="3" recordCount="0" supportSubquery="1" supportAdvancedDrill="1" xr:uid="{467AE250-313E-46F5-9281-B622FE7F2BE9}">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4.68419201389" backgroundQuery="1" createdVersion="8" refreshedVersion="8" minRefreshableVersion="3" recordCount="0" supportSubquery="1" supportAdvancedDrill="1" xr:uid="{A8B55C4F-8316-43FC-995B-C78854D9198D}">
  <cacheSource type="external" connectionId="1"/>
  <cacheFields count="1">
    <cacheField name="[calls].[Representative].[Representative]" caption="Representative" numFmtId="0" hierarchy="3" level="1">
      <sharedItems count="1">
        <s v="R05"/>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4.684192361114" backgroundQuery="1" createdVersion="8" refreshedVersion="8" minRefreshableVersion="3" recordCount="0" supportSubquery="1" supportAdvancedDrill="1" xr:uid="{84C94845-AA02-46C9-9E59-F4D4CCA68E55}">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eraBabu" refreshedDate="45792.787492592593" backgroundQuery="1" createdVersion="3" refreshedVersion="8" minRefreshableVersion="3" recordCount="0" supportSubquery="1" supportAdvancedDrill="1" xr:uid="{92A2021B-CA73-4DAE-8537-091D6E1FA503}">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2976390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1E4C88-A095-4627-B93F-96D8C66ACE17}" name="PivotTable9" cacheId="1557"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C20" firstHeaderRow="1" firstDataRow="1" firstDataCol="0"/>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1FAF50-82D9-41A0-8C53-E76A2D08385A}" name="Rep Amount" cacheId="174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chartFormat="1">
  <location ref="A73:G92" firstHeaderRow="1" firstDataRow="2" firstDataCol="1"/>
  <pivotFields count="4">
    <pivotField axis="axisRow" allDrilled="1" showAll="0"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Col" allDrilled="1" showAll="0" dataSourceSort="1" defaultSubtotal="0" defaultAttributeDrillState="1">
      <items count="5">
        <item x="0"/>
        <item x="1"/>
        <item x="2"/>
        <item x="3"/>
        <item x="4"/>
      </items>
    </pivotField>
    <pivotField dataField="1" showAl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2E9608-94F0-43A2-8A27-4B808C5302E5}" name="rep sa" cacheId="3398"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27">
  <location ref="A63:B68" firstHeaderRow="1" firstDataRow="1" firstDataCol="1"/>
  <pivotFields count="3">
    <pivotField dataField="1" showAll="0"/>
    <pivotField axis="axisRow" allDrilled="1" showAll="0" dataSourceSort="1" defaultAttributeDrillState="1">
      <items count="5">
        <item x="0"/>
        <item x="1"/>
        <item x="2"/>
        <item x="3"/>
        <item t="default"/>
      </items>
    </pivotField>
    <pivotField allDrilled="1" showAll="0" dataSourceSort="1"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26"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5386D9-4BF0-4A8D-A271-4C31D87E340D}" name="PivotTable12" cacheId="156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8">
  <location ref="A56:D61"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8">
    <chartFormat chart="17" format="4" series="1">
      <pivotArea type="data" outline="0" fieldPosition="0">
        <references count="2">
          <reference field="4294967294" count="1" selected="0">
            <x v="0"/>
          </reference>
          <reference field="1" count="1" selected="0">
            <x v="0"/>
          </reference>
        </references>
      </pivotArea>
    </chartFormat>
    <chartFormat chart="17" format="5" series="1">
      <pivotArea type="data" outline="0" fieldPosition="0">
        <references count="2">
          <reference field="4294967294" count="1" selected="0">
            <x v="0"/>
          </reference>
          <reference field="1" count="1" selected="0">
            <x v="1"/>
          </reference>
        </references>
      </pivotArea>
    </chartFormat>
    <chartFormat chart="17" format="6">
      <pivotArea type="data" outline="0" fieldPosition="0">
        <references count="3">
          <reference field="4294967294" count="1" selected="0">
            <x v="0"/>
          </reference>
          <reference field="0" count="1" selected="0">
            <x v="0"/>
          </reference>
          <reference field="1" count="1" selected="0">
            <x v="1"/>
          </reference>
        </references>
      </pivotArea>
    </chartFormat>
    <chartFormat chart="17" format="7">
      <pivotArea type="data" outline="0" fieldPosition="0">
        <references count="3">
          <reference field="4294967294" count="1" selected="0">
            <x v="0"/>
          </reference>
          <reference field="0" count="1" selected="0">
            <x v="0"/>
          </reference>
          <reference field="1" count="1" selected="0">
            <x v="0"/>
          </reference>
        </references>
      </pivotArea>
    </chartFormat>
    <chartFormat chart="17" format="8">
      <pivotArea type="data" outline="0" fieldPosition="0">
        <references count="3">
          <reference field="4294967294" count="1" selected="0">
            <x v="0"/>
          </reference>
          <reference field="0" count="1" selected="0">
            <x v="1"/>
          </reference>
          <reference field="1" count="1" selected="0">
            <x v="1"/>
          </reference>
        </references>
      </pivotArea>
    </chartFormat>
    <chartFormat chart="17" format="9">
      <pivotArea type="data" outline="0" fieldPosition="0">
        <references count="3">
          <reference field="4294967294" count="1" selected="0">
            <x v="0"/>
          </reference>
          <reference field="0" count="1" selected="0">
            <x v="1"/>
          </reference>
          <reference field="1" count="1" selected="0">
            <x v="0"/>
          </reference>
        </references>
      </pivotArea>
    </chartFormat>
    <chartFormat chart="17" format="10">
      <pivotArea type="data" outline="0" fieldPosition="0">
        <references count="3">
          <reference field="4294967294" count="1" selected="0">
            <x v="0"/>
          </reference>
          <reference field="0" count="1" selected="0">
            <x v="2"/>
          </reference>
          <reference field="1" count="1" selected="0">
            <x v="1"/>
          </reference>
        </references>
      </pivotArea>
    </chartFormat>
    <chartFormat chart="17" format="11">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B584EB-F813-4BF7-A188-9763709C10FA}" name="selected rep" cacheId="3395"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50:A52" firstHeaderRow="1" firstDataRow="1" firstDataCol="1"/>
  <pivotFields count="1">
    <pivotField axis="axisRow" allDrilled="1" showAll="0" dataSourceSort="1" defaultAttributeDrillState="1">
      <items count="2">
        <item s="1" x="0"/>
        <item t="default"/>
      </items>
    </pivotField>
  </pivotFields>
  <rowFields count="1">
    <field x="0"/>
  </rowFields>
  <rowItems count="2">
    <i>
      <x/>
    </i>
    <i t="grand">
      <x/>
    </i>
  </rowItem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48D834-2B46-4C37-8DA5-522F9EF5934D}" name="Reps Pivot" cacheId="156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9:C45"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B65C0-2E6B-417A-A669-DDF5EE62DB9A}" name="Weekly Trend" cacheId="339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43">
  <location ref="E19:F27" firstHeaderRow="1" firstDataRow="1" firstDataCol="1"/>
  <pivotFields count="3">
    <pivotField allDrilled="1" showAll="0" dataSourceSort="1" defaultAttributeDrillState="1"/>
    <pivotField axis="axisRow" allDrilled="1" showAll="0" sortType="ascending" defaultAttributeDrillState="1">
      <items count="8">
        <item x="1"/>
        <item x="5"/>
        <item x="6"/>
        <item x="4"/>
        <item x="0"/>
        <item x="2"/>
        <item x="3"/>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41"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A3BA64-2BE3-4445-82C5-9BEF93B56AD9}" name="montly trend " cacheId="3389"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30">
  <location ref="A19:C32" firstHeaderRow="0" firstDataRow="1" firstDataCol="1"/>
  <pivotFields count="5">
    <pivotField allDrilled="1" showAll="0" dataSourceSort="1" defaultAttributeDrillState="1"/>
    <pivotField axis="axisRow" allDrilled="1" showAll="0" dataSourceSort="1" defaultAttributeDrillState="1">
      <items count="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27" format="4" series="1">
      <pivotArea type="data" outline="0" fieldPosition="0">
        <references count="1">
          <reference field="4294967294" count="1" selected="0">
            <x v="1"/>
          </reference>
        </references>
      </pivotArea>
    </chartFormat>
    <chartFormat chart="27" format="5"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287893-2D49-46BE-B857-B497A144F1DD}" name="Rep Pivot" cacheId="3386"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9:E10"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FEC7746-D922-4CAC-9093-8A4B09C6EC1D}" name="Summary Pivot" cacheId="1566"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4</v>
    <v>4</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09E7FE3-BC31-4A89-9089-EDA67AD4E7CA}" sourceName="[calls].[Representative]">
  <pivotTables>
    <pivotTable tabId="6" name="Rep Pivot"/>
    <pivotTable tabId="6" name="montly trend "/>
    <pivotTable tabId="6" name="Weekly Trend"/>
    <pivotTable tabId="6" name="selected rep"/>
    <pivotTable tabId="6" name="rep sa"/>
  </pivotTables>
  <data>
    <olap pivotCacheId="152976390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96E2BB8-D085-40DB-930D-F5DA9FBE20F9}" cache="Slicer_Representative" caption="Representative"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autoFilter ref="B3:L1003" xr:uid="{A3C59B71-D053-4B57-AB1E-899F1C5F06CA}"/>
  <tableColumns count="11">
    <tableColumn id="1" xr3:uid="{A2AD6D5F-C481-4C4C-930A-923A5754639A}" name="Call number" totalsRowLabel="Total"/>
    <tableColumn id="2" xr3:uid="{6E1FEEB5-4749-4689-ACB4-6B80FABDC996}" name="Customer ID"/>
    <tableColumn id="3" xr3:uid="{BEB7BC5B-9542-4200-B3AF-209D2A736D88}" name="Duration"/>
    <tableColumn id="4" xr3:uid="{A1817995-EFD7-4CEA-BF34-093CA60B7490}" name="Representative" dataDxfId="26" totalsRowDxfId="11"/>
    <tableColumn id="5" xr3:uid="{5A35565E-8707-4DED-AD15-A0669D67B382}" name="Date of Call" dataDxfId="25" totalsRowDxfId="12"/>
    <tableColumn id="6" xr3:uid="{F2E4F158-B41F-47BC-8DF8-DFCADFEE4E40}" name="Purchase Amount"/>
    <tableColumn id="7" xr3:uid="{04B291B5-47BD-4F78-8FD8-D1551CCA6BD9}" name="Satisfaction Rating"/>
    <tableColumn id="8" xr3:uid="{6E4123C0-0B17-43B8-A142-A1E540CE974C}" name="FY" dataDxfId="24">
      <calculatedColumnFormula>IF(MONTH(calls[[#This Row],[Date of Call]])&lt;=6, YEAR(calls[[#This Row],[Date of Call]]), YEAR(calls[[#This Row],[Date of Call]])+1)</calculatedColumnFormula>
    </tableColumn>
    <tableColumn id="9" xr3:uid="{199FA271-5E9B-46CE-9BC6-2801F92CD17E}" name="Day of week" dataDxfId="23">
      <calculatedColumnFormula>TEXT(calls[[#This Row],[Date of Call]],"DDDD")</calculatedColumnFormula>
    </tableColumn>
    <tableColumn id="10" xr3:uid="{328CDB09-95B8-4D5E-9ED9-EF0D363735A1}" name="Duration Bucket" dataDxfId="2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totalsRowFunction="sum" dataDxfId="2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0" headerRowBorderDxfId="19" tableBorderDxfId="18" totalsRowBorderDxfId="17">
  <autoFilter ref="Q3:T18" xr:uid="{27158F51-A707-4171-8A04-81FB0AABCBA5}"/>
  <tableColumns count="4">
    <tableColumn id="1" xr3:uid="{02688061-6A8C-4E23-B7FF-D00CD8B58CAC}" name="Customer ID" dataDxfId="16"/>
    <tableColumn id="2" xr3:uid="{771678B6-DB44-426B-9874-B4E421A440D5}" name="Gedner" dataDxfId="15"/>
    <tableColumn id="3" xr3:uid="{B0D41C62-587E-494D-B49A-603F2C05F8D3}" name="Age" dataDxfId="14"/>
    <tableColumn id="4" xr3:uid="{663F92D6-FE31-4D81-9E01-8D066DDC8A88}" name="City" dataDxf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DB7E-DD67-4D1E-979C-A53C35A785C0}">
  <dimension ref="A3:C20"/>
  <sheetViews>
    <sheetView workbookViewId="0">
      <selection activeCell="A3" sqref="A3"/>
    </sheetView>
  </sheetViews>
  <sheetFormatPr defaultRowHeight="13.8" x14ac:dyDescent="0.25"/>
  <sheetData>
    <row r="3" spans="1:3" x14ac:dyDescent="0.25">
      <c r="A3" s="21"/>
      <c r="B3" s="22"/>
      <c r="C3" s="23"/>
    </row>
    <row r="4" spans="1:3" x14ac:dyDescent="0.25">
      <c r="A4" s="24"/>
      <c r="B4" s="25"/>
      <c r="C4" s="26"/>
    </row>
    <row r="5" spans="1:3" x14ac:dyDescent="0.25">
      <c r="A5" s="24"/>
      <c r="B5" s="25"/>
      <c r="C5" s="26"/>
    </row>
    <row r="6" spans="1:3" x14ac:dyDescent="0.25">
      <c r="A6" s="24"/>
      <c r="B6" s="25"/>
      <c r="C6" s="26"/>
    </row>
    <row r="7" spans="1:3" x14ac:dyDescent="0.25">
      <c r="A7" s="24"/>
      <c r="B7" s="25"/>
      <c r="C7" s="26"/>
    </row>
    <row r="8" spans="1:3" x14ac:dyDescent="0.25">
      <c r="A8" s="24"/>
      <c r="B8" s="25"/>
      <c r="C8" s="26"/>
    </row>
    <row r="9" spans="1:3" x14ac:dyDescent="0.25">
      <c r="A9" s="24"/>
      <c r="B9" s="25"/>
      <c r="C9" s="26"/>
    </row>
    <row r="10" spans="1:3" x14ac:dyDescent="0.25">
      <c r="A10" s="24"/>
      <c r="B10" s="25"/>
      <c r="C10" s="26"/>
    </row>
    <row r="11" spans="1:3" x14ac:dyDescent="0.25">
      <c r="A11" s="24"/>
      <c r="B11" s="25"/>
      <c r="C11" s="26"/>
    </row>
    <row r="12" spans="1:3" x14ac:dyDescent="0.25">
      <c r="A12" s="24"/>
      <c r="B12" s="25"/>
      <c r="C12" s="26"/>
    </row>
    <row r="13" spans="1:3" x14ac:dyDescent="0.25">
      <c r="A13" s="24"/>
      <c r="B13" s="25"/>
      <c r="C13" s="26"/>
    </row>
    <row r="14" spans="1:3" x14ac:dyDescent="0.25">
      <c r="A14" s="24"/>
      <c r="B14" s="25"/>
      <c r="C14" s="26"/>
    </row>
    <row r="15" spans="1:3" x14ac:dyDescent="0.25">
      <c r="A15" s="24"/>
      <c r="B15" s="25"/>
      <c r="C15" s="26"/>
    </row>
    <row r="16" spans="1:3" x14ac:dyDescent="0.25">
      <c r="A16" s="24"/>
      <c r="B16" s="25"/>
      <c r="C16" s="26"/>
    </row>
    <row r="17" spans="1:3" x14ac:dyDescent="0.25">
      <c r="A17" s="24"/>
      <c r="B17" s="25"/>
      <c r="C17" s="26"/>
    </row>
    <row r="18" spans="1:3" x14ac:dyDescent="0.25">
      <c r="A18" s="24"/>
      <c r="B18" s="25"/>
      <c r="C18" s="26"/>
    </row>
    <row r="19" spans="1:3" x14ac:dyDescent="0.25">
      <c r="A19" s="24"/>
      <c r="B19" s="25"/>
      <c r="C19" s="26"/>
    </row>
    <row r="20" spans="1:3" x14ac:dyDescent="0.25">
      <c r="A20" s="27"/>
      <c r="B20" s="28"/>
      <c r="C20"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4"/>
  <sheetViews>
    <sheetView topLeftCell="A2" zoomScale="49" zoomScaleNormal="69" workbookViewId="0">
      <selection activeCell="N30" sqref="N30"/>
    </sheetView>
  </sheetViews>
  <sheetFormatPr defaultRowHeight="14.4"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ht="13.8" x14ac:dyDescent="0.25">
      <c r="R2" s="1"/>
    </row>
    <row r="3" spans="2:20" ht="13.8"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ht="13.8"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ht="13.8"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ht="13.8"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t="13.8"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ht="13.8"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ht="13.8"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ht="13.8"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ht="13.8"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ht="13.8"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ht="13.8"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ht="13.8"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ht="13.8"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ht="13.8"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ht="13.8"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ht="13.8"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ht="13.8"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ht="13.8"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t="13.8"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t="13.8"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t="13.8"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t="13.8"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t="13.8"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t="13.8"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t="13.8"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ht="13.8"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t="13.8"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t="13.8"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t="13.8"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t="13.8"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ht="13.8"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t="13.8"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t="13.8"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ht="13.8"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t="13.8"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t="13.8"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t="13.8"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t="13.8"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t="13.8"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t="13.8"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t="13.8"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t="13.8"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t="13.8"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t="13.8"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t="13.8"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ht="13.8"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t="13.8"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ht="13.8"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t="13.8"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t="13.8"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t="13.8"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ht="13.8"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t="13.8"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t="13.8"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ht="13.8"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t="13.8"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ht="13.8"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t="13.8"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t="13.8"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t="13.8"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t="13.8"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ht="13.8"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t="13.8"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t="13.8"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t="13.8"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t="13.8"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t="13.8"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t="13.8"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t="13.8"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ht="13.8"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t="13.8"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t="13.8"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ht="13.8"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ht="13.8"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t="13.8"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ht="13.8"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t="13.8"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t="13.8"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t="13.8"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t="13.8"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t="13.8"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t="13.8"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t="13.8"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t="13.8"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t="13.8"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t="13.8"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t="13.8"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t="13.8"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t="13.8"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ht="13.8"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ht="13.8"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t="13.8"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ht="13.8"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t="13.8"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t="13.8"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t="13.8"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t="13.8"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t="13.8"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t="13.8"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t="13.8"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t="13.8"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t="13.8"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ht="13.8"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t="13.8"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ht="13.8"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t="13.8"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t="13.8"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t="13.8"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ht="13.8"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t="13.8"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t="13.8"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t="13.8"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t="13.8"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ht="13.8"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t="13.8"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ht="13.8"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t="13.8"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t="13.8"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t="13.8"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t="13.8"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t="13.8"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t="13.8"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t="13.8"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t="13.8"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t="13.8"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t="13.8"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ht="13.8"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ht="13.8"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t="13.8"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t="13.8"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t="13.8"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t="13.8"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ht="13.8"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t="13.8"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t="13.8"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t="13.8"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t="13.8"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t="13.8"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t="13.8"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ht="13.8"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t="13.8"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ht="13.8"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t="13.8"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t="13.8"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t="13.8"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ht="13.8"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t="13.8"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t="13.8"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t="13.8"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t="13.8"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ht="13.8"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t="13.8"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t="13.8"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t="13.8"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t="13.8"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ht="13.8"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t="13.8"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t="13.8"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t="13.8"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t="13.8"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t="13.8"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ht="13.8"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t="13.8"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t="13.8"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t="13.8"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t="13.8"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ht="13.8"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t="13.8"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t="13.8"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ht="13.8"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t="13.8"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t="13.8"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t="13.8"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t="13.8"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t="13.8"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ht="13.8"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t="13.8"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t="13.8"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t="13.8"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ht="13.8"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t="13.8"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t="13.8"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t="13.8"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t="13.8"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t="13.8"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t="13.8"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t="13.8"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t="13.8"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ht="13.8"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t="13.8"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t="13.8"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t="13.8"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ht="13.8"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ht="13.8"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t="13.8"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t="13.8"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t="13.8"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t="13.8"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t="13.8"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t="13.8"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ht="13.8"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t="13.8"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t="13.8"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t="13.8"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t="13.8"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t="13.8"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t="13.8"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t="13.8"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t="13.8"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t="13.8"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ht="13.8"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t="13.8"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t="13.8"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t="13.8"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ht="13.8"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t="13.8"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t="13.8"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t="13.8"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t="13.8"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t="13.8"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t="13.8"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t="13.8"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t="13.8"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t="13.8"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t="13.8"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t="13.8"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t="13.8"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t="13.8"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t="13.8"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t="13.8"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t="13.8"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t="13.8"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t="13.8"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t="13.8"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t="13.8"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t="13.8"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t="13.8"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ht="13.8"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t="13.8"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t="13.8"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t="13.8"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t="13.8"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ht="13.8"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t="13.8"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ht="13.8"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ht="13.8"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ht="13.8"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ht="13.8"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t="13.8"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t="13.8"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t="13.8"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t="13.8"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t="13.8"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ht="13.8"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t="13.8"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t="13.8"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ht="13.8"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t="13.8"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t="13.8"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t="13.8"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ht="13.8"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t="13.8"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t="13.8"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t="13.8"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t="13.8"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t="13.8"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t="13.8"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t="13.8"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t="13.8"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t="13.8"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t="13.8"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t="13.8"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t="13.8"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t="13.8"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t="13.8"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t="13.8"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t="13.8"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ht="13.8"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t="13.8"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t="13.8"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t="13.8"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t="13.8"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t="13.8"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ht="13.8"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t="13.8"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t="13.8"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t="13.8"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ht="13.8"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t="13.8"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t="13.8"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t="13.8"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ht="13.8"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t="13.8"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t="13.8"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t="13.8"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t="13.8"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t="13.8"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t="13.8"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t="13.8"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ht="13.8"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t="13.8"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t="13.8"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ht="13.8"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t="13.8"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ht="13.8"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t="13.8"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t="13.8"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t="13.8"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t="13.8"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t="13.8"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t="13.8"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t="13.8"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t="13.8"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ht="13.8"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t="13.8"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t="13.8"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ht="13.8"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t="13.8"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t="13.8"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t="13.8"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t="13.8"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t="13.8"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t="13.8"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t="13.8"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t="13.8"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t="13.8"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t="13.8"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t="13.8"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t="13.8"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ht="13.8"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t="13.8"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t="13.8"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t="13.8"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t="13.8"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t="13.8"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t="13.8"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t="13.8"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t="13.8"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t="13.8"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t="13.8"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t="13.8"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t="13.8"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t="13.8"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t="13.8"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t="13.8"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t="13.8"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t="13.8"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t="13.8"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t="13.8"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t="13.8"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t="13.8"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t="13.8"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t="13.8"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t="13.8"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t="13.8"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t="13.8"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t="13.8"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t="13.8"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t="13.8"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ht="13.8"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t="13.8"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t="13.8"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ht="13.8"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t="13.8"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t="13.8"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ht="13.8"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t="13.8"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t="13.8"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t="13.8"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ht="13.8"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t="13.8"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ht="13.8"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t="13.8"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t="13.8"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t="13.8"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t="13.8"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t="13.8"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t="13.8"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t="13.8"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ht="13.8"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ht="13.8"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t="13.8"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t="13.8"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ht="13.8"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t="13.8"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t="13.8"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ht="13.8"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ht="13.8"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ht="13.8"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t="13.8"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t="13.8"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t="13.8"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t="13.8"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t="13.8"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ht="13.8"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t="13.8"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ht="13.8"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t="13.8"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ht="13.8"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ht="13.8"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t="13.8"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t="13.8"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ht="13.8"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t="13.8"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ht="13.8"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ht="13.8"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t="13.8"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t="13.8"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ht="13.8"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t="13.8"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t="13.8"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t="13.8"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t="13.8"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ht="13.8"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t="13.8"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t="13.8"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t="13.8"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t="13.8"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t="13.8"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t="13.8"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ht="13.8"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t="13.8"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ht="13.8"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ht="13.8"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t="13.8"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t="13.8"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t="13.8"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t="13.8"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t="13.8"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t="13.8"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t="13.8"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t="13.8"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t="13.8"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ht="13.8"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t="13.8"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t="13.8"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t="13.8"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t="13.8"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ht="13.8"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t="13.8"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t="13.8"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t="13.8"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ht="13.8"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t="13.8"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t="13.8"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t="13.8"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t="13.8"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t="13.8"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t="13.8"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t="13.8"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ht="13.8"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t="13.8"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t="13.8"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t="13.8"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t="13.8"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t="13.8"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t="13.8"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ht="13.8"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t="13.8"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t="13.8"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ht="13.8"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t="13.8"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t="13.8"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t="13.8"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ht="13.8"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ht="13.8"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t="13.8"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t="13.8"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t="13.8"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ht="13.8"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t="13.8"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t="13.8"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ht="13.8"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t="13.8"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t="13.8"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t="13.8"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ht="13.8"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t="13.8"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t="13.8"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t="13.8"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t="13.8"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ht="13.8"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t="13.8"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t="13.8"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ht="13.8"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t="13.8"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t="13.8"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t="13.8"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ht="13.8"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t="13.8"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t="13.8"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t="13.8"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t="13.8"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t="13.8"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t="13.8"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t="13.8"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t="13.8"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t="13.8"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t="13.8"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t="13.8"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t="13.8"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ht="13.8"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t="13.8"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t="13.8"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t="13.8"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ht="13.8"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t="13.8"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t="13.8"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ht="13.8"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t="13.8"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t="13.8"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t="13.8"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t="13.8"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ht="13.8"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t="13.8"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t="13.8"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t="13.8"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t="13.8"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t="13.8"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t="13.8"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t="13.8"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t="13.8"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t="13.8"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ht="13.8"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t="13.8"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t="13.8"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t="13.8"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ht="13.8"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ht="13.8"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t="13.8"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t="13.8"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t="13.8"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ht="13.8"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t="13.8"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t="13.8"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t="13.8"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t="13.8"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ht="13.8"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t="13.8"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t="13.8"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ht="13.8"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t="13.8"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t="13.8"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t="13.8"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ht="13.8"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t="13.8"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t="13.8"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t="13.8"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t="13.8"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ht="13.8"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t="13.8"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ht="13.8"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t="13.8"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t="13.8"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t="13.8"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t="13.8"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t="13.8"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ht="13.8"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t="13.8"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t="13.8"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t="13.8"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t="13.8"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ht="13.8"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t="13.8"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t="13.8"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ht="13.8"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t="13.8"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t="13.8"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t="13.8"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t="13.8"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t="13.8"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ht="13.8"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t="13.8"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ht="13.8"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t="13.8"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t="13.8"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t="13.8"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ht="13.8"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t="13.8"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ht="13.8"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t="13.8"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t="13.8"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t="13.8"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t="13.8"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t="13.8"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t="13.8"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t="13.8"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t="13.8"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t="13.8"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t="13.8"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t="13.8"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ht="13.8"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t="13.8"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t="13.8"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t="13.8"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t="13.8"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t="13.8"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t="13.8"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t="13.8"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t="13.8"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ht="13.8"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t="13.8"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t="13.8"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ht="13.8"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ht="13.8"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t="13.8"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t="13.8"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t="13.8"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t="13.8"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t="13.8"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t="13.8"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ht="13.8"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t="13.8"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t="13.8"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t="13.8"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t="13.8"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t="13.8"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ht="13.8"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t="13.8"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ht="13.8"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t="13.8"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ht="13.8"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ht="13.8"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ht="13.8"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t="13.8"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t="13.8"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t="13.8"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t="13.8"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t="13.8"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ht="13.8"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t="13.8"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t="13.8"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t="13.8"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ht="13.8"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ht="13.8"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ht="13.8"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t="13.8"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t="13.8"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t="13.8"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t="13.8"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t="13.8"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t="13.8"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t="13.8"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t="13.8"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t="13.8"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t="13.8"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t="13.8"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t="13.8"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ht="13.8"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t="13.8"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t="13.8"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t="13.8"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t="13.8"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t="13.8"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t="13.8"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t="13.8"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t="13.8"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t="13.8"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t="13.8"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ht="13.8"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ht="13.8"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t="13.8"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t="13.8"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t="13.8"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t="13.8"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t="13.8"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t="13.8"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t="13.8"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t="13.8"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t="13.8"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t="13.8"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t="13.8"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t="13.8"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t="13.8"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t="13.8"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ht="13.8"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ht="13.8"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t="13.8"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ht="13.8"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t="13.8"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t="13.8"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t="13.8"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t="13.8"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t="13.8"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t="13.8"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ht="13.8"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t="13.8"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t="13.8"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t="13.8"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t="13.8"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t="13.8"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ht="13.8"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t="13.8"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t="13.8"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t="13.8"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t="13.8"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t="13.8"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t="13.8"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t="13.8"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t="13.8"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t="13.8"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t="13.8"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t="13.8"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t="13.8"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t="13.8"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t="13.8"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t="13.8"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ht="13.8"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t="13.8"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t="13.8"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t="13.8"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t="13.8"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t="13.8"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t="13.8"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t="13.8"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ht="13.8"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t="13.8"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t="13.8"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t="13.8"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t="13.8"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t="13.8"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t="13.8"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ht="13.8"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t="13.8"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t="13.8"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t="13.8"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t="13.8"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t="13.8"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t="13.8"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t="13.8"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t="13.8"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t="13.8"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ht="13.8"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ht="13.8"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t="13.8"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t="13.8"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t="13.8"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t="13.8"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t="13.8"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t="13.8"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t="13.8"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t="13.8"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t="13.8"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ht="13.8"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t="13.8"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ht="13.8"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t="13.8"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ht="13.8"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t="13.8"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t="13.8"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t="13.8"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t="13.8"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t="13.8"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t="13.8"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ht="13.8"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t="13.8"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t="13.8"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t="13.8"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t="13.8"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t="13.8"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t="13.8"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t="13.8"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t="13.8"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t="13.8"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t="13.8"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t="13.8"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ht="13.8"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t="13.8"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t="13.8"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t="13.8"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t="13.8"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t="13.8"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t="13.8"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t="13.8"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ht="13.8"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t="13.8"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t="13.8"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t="13.8"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t="13.8"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t="13.8"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t="13.8"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ht="13.8"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t="13.8"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ht="13.8"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t="13.8"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t="13.8"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t="13.8"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t="13.8"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ht="13.8"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ht="13.8"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t="13.8"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t="13.8"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t="13.8"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t="13.8"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t="13.8"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t="13.8"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t="13.8"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t="13.8"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ht="13.8"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t="13.8"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t="13.8"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t="13.8"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t="13.8"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t="13.8"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ht="13.8"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t="13.8"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t="13.8"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t="13.8"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t="13.8"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ht="13.8"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ht="13.8"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t="13.8"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t="13.8"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t="13.8"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t="13.8"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t="13.8"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t="13.8"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t="13.8"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t="13.8"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t="13.8"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t="13.8"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ht="13.8"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t="13.8"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t="13.8"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t="13.8"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t="13.8"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t="13.8"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t="13.8"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t="13.8"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ht="13.8"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ht="13.8"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ht="13.8"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t="13.8"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t="13.8"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t="13.8"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t="13.8"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ht="13.8"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t="13.8"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t="13.8"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t="13.8"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t="13.8"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t="13.8"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t="13.8"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t="13.8"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t="13.8"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t="13.8"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t="13.8"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ht="13.8"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t="13.8"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ht="13.8"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t="13.8"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t="13.8"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ht="13.8"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t="13.8"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t="13.8"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t="13.8"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t="13.8"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ht="13.8"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t="13.8"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ht="13.8"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ht="13.8"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t="13.8"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t="13.8"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t="13.8"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t="13.8"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t="13.8"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t="13.8"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t="13.8"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t="13.8"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t="13.8"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t="13.8"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t="13.8"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t="13.8"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ht="13.8"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t="13.8"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t="13.8"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t="13.8"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ht="13.8"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ht="13.8"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t="13.8"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ht="13.8"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ht="13.8"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t="13.8"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t="13.8"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t="13.8"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t="13.8"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t="13.8"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t="13.8"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t="13.8"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t="13.8"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t="13.8"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t="13.8"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t="13.8"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t="13.8"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t="13.8"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t="13.8"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ht="13.8"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t="13.8"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t="13.8"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t="13.8"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t="13.8"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t="13.8"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t="13.8"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ht="13.8"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t="13.8"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t="13.8"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t="13.8"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t="13.8"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t="13.8"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t="13.8"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t="13.8"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t="13.8"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t="13.8"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t="13.8"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ht="13.8"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t="13.8"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t="13.8"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t="13.8"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t="13.8"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t="13.8"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t="13.8"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t="13.8"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t="13.8"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t="13.8"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t="13.8"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t="13.8"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t="13.8"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t="13.8"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ht="13.8"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t="13.8"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ht="13.8"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t="13.8"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t="13.8"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t="13.8"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t="13.8"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ht="13.8"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t="13.8"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t="13.8"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t="13.8"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t="13.8"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t="13.8"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ht="13.8"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t="13.8"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t="13.8"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t="13.8"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ht="13.8"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t="13.8"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ht="13.8"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t="13.8"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t="13.8"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t="13.8"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t="13.8"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t="13.8"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t="13.8"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t="13.8"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t="13.8"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t="13.8"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t="13.8"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t="13.8"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t="13.8"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t="13.8"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t="13.8"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t="13.8"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ht="13.8"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t="13.8"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t="13.8"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t="13.8"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t="13.8"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t="13.8"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t="13.8"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t="13.8"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t="13.8"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t="13.8"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t="13.8"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t="13.8"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ht="13.8"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t="13.8"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t="13.8"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ht="13.8"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t="13.8"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t="13.8"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t="13.8"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t="13.8"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t="13.8"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t="13.8"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ht="13.8"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t="13.8"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t="13.8"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t="13.8"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t="13.8"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t="13.8"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t="13.8"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t="13.8"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ht="13.8"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t="13.8"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t="13.8"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t="13.8"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t="13.8"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t="13.8"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t="13.8"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ht="13.8"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row r="1004" spans="2:12" ht="13.8" x14ac:dyDescent="0.25"/>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82" zoomScaleNormal="115" workbookViewId="0">
      <selection activeCell="G3" sqref="G3"/>
    </sheetView>
  </sheetViews>
  <sheetFormatPr defaultRowHeight="13.8" x14ac:dyDescent="0.25"/>
  <cols>
    <col min="5" max="5" width="10.8984375" customWidth="1"/>
    <col min="6" max="6" width="9.89843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C23F6-C225-4A0D-8A40-9F75EB34C5BA}">
  <dimension ref="A1:AJ64"/>
  <sheetViews>
    <sheetView showGridLines="0" tabSelected="1" zoomScale="67" zoomScaleNormal="55" workbookViewId="0">
      <selection activeCell="X13" sqref="X13"/>
    </sheetView>
  </sheetViews>
  <sheetFormatPr defaultRowHeight="13.8" x14ac:dyDescent="0.25"/>
  <cols>
    <col min="1" max="1" width="2.796875" customWidth="1"/>
    <col min="2" max="2" width="3.3984375" customWidth="1"/>
    <col min="16" max="16" width="11.3984375" customWidth="1"/>
    <col min="17" max="22" width="10.19921875" bestFit="1" customWidth="1"/>
  </cols>
  <sheetData>
    <row r="1" spans="1:36" ht="3" customHeight="1"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row>
    <row r="2" spans="1:36" ht="42.6" customHeight="1" x14ac:dyDescent="0.4">
      <c r="A2" s="20"/>
      <c r="B2" s="20"/>
      <c r="C2" s="60" t="s">
        <v>1080</v>
      </c>
      <c r="D2" s="20"/>
      <c r="E2" s="20"/>
      <c r="F2" s="20"/>
      <c r="G2" s="4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row>
    <row r="3" spans="1:36"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row>
    <row r="4" spans="1:36"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row>
    <row r="5" spans="1:36"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row>
    <row r="6" spans="1:36"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row>
    <row r="7" spans="1:36"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row>
    <row r="8" spans="1:36"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row>
    <row r="9" spans="1:36"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row>
    <row r="10" spans="1:36"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row>
    <row r="11" spans="1:36" x14ac:dyDescent="0.25">
      <c r="A11" s="20"/>
      <c r="B11" s="20"/>
      <c r="C11" s="20"/>
      <c r="D11" s="20"/>
      <c r="E11" s="20"/>
      <c r="F11" s="35"/>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row>
    <row r="12" spans="1:36"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row>
    <row r="13" spans="1:36"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row>
    <row r="14" spans="1:36"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row>
    <row r="15" spans="1:36"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row>
    <row r="16" spans="1:36"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row>
    <row r="17" spans="1:36"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row>
    <row r="18" spans="1:36"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row>
    <row r="19" spans="1:36"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row>
    <row r="20" spans="1:36" x14ac:dyDescent="0.2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row>
    <row r="21" spans="1:36" x14ac:dyDescent="0.25">
      <c r="A21" s="20"/>
      <c r="B21" s="20"/>
      <c r="C21" s="20"/>
      <c r="D21" s="20"/>
      <c r="E21" s="20"/>
      <c r="F21" s="20"/>
      <c r="G21" s="20"/>
      <c r="H21" s="20"/>
      <c r="I21" s="20"/>
      <c r="J21" s="20"/>
      <c r="K21" s="20"/>
      <c r="L21" s="20"/>
      <c r="M21" s="20"/>
      <c r="N21" s="20"/>
      <c r="O21" s="20"/>
      <c r="P21" s="42"/>
      <c r="Q21" s="43" t="str" cm="1">
        <f t="array" ref="Q21:U21">Sheet2!B74:F74</f>
        <v>R01</v>
      </c>
      <c r="R21" s="43" t="str">
        <v>R02</v>
      </c>
      <c r="S21" s="43" t="str">
        <v>R03</v>
      </c>
      <c r="T21" s="43" t="str">
        <v>R04</v>
      </c>
      <c r="U21" s="43" t="str">
        <v>R05</v>
      </c>
      <c r="V21" s="44" t="s">
        <v>1069</v>
      </c>
      <c r="W21" s="20"/>
      <c r="X21" s="20"/>
      <c r="Y21" s="20"/>
      <c r="Z21" s="20"/>
      <c r="AA21" s="20"/>
      <c r="AB21" s="20"/>
      <c r="AC21" s="20"/>
      <c r="AD21" s="20"/>
      <c r="AE21" s="20"/>
      <c r="AF21" s="20"/>
      <c r="AG21" s="20"/>
      <c r="AH21" s="20"/>
      <c r="AI21" s="20"/>
      <c r="AJ21" s="20"/>
    </row>
    <row r="22" spans="1:36" ht="15" x14ac:dyDescent="0.25">
      <c r="A22" s="20"/>
      <c r="B22" s="20"/>
      <c r="C22" s="20"/>
      <c r="D22" s="20"/>
      <c r="E22" s="20"/>
      <c r="F22" s="20"/>
      <c r="G22" s="20"/>
      <c r="H22" s="20"/>
      <c r="I22" s="20"/>
      <c r="J22" s="20"/>
      <c r="K22" s="20"/>
      <c r="L22" s="20"/>
      <c r="M22" s="20"/>
      <c r="N22" s="20"/>
      <c r="O22" s="20"/>
      <c r="P22" s="45" t="str" cm="1">
        <f t="array" ref="P22:V39">IF(Sheet2!A75:G92="","",Sheet2!A75:G92)</f>
        <v>Cincinnati</v>
      </c>
      <c r="Q22" s="46" t="str">
        <v/>
      </c>
      <c r="R22" s="46" t="str">
        <v/>
      </c>
      <c r="S22" s="46" t="str">
        <v/>
      </c>
      <c r="T22" s="46" t="str">
        <v/>
      </c>
      <c r="U22" s="46" t="str">
        <v/>
      </c>
      <c r="V22" s="47" t="str">
        <v/>
      </c>
      <c r="W22" s="20"/>
      <c r="X22" s="57"/>
      <c r="Y22" s="20"/>
      <c r="Z22" s="20"/>
      <c r="AA22" s="20"/>
      <c r="AB22" s="20"/>
      <c r="AC22" s="20"/>
      <c r="AD22" s="20"/>
      <c r="AE22" s="20"/>
      <c r="AF22" s="20"/>
      <c r="AG22" s="20"/>
      <c r="AH22" s="20"/>
      <c r="AI22" s="20"/>
      <c r="AJ22" s="20"/>
    </row>
    <row r="23" spans="1:36" x14ac:dyDescent="0.25">
      <c r="A23" s="20"/>
      <c r="B23" s="20"/>
      <c r="C23" s="20"/>
      <c r="D23" s="20"/>
      <c r="E23" s="20"/>
      <c r="F23" s="20"/>
      <c r="G23" s="20"/>
      <c r="H23" s="20"/>
      <c r="I23" s="20"/>
      <c r="J23" s="20"/>
      <c r="K23" s="20"/>
      <c r="L23" s="20"/>
      <c r="M23" s="20"/>
      <c r="N23" s="20"/>
      <c r="O23" s="20"/>
      <c r="P23" s="45" t="str">
        <v>C0003</v>
      </c>
      <c r="Q23" s="48">
        <v>891</v>
      </c>
      <c r="R23" s="48">
        <v>1332</v>
      </c>
      <c r="S23" s="48">
        <v>1282</v>
      </c>
      <c r="T23" s="48">
        <v>739</v>
      </c>
      <c r="U23" s="48">
        <v>560</v>
      </c>
      <c r="V23" s="49">
        <v>4804</v>
      </c>
      <c r="W23" s="20"/>
      <c r="X23" s="20"/>
      <c r="Y23" s="20"/>
      <c r="Z23" s="20"/>
      <c r="AA23" s="20"/>
      <c r="AB23" s="20"/>
      <c r="AC23" s="20"/>
      <c r="AD23" s="20"/>
      <c r="AE23" s="20"/>
      <c r="AF23" s="20"/>
      <c r="AG23" s="20"/>
      <c r="AH23" s="20"/>
      <c r="AI23" s="20"/>
      <c r="AJ23" s="20"/>
    </row>
    <row r="24" spans="1:36" x14ac:dyDescent="0.25">
      <c r="A24" s="20"/>
      <c r="B24" s="20"/>
      <c r="C24" s="20"/>
      <c r="D24" s="20"/>
      <c r="E24" s="20"/>
      <c r="F24" s="20"/>
      <c r="G24" s="20"/>
      <c r="H24" s="20"/>
      <c r="I24" s="20"/>
      <c r="J24" s="20"/>
      <c r="K24" s="20"/>
      <c r="L24" s="20"/>
      <c r="M24" s="20"/>
      <c r="N24" s="20"/>
      <c r="O24" s="20"/>
      <c r="P24" s="45" t="str">
        <v>C0004</v>
      </c>
      <c r="Q24" s="48">
        <v>1991</v>
      </c>
      <c r="R24" s="48">
        <v>1886</v>
      </c>
      <c r="S24" s="48">
        <v>1206</v>
      </c>
      <c r="T24" s="48">
        <v>884</v>
      </c>
      <c r="U24" s="48">
        <v>1722</v>
      </c>
      <c r="V24" s="49">
        <v>7689</v>
      </c>
      <c r="W24" s="20"/>
      <c r="X24" s="20"/>
      <c r="Y24" s="20"/>
      <c r="Z24" s="20"/>
      <c r="AA24" s="20"/>
      <c r="AB24" s="20"/>
      <c r="AC24" s="20"/>
      <c r="AD24" s="20"/>
      <c r="AE24" s="20"/>
      <c r="AF24" s="20"/>
      <c r="AG24" s="20"/>
      <c r="AH24" s="20"/>
      <c r="AI24" s="20"/>
      <c r="AJ24" s="20"/>
    </row>
    <row r="25" spans="1:36" x14ac:dyDescent="0.25">
      <c r="A25" s="20"/>
      <c r="B25" s="20"/>
      <c r="C25" s="20"/>
      <c r="D25" s="20"/>
      <c r="E25" s="20"/>
      <c r="F25" s="20"/>
      <c r="G25" s="20"/>
      <c r="H25" s="20"/>
      <c r="I25" s="20"/>
      <c r="J25" s="20"/>
      <c r="K25" s="20"/>
      <c r="L25" s="20"/>
      <c r="M25" s="20"/>
      <c r="N25" s="20"/>
      <c r="O25" s="20"/>
      <c r="P25" s="45" t="str">
        <v>C0011</v>
      </c>
      <c r="Q25" s="48">
        <v>1163</v>
      </c>
      <c r="R25" s="48">
        <v>1180</v>
      </c>
      <c r="S25" s="48">
        <v>1616</v>
      </c>
      <c r="T25" s="48">
        <v>1043</v>
      </c>
      <c r="U25" s="48">
        <v>1747</v>
      </c>
      <c r="V25" s="49">
        <v>6749</v>
      </c>
      <c r="W25" s="20"/>
      <c r="X25" s="20"/>
      <c r="Y25" s="20"/>
      <c r="Z25" s="20"/>
      <c r="AA25" s="20"/>
      <c r="AB25" s="20"/>
      <c r="AC25" s="20"/>
      <c r="AD25" s="20"/>
      <c r="AE25" s="20"/>
      <c r="AF25" s="20"/>
      <c r="AG25" s="20"/>
      <c r="AH25" s="20"/>
      <c r="AI25" s="20"/>
      <c r="AJ25" s="20"/>
    </row>
    <row r="26" spans="1:36" x14ac:dyDescent="0.25">
      <c r="A26" s="20"/>
      <c r="B26" s="20"/>
      <c r="C26" s="20"/>
      <c r="D26" s="20"/>
      <c r="E26" s="20"/>
      <c r="F26" s="20"/>
      <c r="G26" s="20"/>
      <c r="H26" s="20"/>
      <c r="I26" s="20"/>
      <c r="J26" s="20"/>
      <c r="K26" s="20"/>
      <c r="L26" s="20"/>
      <c r="M26" s="20"/>
      <c r="N26" s="20"/>
      <c r="O26" s="20"/>
      <c r="P26" s="45" t="str">
        <v>C0012</v>
      </c>
      <c r="Q26" s="48">
        <v>1438</v>
      </c>
      <c r="R26" s="48">
        <v>1616</v>
      </c>
      <c r="S26" s="48">
        <v>866</v>
      </c>
      <c r="T26" s="48">
        <v>829</v>
      </c>
      <c r="U26" s="48">
        <v>2070</v>
      </c>
      <c r="V26" s="49">
        <v>6819</v>
      </c>
      <c r="W26" s="20"/>
      <c r="X26" s="20"/>
      <c r="Y26" s="20"/>
      <c r="Z26" s="20"/>
      <c r="AA26" s="20"/>
      <c r="AB26" s="20"/>
      <c r="AC26" s="20"/>
      <c r="AD26" s="20"/>
      <c r="AE26" s="20"/>
      <c r="AF26" s="20"/>
      <c r="AG26" s="20"/>
      <c r="AH26" s="20"/>
      <c r="AI26" s="20"/>
      <c r="AJ26" s="20"/>
    </row>
    <row r="27" spans="1:36" x14ac:dyDescent="0.25">
      <c r="A27" s="20"/>
      <c r="B27" s="20"/>
      <c r="C27" s="20"/>
      <c r="D27" s="20"/>
      <c r="E27" s="20"/>
      <c r="F27" s="20"/>
      <c r="G27" s="20"/>
      <c r="H27" s="20"/>
      <c r="I27" s="20"/>
      <c r="J27" s="20"/>
      <c r="K27" s="20"/>
      <c r="L27" s="20"/>
      <c r="M27" s="20"/>
      <c r="N27" s="20"/>
      <c r="O27" s="20"/>
      <c r="P27" s="45" t="str">
        <v>Cleveland</v>
      </c>
      <c r="Q27" s="48" t="str">
        <v/>
      </c>
      <c r="R27" s="48" t="str">
        <v/>
      </c>
      <c r="S27" s="48" t="str">
        <v/>
      </c>
      <c r="T27" s="48" t="str">
        <v/>
      </c>
      <c r="U27" s="48" t="str">
        <v/>
      </c>
      <c r="V27" s="49" t="str">
        <v/>
      </c>
      <c r="W27" s="20"/>
      <c r="X27" s="20"/>
      <c r="Y27" s="20"/>
      <c r="Z27" s="20"/>
      <c r="AA27" s="20"/>
      <c r="AB27" s="20"/>
      <c r="AC27" s="20"/>
      <c r="AD27" s="20"/>
      <c r="AE27" s="20"/>
      <c r="AF27" s="20"/>
      <c r="AG27" s="20"/>
      <c r="AH27" s="20"/>
      <c r="AI27" s="20"/>
      <c r="AJ27" s="20"/>
    </row>
    <row r="28" spans="1:36" x14ac:dyDescent="0.25">
      <c r="A28" s="20"/>
      <c r="B28" s="20"/>
      <c r="C28" s="20"/>
      <c r="D28" s="20"/>
      <c r="E28" s="20"/>
      <c r="F28" s="20"/>
      <c r="G28" s="20"/>
      <c r="H28" s="20"/>
      <c r="I28" s="20"/>
      <c r="J28" s="20"/>
      <c r="K28" s="20"/>
      <c r="L28" s="20"/>
      <c r="M28" s="20"/>
      <c r="N28" s="20"/>
      <c r="O28" s="20"/>
      <c r="P28" s="45" t="str">
        <v>C0002</v>
      </c>
      <c r="Q28" s="48">
        <v>1233</v>
      </c>
      <c r="R28" s="48">
        <v>223</v>
      </c>
      <c r="S28" s="48">
        <v>1680</v>
      </c>
      <c r="T28" s="48">
        <v>990</v>
      </c>
      <c r="U28" s="48">
        <v>1508</v>
      </c>
      <c r="V28" s="49">
        <v>5634</v>
      </c>
      <c r="W28" s="20"/>
      <c r="X28" s="20"/>
      <c r="Y28" s="20"/>
      <c r="Z28" s="20"/>
      <c r="AA28" s="20"/>
      <c r="AB28" s="20"/>
      <c r="AC28" s="20"/>
      <c r="AD28" s="20"/>
      <c r="AE28" s="20"/>
      <c r="AF28" s="20"/>
      <c r="AG28" s="20"/>
      <c r="AH28" s="20"/>
      <c r="AI28" s="20"/>
      <c r="AJ28" s="20"/>
    </row>
    <row r="29" spans="1:36" x14ac:dyDescent="0.25">
      <c r="A29" s="20"/>
      <c r="B29" s="20"/>
      <c r="C29" s="20"/>
      <c r="D29" s="20"/>
      <c r="E29" s="20"/>
      <c r="F29" s="20"/>
      <c r="G29" s="20"/>
      <c r="H29" s="20"/>
      <c r="I29" s="20"/>
      <c r="J29" s="20"/>
      <c r="K29" s="20"/>
      <c r="L29" s="20"/>
      <c r="M29" s="53" t="e" vm="6">
        <f>Sheet2!G15</f>
        <v>#VALUE!</v>
      </c>
      <c r="N29" s="53"/>
      <c r="O29" s="54"/>
      <c r="P29" s="45" t="str">
        <v>C0007</v>
      </c>
      <c r="Q29" s="48">
        <v>1598</v>
      </c>
      <c r="R29" s="48">
        <v>1907</v>
      </c>
      <c r="S29" s="48">
        <v>869</v>
      </c>
      <c r="T29" s="48">
        <v>1426</v>
      </c>
      <c r="U29" s="48">
        <v>1416</v>
      </c>
      <c r="V29" s="49">
        <v>7216</v>
      </c>
      <c r="W29" s="20"/>
      <c r="X29" s="20"/>
      <c r="Y29" s="20"/>
      <c r="Z29" s="20"/>
      <c r="AA29" s="20"/>
      <c r="AB29" s="20"/>
      <c r="AC29" s="20"/>
      <c r="AD29" s="20"/>
      <c r="AE29" s="20"/>
      <c r="AF29" s="20"/>
      <c r="AG29" s="20"/>
      <c r="AH29" s="20"/>
      <c r="AI29" s="20"/>
      <c r="AJ29" s="20"/>
    </row>
    <row r="30" spans="1:36" x14ac:dyDescent="0.25">
      <c r="A30" s="20"/>
      <c r="B30" s="20"/>
      <c r="C30" s="20"/>
      <c r="D30" s="20"/>
      <c r="E30" s="20"/>
      <c r="F30" s="20"/>
      <c r="G30" s="20"/>
      <c r="H30" s="20"/>
      <c r="I30" s="20"/>
      <c r="J30" s="20"/>
      <c r="K30" s="20"/>
      <c r="L30" s="20"/>
      <c r="M30" s="53"/>
      <c r="N30" s="53"/>
      <c r="O30" s="54"/>
      <c r="P30" s="45" t="str">
        <v>C0008</v>
      </c>
      <c r="Q30" s="48">
        <v>900</v>
      </c>
      <c r="R30" s="48">
        <v>1016</v>
      </c>
      <c r="S30" s="48">
        <v>960</v>
      </c>
      <c r="T30" s="48">
        <v>940</v>
      </c>
      <c r="U30" s="48">
        <v>1193</v>
      </c>
      <c r="V30" s="49">
        <v>5009</v>
      </c>
      <c r="W30" s="20"/>
      <c r="X30" s="20"/>
      <c r="Y30" s="20"/>
      <c r="Z30" s="20"/>
      <c r="AA30" s="20"/>
      <c r="AB30" s="20"/>
      <c r="AC30" s="20"/>
      <c r="AD30" s="20"/>
      <c r="AE30" s="20"/>
      <c r="AF30" s="20"/>
      <c r="AG30" s="20"/>
      <c r="AH30" s="20"/>
      <c r="AI30" s="20"/>
      <c r="AJ30" s="20"/>
    </row>
    <row r="31" spans="1:36" x14ac:dyDescent="0.25">
      <c r="A31" s="20"/>
      <c r="B31" s="20"/>
      <c r="C31" s="20"/>
      <c r="D31" s="20"/>
      <c r="E31" s="20"/>
      <c r="F31" s="20"/>
      <c r="G31" s="20"/>
      <c r="H31" s="20"/>
      <c r="I31" s="20"/>
      <c r="J31" s="20"/>
      <c r="K31" s="20"/>
      <c r="L31" s="20"/>
      <c r="M31" s="53"/>
      <c r="N31" s="53"/>
      <c r="O31" s="54"/>
      <c r="P31" s="45" t="str">
        <v>C0010</v>
      </c>
      <c r="Q31" s="48">
        <v>900</v>
      </c>
      <c r="R31" s="48">
        <v>1470</v>
      </c>
      <c r="S31" s="48">
        <v>1617</v>
      </c>
      <c r="T31" s="48">
        <v>1314</v>
      </c>
      <c r="U31" s="48">
        <v>941</v>
      </c>
      <c r="V31" s="49">
        <v>6242</v>
      </c>
      <c r="W31" s="20"/>
      <c r="X31" s="20"/>
      <c r="Y31" s="20"/>
      <c r="Z31" s="20"/>
      <c r="AA31" s="20"/>
      <c r="AB31" s="20"/>
      <c r="AC31" s="20"/>
      <c r="AD31" s="20"/>
      <c r="AE31" s="20"/>
      <c r="AF31" s="20"/>
      <c r="AG31" s="20"/>
      <c r="AH31" s="20"/>
      <c r="AI31" s="20"/>
      <c r="AJ31" s="20"/>
    </row>
    <row r="32" spans="1:36" x14ac:dyDescent="0.25">
      <c r="A32" s="20"/>
      <c r="B32" s="20"/>
      <c r="C32" s="20"/>
      <c r="D32" s="20"/>
      <c r="E32" s="20"/>
      <c r="F32" s="20"/>
      <c r="G32" s="20"/>
      <c r="H32" s="20"/>
      <c r="I32" s="20"/>
      <c r="J32" s="20"/>
      <c r="K32" s="20"/>
      <c r="L32" s="20"/>
      <c r="M32" s="53"/>
      <c r="N32" s="53"/>
      <c r="O32" s="54"/>
      <c r="P32" s="45" t="str">
        <v>C0013</v>
      </c>
      <c r="Q32" s="48">
        <v>1255</v>
      </c>
      <c r="R32" s="48">
        <v>516</v>
      </c>
      <c r="S32" s="48">
        <v>1874</v>
      </c>
      <c r="T32" s="48">
        <v>1863</v>
      </c>
      <c r="U32" s="48">
        <v>1722</v>
      </c>
      <c r="V32" s="49">
        <v>7230</v>
      </c>
      <c r="W32" s="20"/>
      <c r="X32" s="20"/>
      <c r="Y32" s="20"/>
      <c r="Z32" s="20"/>
      <c r="AA32" s="20"/>
      <c r="AB32" s="20"/>
      <c r="AC32" s="20"/>
      <c r="AD32" s="20"/>
      <c r="AE32" s="20"/>
      <c r="AF32" s="20"/>
      <c r="AG32" s="20"/>
      <c r="AH32" s="20"/>
      <c r="AI32" s="20"/>
      <c r="AJ32" s="20"/>
    </row>
    <row r="33" spans="1:36" x14ac:dyDescent="0.25">
      <c r="A33" s="20"/>
      <c r="B33" s="20"/>
      <c r="C33" s="20"/>
      <c r="D33" s="20"/>
      <c r="E33" s="20"/>
      <c r="F33" s="20"/>
      <c r="G33" s="20"/>
      <c r="H33" s="20"/>
      <c r="I33" s="20"/>
      <c r="J33" s="20"/>
      <c r="K33" s="20"/>
      <c r="L33" s="20"/>
      <c r="M33" s="53"/>
      <c r="N33" s="53"/>
      <c r="O33" s="54"/>
      <c r="P33" s="45" t="str">
        <v>C0015</v>
      </c>
      <c r="Q33" s="48">
        <v>1138</v>
      </c>
      <c r="R33" s="48">
        <v>1898</v>
      </c>
      <c r="S33" s="48">
        <v>1482</v>
      </c>
      <c r="T33" s="48">
        <v>846</v>
      </c>
      <c r="U33" s="48">
        <v>1154</v>
      </c>
      <c r="V33" s="49">
        <v>6518</v>
      </c>
      <c r="W33" s="20"/>
      <c r="X33" s="20"/>
      <c r="Y33" s="20"/>
      <c r="Z33" s="20"/>
      <c r="AA33" s="20"/>
      <c r="AB33" s="20"/>
      <c r="AC33" s="20"/>
      <c r="AD33" s="20"/>
      <c r="AE33" s="20"/>
      <c r="AF33" s="20"/>
      <c r="AG33" s="20"/>
      <c r="AH33" s="20"/>
      <c r="AI33" s="20"/>
      <c r="AJ33" s="20"/>
    </row>
    <row r="34" spans="1:36" x14ac:dyDescent="0.25">
      <c r="A34" s="20"/>
      <c r="B34" s="20"/>
      <c r="C34" s="20"/>
      <c r="D34" s="20"/>
      <c r="E34" s="20"/>
      <c r="F34" s="20"/>
      <c r="G34" s="20"/>
      <c r="H34" s="20"/>
      <c r="I34" s="20"/>
      <c r="J34" s="20"/>
      <c r="K34" s="20"/>
      <c r="L34" s="20"/>
      <c r="M34" s="53"/>
      <c r="N34" s="53"/>
      <c r="O34" s="54"/>
      <c r="P34" s="45" t="str">
        <v>Columbus</v>
      </c>
      <c r="Q34" s="48" t="str">
        <v/>
      </c>
      <c r="R34" s="48" t="str">
        <v/>
      </c>
      <c r="S34" s="48" t="str">
        <v/>
      </c>
      <c r="T34" s="48" t="str">
        <v/>
      </c>
      <c r="U34" s="48" t="str">
        <v/>
      </c>
      <c r="V34" s="49" t="str">
        <v/>
      </c>
      <c r="W34" s="20"/>
      <c r="X34" s="20"/>
      <c r="Y34" s="20"/>
      <c r="Z34" s="20"/>
      <c r="AA34" s="20"/>
      <c r="AB34" s="20"/>
      <c r="AC34" s="20"/>
      <c r="AD34" s="20"/>
      <c r="AE34" s="20"/>
      <c r="AF34" s="20"/>
      <c r="AG34" s="20"/>
      <c r="AH34" s="20"/>
      <c r="AI34" s="20"/>
      <c r="AJ34" s="20"/>
    </row>
    <row r="35" spans="1:36" x14ac:dyDescent="0.25">
      <c r="A35" s="20"/>
      <c r="B35" s="20"/>
      <c r="C35" s="20"/>
      <c r="D35" s="20"/>
      <c r="E35" s="20"/>
      <c r="F35" s="20"/>
      <c r="G35" s="20"/>
      <c r="H35" s="20"/>
      <c r="I35" s="20"/>
      <c r="J35" s="20"/>
      <c r="K35" s="20"/>
      <c r="L35" s="20"/>
      <c r="M35" s="53"/>
      <c r="N35" s="53"/>
      <c r="O35" s="54"/>
      <c r="P35" s="45" t="str">
        <v>C0001</v>
      </c>
      <c r="Q35" s="48">
        <v>1655</v>
      </c>
      <c r="R35" s="48">
        <v>805</v>
      </c>
      <c r="S35" s="48">
        <v>2263</v>
      </c>
      <c r="T35" s="48">
        <v>987</v>
      </c>
      <c r="U35" s="48">
        <v>1075</v>
      </c>
      <c r="V35" s="49">
        <v>6785</v>
      </c>
      <c r="W35" s="20"/>
      <c r="X35" s="20"/>
      <c r="Y35" s="20"/>
      <c r="Z35" s="20"/>
      <c r="AA35" s="20"/>
      <c r="AB35" s="20"/>
      <c r="AC35" s="20"/>
      <c r="AD35" s="20"/>
      <c r="AE35" s="20"/>
      <c r="AF35" s="20"/>
      <c r="AG35" s="20"/>
      <c r="AH35" s="20"/>
      <c r="AI35" s="20"/>
      <c r="AJ35" s="20"/>
    </row>
    <row r="36" spans="1:36" x14ac:dyDescent="0.25">
      <c r="A36" s="20"/>
      <c r="B36" s="20"/>
      <c r="C36" s="20"/>
      <c r="D36" s="20"/>
      <c r="E36" s="20"/>
      <c r="F36" s="20"/>
      <c r="G36" s="20"/>
      <c r="H36" s="20"/>
      <c r="I36" s="20"/>
      <c r="J36" s="20"/>
      <c r="K36" s="20"/>
      <c r="L36" s="20"/>
      <c r="M36" s="58" t="str">
        <f>Sheet2!G11</f>
        <v>% of Calls:20%</v>
      </c>
      <c r="N36" s="58"/>
      <c r="O36" s="59"/>
      <c r="P36" s="45" t="str">
        <v>C0005</v>
      </c>
      <c r="Q36" s="48">
        <v>1104</v>
      </c>
      <c r="R36" s="48">
        <v>2280</v>
      </c>
      <c r="S36" s="48">
        <v>1445</v>
      </c>
      <c r="T36" s="48">
        <v>1722</v>
      </c>
      <c r="U36" s="48">
        <v>1196</v>
      </c>
      <c r="V36" s="49">
        <v>7747</v>
      </c>
      <c r="W36" s="20"/>
      <c r="X36" s="20"/>
      <c r="Y36" s="20"/>
      <c r="Z36" s="20"/>
      <c r="AA36" s="20"/>
      <c r="AB36" s="20"/>
      <c r="AC36" s="20"/>
      <c r="AD36" s="20"/>
      <c r="AE36" s="20"/>
      <c r="AF36" s="20"/>
      <c r="AG36" s="20"/>
      <c r="AH36" s="20"/>
      <c r="AI36" s="20"/>
      <c r="AJ36" s="20"/>
    </row>
    <row r="37" spans="1:36" x14ac:dyDescent="0.25">
      <c r="A37" s="20"/>
      <c r="B37" s="20"/>
      <c r="C37" s="20"/>
      <c r="D37" s="20"/>
      <c r="E37" s="20"/>
      <c r="F37" s="20"/>
      <c r="G37" s="20"/>
      <c r="H37" s="20"/>
      <c r="I37" s="20"/>
      <c r="J37" s="20"/>
      <c r="K37" s="20"/>
      <c r="L37" s="20"/>
      <c r="M37" s="58" t="str">
        <f>Sheet2!G12</f>
        <v>Call Rank:3</v>
      </c>
      <c r="N37" s="58"/>
      <c r="O37" s="59"/>
      <c r="P37" s="45" t="str">
        <v>C0006</v>
      </c>
      <c r="Q37" s="48">
        <v>372</v>
      </c>
      <c r="R37" s="48">
        <v>1818</v>
      </c>
      <c r="S37" s="48">
        <v>1346</v>
      </c>
      <c r="T37" s="48">
        <v>1156</v>
      </c>
      <c r="U37" s="48">
        <v>1484</v>
      </c>
      <c r="V37" s="49">
        <v>6176</v>
      </c>
      <c r="W37" s="20"/>
      <c r="X37" s="20"/>
      <c r="Y37" s="20"/>
      <c r="Z37" s="20"/>
      <c r="AA37" s="20"/>
      <c r="AB37" s="20"/>
      <c r="AC37" s="20"/>
      <c r="AD37" s="20"/>
      <c r="AE37" s="20"/>
      <c r="AF37" s="20"/>
      <c r="AG37" s="20"/>
      <c r="AH37" s="20"/>
      <c r="AI37" s="20"/>
      <c r="AJ37" s="20"/>
    </row>
    <row r="38" spans="1:36" x14ac:dyDescent="0.25">
      <c r="A38" s="20"/>
      <c r="B38" s="20"/>
      <c r="C38" s="20"/>
      <c r="D38" s="20"/>
      <c r="E38" s="20"/>
      <c r="F38" s="20"/>
      <c r="G38" s="20"/>
      <c r="H38" s="20"/>
      <c r="I38" s="20"/>
      <c r="J38" s="20"/>
      <c r="K38" s="20"/>
      <c r="L38" s="20"/>
      <c r="M38" s="58" t="str">
        <f>Sheet2!G13</f>
        <v>Amount Rank:3</v>
      </c>
      <c r="N38" s="58"/>
      <c r="O38" s="59"/>
      <c r="P38" s="45" t="str">
        <v>C0009</v>
      </c>
      <c r="Q38" s="48">
        <v>1415</v>
      </c>
      <c r="R38" s="48">
        <v>1271</v>
      </c>
      <c r="S38" s="48">
        <v>1214</v>
      </c>
      <c r="T38" s="48">
        <v>1135</v>
      </c>
      <c r="U38" s="48">
        <v>1566</v>
      </c>
      <c r="V38" s="49">
        <v>6601</v>
      </c>
      <c r="W38" s="20"/>
      <c r="X38" s="20"/>
      <c r="Y38" s="20"/>
      <c r="Z38" s="20"/>
      <c r="AA38" s="20"/>
      <c r="AB38" s="20"/>
      <c r="AC38" s="20"/>
      <c r="AD38" s="20"/>
      <c r="AE38" s="20"/>
      <c r="AF38" s="20"/>
      <c r="AG38" s="20"/>
      <c r="AH38" s="20"/>
      <c r="AI38" s="20"/>
      <c r="AJ38" s="20"/>
    </row>
    <row r="39" spans="1:36" x14ac:dyDescent="0.25">
      <c r="A39" s="20"/>
      <c r="B39" s="20"/>
      <c r="C39" s="20"/>
      <c r="D39" s="20"/>
      <c r="E39" s="20"/>
      <c r="F39" s="20"/>
      <c r="G39" s="20"/>
      <c r="H39" s="20"/>
      <c r="I39" s="20"/>
      <c r="J39" s="20"/>
      <c r="K39" s="20"/>
      <c r="L39" s="20"/>
      <c r="M39" s="20"/>
      <c r="N39" s="20"/>
      <c r="O39" s="20"/>
      <c r="P39" s="50" t="str">
        <v>C0014</v>
      </c>
      <c r="Q39" s="51">
        <v>1362</v>
      </c>
      <c r="R39" s="51">
        <v>1363</v>
      </c>
      <c r="S39" s="51">
        <v>1152</v>
      </c>
      <c r="T39" s="51">
        <v>777</v>
      </c>
      <c r="U39" s="51">
        <v>750</v>
      </c>
      <c r="V39" s="52">
        <v>5404</v>
      </c>
      <c r="W39" s="20"/>
      <c r="X39" s="20"/>
      <c r="Y39" s="20"/>
      <c r="Z39" s="20"/>
      <c r="AA39" s="20"/>
      <c r="AB39" s="20"/>
      <c r="AC39" s="20"/>
      <c r="AD39" s="20"/>
      <c r="AE39" s="20"/>
      <c r="AF39" s="20"/>
      <c r="AG39" s="20"/>
      <c r="AH39" s="20"/>
      <c r="AI39" s="20"/>
      <c r="AJ39" s="20"/>
    </row>
    <row r="40" spans="1:36" x14ac:dyDescent="0.25">
      <c r="B40" s="20"/>
      <c r="C40" s="20"/>
      <c r="D40" s="20"/>
      <c r="E40" s="20"/>
      <c r="F40" s="20"/>
      <c r="G40" s="20"/>
      <c r="H40" s="20"/>
      <c r="I40" s="20"/>
      <c r="J40" s="20"/>
      <c r="K40" s="20"/>
      <c r="L40" s="20"/>
      <c r="M40" s="20"/>
      <c r="N40" s="20"/>
      <c r="O40" s="20"/>
      <c r="P40" s="39"/>
      <c r="Q40" s="41"/>
      <c r="R40" s="41"/>
      <c r="S40" s="41"/>
      <c r="T40" s="41"/>
      <c r="U40" s="41"/>
      <c r="V40" s="41"/>
      <c r="W40" s="20"/>
      <c r="X40" s="20"/>
      <c r="Y40" s="20"/>
      <c r="Z40" s="20"/>
      <c r="AA40" s="20"/>
      <c r="AB40" s="20"/>
      <c r="AC40" s="20"/>
      <c r="AD40" s="20"/>
      <c r="AE40" s="20"/>
      <c r="AF40" s="20"/>
      <c r="AG40" s="20"/>
      <c r="AH40" s="20"/>
      <c r="AI40" s="20"/>
      <c r="AJ40" s="20"/>
    </row>
    <row r="41" spans="1:36" x14ac:dyDescent="0.25">
      <c r="B41" s="20"/>
      <c r="C41" s="20"/>
      <c r="D41" s="20"/>
      <c r="E41" s="20"/>
      <c r="F41" s="20"/>
      <c r="G41" s="20"/>
      <c r="H41" s="20"/>
      <c r="I41" s="20"/>
      <c r="J41" s="20"/>
      <c r="K41" s="20"/>
      <c r="L41" s="20"/>
      <c r="M41" s="20"/>
      <c r="N41" s="20"/>
      <c r="O41" s="20"/>
      <c r="P41" s="39"/>
      <c r="Q41" s="41"/>
      <c r="R41" s="41"/>
      <c r="S41" s="41"/>
      <c r="T41" s="41"/>
      <c r="U41" s="41"/>
      <c r="V41" s="41"/>
      <c r="W41" s="20"/>
      <c r="X41" s="20"/>
      <c r="Y41" s="20"/>
      <c r="Z41" s="20"/>
      <c r="AA41" s="20"/>
      <c r="AB41" s="20"/>
      <c r="AC41" s="20"/>
      <c r="AD41" s="20"/>
      <c r="AE41" s="20"/>
      <c r="AF41" s="20"/>
      <c r="AG41" s="20"/>
      <c r="AH41" s="20"/>
      <c r="AI41" s="20"/>
      <c r="AJ41" s="20"/>
    </row>
    <row r="42" spans="1:36" x14ac:dyDescent="0.25">
      <c r="B42" s="20"/>
      <c r="C42" s="20"/>
      <c r="D42" s="20"/>
      <c r="E42" s="20"/>
      <c r="F42" s="20"/>
      <c r="G42" s="20"/>
      <c r="H42" s="20"/>
      <c r="I42" s="20"/>
      <c r="J42" s="20"/>
      <c r="K42" s="20"/>
      <c r="L42" s="20"/>
      <c r="M42" s="20"/>
      <c r="N42" s="20"/>
      <c r="O42" s="20"/>
      <c r="P42" s="39"/>
      <c r="Q42" s="41"/>
      <c r="R42" s="41"/>
      <c r="S42" s="41"/>
      <c r="T42" s="41"/>
      <c r="U42" s="41"/>
      <c r="V42" s="41"/>
      <c r="W42" s="20"/>
      <c r="X42" s="20"/>
      <c r="Y42" s="20"/>
      <c r="Z42" s="20"/>
      <c r="AA42" s="20"/>
      <c r="AB42" s="20"/>
      <c r="AC42" s="20"/>
      <c r="AD42" s="20"/>
      <c r="AE42" s="20"/>
      <c r="AF42" s="20"/>
      <c r="AG42" s="20"/>
      <c r="AH42" s="20"/>
      <c r="AI42" s="20"/>
      <c r="AJ42" s="20"/>
    </row>
    <row r="43" spans="1:36" x14ac:dyDescent="0.25">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spans="1:36" x14ac:dyDescent="0.25">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spans="1:36" x14ac:dyDescent="0.25">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spans="1:36" x14ac:dyDescent="0.25">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spans="1:36" x14ac:dyDescent="0.25">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spans="1:36" x14ac:dyDescent="0.25">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spans="2:36" x14ac:dyDescent="0.25">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spans="2:36" x14ac:dyDescent="0.25">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spans="2:36" x14ac:dyDescent="0.25">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spans="2:36" x14ac:dyDescent="0.25">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spans="2:36" x14ac:dyDescent="0.25">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spans="2:36" x14ac:dyDescent="0.25">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spans="2:36" x14ac:dyDescent="0.25">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spans="2:36" x14ac:dyDescent="0.25">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spans="2:36" x14ac:dyDescent="0.25">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spans="2:36" x14ac:dyDescent="0.25">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spans="2:36" x14ac:dyDescent="0.25">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spans="2:36" x14ac:dyDescent="0.25">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spans="2:36" x14ac:dyDescent="0.25">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spans="2:36" x14ac:dyDescent="0.25">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spans="2:36" x14ac:dyDescent="0.25">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spans="2:36" x14ac:dyDescent="0.25">
      <c r="B64" s="20"/>
      <c r="C64" s="20"/>
      <c r="D64" s="20"/>
      <c r="E64" s="20"/>
      <c r="F64" s="20"/>
      <c r="G64" s="20"/>
      <c r="H64" s="20"/>
      <c r="I64" s="20"/>
      <c r="J64" s="20"/>
      <c r="K64" s="20"/>
      <c r="L64" s="20"/>
      <c r="M64" s="20"/>
      <c r="N64" s="20"/>
      <c r="O64" s="20"/>
      <c r="P64" s="20"/>
      <c r="Q64" s="20"/>
      <c r="R64" s="20"/>
      <c r="S64" s="20"/>
      <c r="T64" s="20"/>
      <c r="U64" s="20"/>
      <c r="V64" s="20"/>
    </row>
  </sheetData>
  <mergeCells count="4">
    <mergeCell ref="M38:O38"/>
    <mergeCell ref="M29:O35"/>
    <mergeCell ref="M36:O36"/>
    <mergeCell ref="M37:O37"/>
  </mergeCells>
  <conditionalFormatting sqref="Q23:U39">
    <cfRule type="dataBar" priority="2">
      <dataBar>
        <cfvo type="num" val="0"/>
        <cfvo type="formula" val="MAX($Q$23:$U$39)*2"/>
        <color theme="9" tint="-0.249977111117893"/>
      </dataBar>
      <extLst>
        <ext xmlns:x14="http://schemas.microsoft.com/office/spreadsheetml/2009/9/main" uri="{B025F937-C7B1-47D3-B67F-A62EFF666E3E}">
          <x14:id>{F1E4416D-CDC3-4721-BBAA-A332D08E7084}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1E4416D-CDC3-4721-BBAA-A332D08E7084}">
            <x14:dataBar minLength="0" maxLength="100" gradient="0">
              <x14:cfvo type="num">
                <xm:f>0</xm:f>
              </x14:cfvo>
              <x14:cfvo type="formula">
                <xm:f>MAX($Q$23:$U$39)*2</xm:f>
              </x14:cfvo>
              <x14:negativeFillColor rgb="FFFF0000"/>
              <x14:axisColor rgb="FF000000"/>
            </x14:dataBar>
          </x14:cfRule>
          <xm:sqref>Q23:U39</xm:sqref>
        </x14:conditionalFormatting>
        <x14:conditionalFormatting xmlns:xm="http://schemas.microsoft.com/office/excel/2006/main">
          <x14:cfRule type="expression" priority="1" id="{66703893-E3A2-4FCB-8D5E-CCFD2A187F85}">
            <xm:f>Q$21=Sheet2!$A$51</xm:f>
            <x14:dxf>
              <fill>
                <patternFill>
                  <bgColor theme="9" tint="0.59996337778862885"/>
                </patternFill>
              </fill>
              <border>
                <left style="thin">
                  <color theme="1" tint="4.9989318521683403E-2"/>
                </left>
                <right style="thin">
                  <color theme="1" tint="4.9989318521683403E-2"/>
                </right>
                <top style="thin">
                  <color theme="1" tint="4.9989318521683403E-2"/>
                </top>
                <bottom style="thin">
                  <color theme="1" tint="4.9989318521683403E-2"/>
                </bottom>
                <vertical/>
                <horizontal/>
              </border>
            </x14:dxf>
          </x14:cfRule>
          <xm:sqref>Q21:U39</xm:sqref>
        </x14:conditionalFormatting>
      </x14:conditionalFormattings>
    </ex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138CD-AB9E-47C8-A6DF-252C481611AE}">
  <dimension ref="A3:I102"/>
  <sheetViews>
    <sheetView topLeftCell="A2" zoomScale="76" zoomScaleNormal="70" workbookViewId="0">
      <selection activeCell="G16" sqref="G16"/>
    </sheetView>
  </sheetViews>
  <sheetFormatPr defaultRowHeight="13.8" x14ac:dyDescent="0.25"/>
  <cols>
    <col min="1" max="1" width="14" bestFit="1" customWidth="1"/>
    <col min="2" max="2" width="10.3984375" bestFit="1" customWidth="1"/>
    <col min="3" max="3" width="11.3984375" bestFit="1" customWidth="1"/>
    <col min="4" max="4" width="15.19921875" bestFit="1" customWidth="1"/>
    <col min="5" max="5" width="14" bestFit="1" customWidth="1"/>
    <col min="6" max="6" width="10.3984375" bestFit="1" customWidth="1"/>
    <col min="7" max="7" width="17.296875" bestFit="1" customWidth="1"/>
    <col min="8" max="8" width="12.3984375" bestFit="1" customWidth="1"/>
    <col min="9" max="12" width="16.796875" bestFit="1" customWidth="1"/>
    <col min="13" max="14" width="11.5" bestFit="1" customWidth="1"/>
    <col min="15" max="15" width="16.796875" bestFit="1" customWidth="1"/>
    <col min="16" max="16" width="9.09765625" bestFit="1" customWidth="1"/>
    <col min="17" max="29" width="10.19921875" bestFit="1" customWidth="1"/>
    <col min="30" max="30" width="9.296875" bestFit="1" customWidth="1"/>
    <col min="31" max="51" width="10.19921875" bestFit="1" customWidth="1"/>
    <col min="52" max="52" width="9.296875" bestFit="1" customWidth="1"/>
    <col min="53" max="66" width="10.19921875" bestFit="1" customWidth="1"/>
    <col min="67" max="67" width="9" bestFit="1" customWidth="1"/>
    <col min="68" max="80" width="10.19921875" bestFit="1" customWidth="1"/>
    <col min="81" max="81" width="9.5" bestFit="1" customWidth="1"/>
    <col min="82" max="94" width="10.19921875" bestFit="1" customWidth="1"/>
    <col min="95" max="95" width="9.19921875" bestFit="1" customWidth="1"/>
    <col min="96" max="107" width="10.19921875" bestFit="1" customWidth="1"/>
    <col min="108" max="108" width="8.59765625" bestFit="1" customWidth="1"/>
    <col min="109" max="113" width="10.19921875" bestFit="1" customWidth="1"/>
    <col min="114" max="114" width="9.296875" bestFit="1" customWidth="1"/>
    <col min="115" max="123" width="10.19921875" bestFit="1" customWidth="1"/>
    <col min="124" max="124" width="9.5" bestFit="1" customWidth="1"/>
    <col min="125" max="139" width="10.19921875" bestFit="1" customWidth="1"/>
    <col min="140" max="140" width="9.09765625" bestFit="1" customWidth="1"/>
    <col min="141" max="149" width="10.19921875" bestFit="1" customWidth="1"/>
    <col min="150" max="150" width="9.59765625" bestFit="1" customWidth="1"/>
    <col min="151" max="156" width="10.19921875" bestFit="1" customWidth="1"/>
    <col min="157" max="157" width="9.5" bestFit="1" customWidth="1"/>
    <col min="158" max="158" width="11.5" bestFit="1" customWidth="1"/>
  </cols>
  <sheetData>
    <row r="3" spans="1:8" x14ac:dyDescent="0.25">
      <c r="A3" t="s">
        <v>1042</v>
      </c>
      <c r="B3" t="s">
        <v>1043</v>
      </c>
      <c r="C3" t="s">
        <v>1044</v>
      </c>
      <c r="D3" t="s">
        <v>1045</v>
      </c>
      <c r="E3" t="s">
        <v>1046</v>
      </c>
      <c r="G3" s="20" t="s">
        <v>1074</v>
      </c>
    </row>
    <row r="4" spans="1:8" x14ac:dyDescent="0.25">
      <c r="A4" s="30">
        <v>1000</v>
      </c>
      <c r="B4" s="31">
        <v>96623</v>
      </c>
      <c r="C4" s="30">
        <v>89850</v>
      </c>
      <c r="D4" s="33">
        <v>3.8854000000000033</v>
      </c>
      <c r="E4" s="32">
        <v>307</v>
      </c>
      <c r="G4" t="s">
        <v>1075</v>
      </c>
      <c r="H4" s="55">
        <f>A10/A4</f>
        <v>0.2</v>
      </c>
    </row>
    <row r="5" spans="1:8" x14ac:dyDescent="0.25">
      <c r="G5" t="s">
        <v>1077</v>
      </c>
      <c r="H5">
        <f>_xlfn.XLOOKUP(A51,E39:E43,F39:F43)</f>
        <v>200</v>
      </c>
    </row>
    <row r="6" spans="1:8" x14ac:dyDescent="0.25">
      <c r="G6" t="s">
        <v>1078</v>
      </c>
      <c r="H6" s="56">
        <f>_xlfn.XLOOKUP(A51,E39:E43,G39:G43)</f>
        <v>20104</v>
      </c>
    </row>
    <row r="7" spans="1:8" x14ac:dyDescent="0.25">
      <c r="G7" t="s">
        <v>1076</v>
      </c>
      <c r="H7">
        <f>_xlfn.RANK.AVG(H5,F39:F43)</f>
        <v>3</v>
      </c>
    </row>
    <row r="8" spans="1:8" x14ac:dyDescent="0.25">
      <c r="G8" t="s">
        <v>1079</v>
      </c>
      <c r="H8">
        <f>_xlfn.RANK.AVG(H6,G39:G43)</f>
        <v>3</v>
      </c>
    </row>
    <row r="9" spans="1:8" x14ac:dyDescent="0.25">
      <c r="A9" t="s">
        <v>1042</v>
      </c>
      <c r="B9" t="s">
        <v>1043</v>
      </c>
      <c r="C9" t="s">
        <v>1044</v>
      </c>
      <c r="D9" t="s">
        <v>1045</v>
      </c>
      <c r="E9" t="s">
        <v>1046</v>
      </c>
    </row>
    <row r="10" spans="1:8" x14ac:dyDescent="0.25">
      <c r="A10" s="30">
        <v>200</v>
      </c>
      <c r="B10" s="31">
        <v>20104</v>
      </c>
      <c r="C10" s="30">
        <v>18209</v>
      </c>
      <c r="D10" s="33">
        <v>3.8824999999999998</v>
      </c>
      <c r="E10" s="32">
        <v>51</v>
      </c>
    </row>
    <row r="11" spans="1:8" x14ac:dyDescent="0.25">
      <c r="G11" t="str">
        <f>"% of Calls:"&amp;TEXT(H4,"0%")</f>
        <v>% of Calls:20%</v>
      </c>
    </row>
    <row r="12" spans="1:8" x14ac:dyDescent="0.25">
      <c r="G12" t="str">
        <f>"Call Rank:"&amp;H7</f>
        <v>Call Rank:3</v>
      </c>
    </row>
    <row r="13" spans="1:8" x14ac:dyDescent="0.25">
      <c r="G13" t="str">
        <f>"Amount Rank:"&amp;H8</f>
        <v>Amount Rank:3</v>
      </c>
    </row>
    <row r="15" spans="1:8" x14ac:dyDescent="0.25">
      <c r="G15" t="e" vm="6">
        <f>_xlfn.XLOOKUP(A51,Assets!E3:E7,Assets!F3:F7)</f>
        <v>#VALUE!</v>
      </c>
    </row>
    <row r="19" spans="1:6" x14ac:dyDescent="0.25">
      <c r="A19" s="34" t="s">
        <v>1061</v>
      </c>
      <c r="B19" t="s">
        <v>1042</v>
      </c>
      <c r="C19" t="s">
        <v>1062</v>
      </c>
      <c r="E19" s="34" t="s">
        <v>1061</v>
      </c>
      <c r="F19" t="s">
        <v>1042</v>
      </c>
    </row>
    <row r="20" spans="1:6" x14ac:dyDescent="0.25">
      <c r="A20" s="36" t="s">
        <v>1049</v>
      </c>
      <c r="B20" s="30">
        <v>21</v>
      </c>
      <c r="C20" s="30">
        <v>21</v>
      </c>
      <c r="E20" s="36" t="s">
        <v>1063</v>
      </c>
      <c r="F20" s="30">
        <v>22</v>
      </c>
    </row>
    <row r="21" spans="1:6" x14ac:dyDescent="0.25">
      <c r="A21" s="36" t="s">
        <v>1050</v>
      </c>
      <c r="B21" s="30">
        <v>18</v>
      </c>
      <c r="C21" s="30">
        <v>18</v>
      </c>
      <c r="E21" s="36" t="s">
        <v>1068</v>
      </c>
      <c r="F21" s="30">
        <v>27</v>
      </c>
    </row>
    <row r="22" spans="1:6" x14ac:dyDescent="0.25">
      <c r="A22" s="36" t="s">
        <v>1051</v>
      </c>
      <c r="B22" s="30">
        <v>31</v>
      </c>
      <c r="C22" s="30">
        <v>31</v>
      </c>
      <c r="E22" s="36" t="s">
        <v>1067</v>
      </c>
      <c r="F22" s="30">
        <v>27</v>
      </c>
    </row>
    <row r="23" spans="1:6" x14ac:dyDescent="0.25">
      <c r="A23" s="36" t="s">
        <v>1052</v>
      </c>
      <c r="B23" s="30">
        <v>20</v>
      </c>
      <c r="C23" s="30">
        <v>20</v>
      </c>
      <c r="E23" s="36" t="s">
        <v>1064</v>
      </c>
      <c r="F23" s="30">
        <v>27</v>
      </c>
    </row>
    <row r="24" spans="1:6" x14ac:dyDescent="0.25">
      <c r="A24" s="36" t="s">
        <v>1053</v>
      </c>
      <c r="B24" s="30">
        <v>8</v>
      </c>
      <c r="C24" s="30">
        <v>8</v>
      </c>
      <c r="E24" s="36" t="s">
        <v>1065</v>
      </c>
      <c r="F24" s="30">
        <v>32</v>
      </c>
    </row>
    <row r="25" spans="1:6" x14ac:dyDescent="0.25">
      <c r="A25" s="36" t="s">
        <v>1054</v>
      </c>
      <c r="B25" s="30">
        <v>12</v>
      </c>
      <c r="C25" s="30">
        <v>12</v>
      </c>
      <c r="E25" s="36" t="s">
        <v>1070</v>
      </c>
      <c r="F25" s="30">
        <v>38</v>
      </c>
    </row>
    <row r="26" spans="1:6" x14ac:dyDescent="0.25">
      <c r="A26" s="36" t="s">
        <v>1055</v>
      </c>
      <c r="B26" s="30">
        <v>12</v>
      </c>
      <c r="C26" s="30">
        <v>12</v>
      </c>
      <c r="E26" s="36" t="s">
        <v>1066</v>
      </c>
      <c r="F26" s="30">
        <v>27</v>
      </c>
    </row>
    <row r="27" spans="1:6" x14ac:dyDescent="0.25">
      <c r="A27" s="36" t="s">
        <v>1056</v>
      </c>
      <c r="B27" s="30">
        <v>7</v>
      </c>
      <c r="C27" s="30">
        <v>7</v>
      </c>
      <c r="E27" s="36" t="s">
        <v>1048</v>
      </c>
      <c r="F27" s="30">
        <v>200</v>
      </c>
    </row>
    <row r="28" spans="1:6" x14ac:dyDescent="0.25">
      <c r="A28" s="36" t="s">
        <v>1057</v>
      </c>
      <c r="B28" s="30">
        <v>20</v>
      </c>
      <c r="C28" s="30">
        <v>20</v>
      </c>
    </row>
    <row r="29" spans="1:6" x14ac:dyDescent="0.25">
      <c r="A29" s="36" t="s">
        <v>1058</v>
      </c>
      <c r="B29" s="30">
        <v>24</v>
      </c>
      <c r="C29" s="30">
        <v>24</v>
      </c>
    </row>
    <row r="30" spans="1:6" x14ac:dyDescent="0.25">
      <c r="A30" s="36" t="s">
        <v>1059</v>
      </c>
      <c r="B30" s="30">
        <v>12</v>
      </c>
      <c r="C30" s="30">
        <v>12</v>
      </c>
    </row>
    <row r="31" spans="1:6" x14ac:dyDescent="0.25">
      <c r="A31" s="36" t="s">
        <v>1060</v>
      </c>
      <c r="B31" s="30">
        <v>15</v>
      </c>
      <c r="C31" s="30">
        <v>15</v>
      </c>
    </row>
    <row r="32" spans="1:6" x14ac:dyDescent="0.25">
      <c r="A32" s="36" t="s">
        <v>1048</v>
      </c>
      <c r="B32" s="30">
        <v>200</v>
      </c>
      <c r="C32" s="30">
        <v>200</v>
      </c>
    </row>
    <row r="36" spans="1:9" x14ac:dyDescent="0.25">
      <c r="G36" t="s">
        <v>1073</v>
      </c>
      <c r="H36" t="str">
        <f>A51</f>
        <v>R05</v>
      </c>
    </row>
    <row r="38" spans="1:9" x14ac:dyDescent="0.25">
      <c r="H38" t="s">
        <v>1071</v>
      </c>
      <c r="I38" t="s">
        <v>1072</v>
      </c>
    </row>
    <row r="39" spans="1:9" x14ac:dyDescent="0.25">
      <c r="A39" s="34" t="s">
        <v>1061</v>
      </c>
      <c r="B39" t="s">
        <v>1042</v>
      </c>
      <c r="C39" t="s">
        <v>1043</v>
      </c>
      <c r="E39" t="str" cm="1">
        <f t="array" ref="E39:G43">A40:C44</f>
        <v>R01</v>
      </c>
      <c r="F39">
        <v>189</v>
      </c>
      <c r="G39" s="37">
        <v>18415</v>
      </c>
      <c r="H39" t="e">
        <f>IF(E39=$H$36,F39,NA())</f>
        <v>#N/A</v>
      </c>
      <c r="I39" t="e">
        <f>IF(E39=$H$36,G39,NA())</f>
        <v>#N/A</v>
      </c>
    </row>
    <row r="40" spans="1:9" x14ac:dyDescent="0.25">
      <c r="A40" s="36" t="s">
        <v>11</v>
      </c>
      <c r="B40" s="30">
        <v>189</v>
      </c>
      <c r="C40" s="31">
        <v>18415</v>
      </c>
      <c r="E40" t="str">
        <v>R02</v>
      </c>
      <c r="F40">
        <v>218</v>
      </c>
      <c r="G40" s="37">
        <v>20581</v>
      </c>
      <c r="H40" t="e">
        <f t="shared" ref="H40:H43" si="0">IF(E40=$H$36,F40,NA())</f>
        <v>#N/A</v>
      </c>
      <c r="I40" t="e">
        <f t="shared" ref="I40:I43" si="1">IF(E40=$H$36,G40,NA())</f>
        <v>#N/A</v>
      </c>
    </row>
    <row r="41" spans="1:9" x14ac:dyDescent="0.25">
      <c r="A41" s="36" t="s">
        <v>9</v>
      </c>
      <c r="B41" s="30">
        <v>218</v>
      </c>
      <c r="C41" s="31">
        <v>20581</v>
      </c>
      <c r="E41" t="str">
        <v>R03</v>
      </c>
      <c r="F41">
        <v>207</v>
      </c>
      <c r="G41" s="37">
        <v>20872</v>
      </c>
      <c r="H41" t="e">
        <f t="shared" si="0"/>
        <v>#N/A</v>
      </c>
      <c r="I41" t="e">
        <f t="shared" si="1"/>
        <v>#N/A</v>
      </c>
    </row>
    <row r="42" spans="1:9" x14ac:dyDescent="0.25">
      <c r="A42" s="36" t="s">
        <v>6</v>
      </c>
      <c r="B42" s="30">
        <v>207</v>
      </c>
      <c r="C42" s="31">
        <v>20872</v>
      </c>
      <c r="E42" t="str">
        <v>R04</v>
      </c>
      <c r="F42">
        <v>186</v>
      </c>
      <c r="G42" s="37">
        <v>16651</v>
      </c>
      <c r="H42" t="e">
        <f t="shared" si="0"/>
        <v>#N/A</v>
      </c>
      <c r="I42" t="e">
        <f t="shared" si="1"/>
        <v>#N/A</v>
      </c>
    </row>
    <row r="43" spans="1:9" x14ac:dyDescent="0.25">
      <c r="A43" s="36" t="s">
        <v>13</v>
      </c>
      <c r="B43" s="30">
        <v>186</v>
      </c>
      <c r="C43" s="31">
        <v>16651</v>
      </c>
      <c r="E43" t="str">
        <v>R05</v>
      </c>
      <c r="F43">
        <v>200</v>
      </c>
      <c r="G43" s="37">
        <v>20104</v>
      </c>
      <c r="H43">
        <f t="shared" si="0"/>
        <v>200</v>
      </c>
      <c r="I43">
        <f t="shared" si="1"/>
        <v>20104</v>
      </c>
    </row>
    <row r="44" spans="1:9" x14ac:dyDescent="0.25">
      <c r="A44" s="36" t="s">
        <v>10</v>
      </c>
      <c r="B44" s="30">
        <v>200</v>
      </c>
      <c r="C44" s="31">
        <v>20104</v>
      </c>
    </row>
    <row r="45" spans="1:9" x14ac:dyDescent="0.25">
      <c r="A45" s="36" t="s">
        <v>1048</v>
      </c>
      <c r="B45" s="30">
        <v>1000</v>
      </c>
      <c r="C45" s="31">
        <v>96623</v>
      </c>
    </row>
    <row r="50" spans="1:4" x14ac:dyDescent="0.25">
      <c r="A50" s="34" t="s">
        <v>1061</v>
      </c>
    </row>
    <row r="51" spans="1:4" x14ac:dyDescent="0.25">
      <c r="A51" s="36" t="s">
        <v>10</v>
      </c>
    </row>
    <row r="52" spans="1:4" x14ac:dyDescent="0.25">
      <c r="A52" s="36" t="s">
        <v>1048</v>
      </c>
    </row>
    <row r="56" spans="1:4" x14ac:dyDescent="0.25">
      <c r="A56" s="34" t="s">
        <v>1042</v>
      </c>
      <c r="B56" s="34" t="s">
        <v>1047</v>
      </c>
    </row>
    <row r="57" spans="1:4" x14ac:dyDescent="0.25">
      <c r="A57" s="34" t="s">
        <v>1061</v>
      </c>
      <c r="B57" t="s">
        <v>999</v>
      </c>
      <c r="C57" t="s">
        <v>998</v>
      </c>
      <c r="D57" t="s">
        <v>1048</v>
      </c>
    </row>
    <row r="58" spans="1:4" x14ac:dyDescent="0.25">
      <c r="A58" s="36" t="s">
        <v>1002</v>
      </c>
      <c r="B58" s="30">
        <v>144</v>
      </c>
      <c r="C58" s="30">
        <v>132</v>
      </c>
      <c r="D58" s="30">
        <v>276</v>
      </c>
    </row>
    <row r="59" spans="1:4" x14ac:dyDescent="0.25">
      <c r="A59" s="36" t="s">
        <v>1001</v>
      </c>
      <c r="B59" s="30">
        <v>326</v>
      </c>
      <c r="C59" s="30">
        <v>63</v>
      </c>
      <c r="D59" s="30">
        <v>389</v>
      </c>
    </row>
    <row r="60" spans="1:4" x14ac:dyDescent="0.25">
      <c r="A60" s="36" t="s">
        <v>1000</v>
      </c>
      <c r="B60" s="30">
        <v>129</v>
      </c>
      <c r="C60" s="30">
        <v>206</v>
      </c>
      <c r="D60" s="30">
        <v>335</v>
      </c>
    </row>
    <row r="61" spans="1:4" x14ac:dyDescent="0.25">
      <c r="A61" s="36" t="s">
        <v>1048</v>
      </c>
      <c r="B61" s="30">
        <v>599</v>
      </c>
      <c r="C61" s="30">
        <v>401</v>
      </c>
      <c r="D61" s="30">
        <v>1000</v>
      </c>
    </row>
    <row r="63" spans="1:4" x14ac:dyDescent="0.25">
      <c r="A63" s="34" t="s">
        <v>1061</v>
      </c>
      <c r="B63" t="s">
        <v>1042</v>
      </c>
    </row>
    <row r="64" spans="1:4" x14ac:dyDescent="0.25">
      <c r="A64" s="36">
        <v>2</v>
      </c>
      <c r="B64" s="30">
        <v>10</v>
      </c>
    </row>
    <row r="65" spans="1:7" x14ac:dyDescent="0.25">
      <c r="A65" s="36">
        <v>3</v>
      </c>
      <c r="B65" s="30">
        <v>44</v>
      </c>
    </row>
    <row r="66" spans="1:7" x14ac:dyDescent="0.25">
      <c r="A66" s="36">
        <v>4</v>
      </c>
      <c r="B66" s="30">
        <v>95</v>
      </c>
    </row>
    <row r="67" spans="1:7" x14ac:dyDescent="0.25">
      <c r="A67" s="36">
        <v>5</v>
      </c>
      <c r="B67" s="30">
        <v>51</v>
      </c>
    </row>
    <row r="68" spans="1:7" x14ac:dyDescent="0.25">
      <c r="A68" s="36" t="s">
        <v>1048</v>
      </c>
      <c r="B68" s="30">
        <v>200</v>
      </c>
    </row>
    <row r="73" spans="1:7" x14ac:dyDescent="0.25">
      <c r="A73" s="34" t="s">
        <v>1043</v>
      </c>
      <c r="B73" s="34" t="s">
        <v>1047</v>
      </c>
    </row>
    <row r="74" spans="1:7" x14ac:dyDescent="0.25">
      <c r="A74" s="34" t="s">
        <v>1061</v>
      </c>
      <c r="B74" t="s">
        <v>11</v>
      </c>
      <c r="C74" t="s">
        <v>9</v>
      </c>
      <c r="D74" t="s">
        <v>6</v>
      </c>
      <c r="E74" t="s">
        <v>13</v>
      </c>
      <c r="F74" t="s">
        <v>10</v>
      </c>
      <c r="G74" t="s">
        <v>1048</v>
      </c>
    </row>
    <row r="75" spans="1:7" x14ac:dyDescent="0.25">
      <c r="A75" s="36" t="s">
        <v>1002</v>
      </c>
      <c r="B75" s="32"/>
      <c r="C75" s="32"/>
      <c r="D75" s="32"/>
      <c r="E75" s="32"/>
      <c r="F75" s="32"/>
      <c r="G75" s="32"/>
    </row>
    <row r="76" spans="1:7" x14ac:dyDescent="0.25">
      <c r="A76" s="38" t="s">
        <v>20</v>
      </c>
      <c r="B76" s="31">
        <v>891</v>
      </c>
      <c r="C76" s="31">
        <v>1332</v>
      </c>
      <c r="D76" s="31">
        <v>1282</v>
      </c>
      <c r="E76" s="31">
        <v>739</v>
      </c>
      <c r="F76" s="31">
        <v>560</v>
      </c>
      <c r="G76" s="31">
        <v>4804</v>
      </c>
    </row>
    <row r="77" spans="1:7" x14ac:dyDescent="0.25">
      <c r="A77" s="38" t="s">
        <v>12</v>
      </c>
      <c r="B77" s="31">
        <v>1991</v>
      </c>
      <c r="C77" s="31">
        <v>1886</v>
      </c>
      <c r="D77" s="31">
        <v>1206</v>
      </c>
      <c r="E77" s="31">
        <v>884</v>
      </c>
      <c r="F77" s="31">
        <v>1722</v>
      </c>
      <c r="G77" s="31">
        <v>7689</v>
      </c>
    </row>
    <row r="78" spans="1:7" x14ac:dyDescent="0.25">
      <c r="A78" s="38" t="s">
        <v>8</v>
      </c>
      <c r="B78" s="31">
        <v>1163</v>
      </c>
      <c r="C78" s="31">
        <v>1180</v>
      </c>
      <c r="D78" s="31">
        <v>1616</v>
      </c>
      <c r="E78" s="31">
        <v>1043</v>
      </c>
      <c r="F78" s="31">
        <v>1747</v>
      </c>
      <c r="G78" s="31">
        <v>6749</v>
      </c>
    </row>
    <row r="79" spans="1:7" x14ac:dyDescent="0.25">
      <c r="A79" s="38" t="s">
        <v>16</v>
      </c>
      <c r="B79" s="31">
        <v>1438</v>
      </c>
      <c r="C79" s="31">
        <v>1616</v>
      </c>
      <c r="D79" s="31">
        <v>866</v>
      </c>
      <c r="E79" s="31">
        <v>829</v>
      </c>
      <c r="F79" s="31">
        <v>2070</v>
      </c>
      <c r="G79" s="31">
        <v>6819</v>
      </c>
    </row>
    <row r="80" spans="1:7" x14ac:dyDescent="0.25">
      <c r="A80" s="36" t="s">
        <v>1001</v>
      </c>
      <c r="B80" s="32"/>
      <c r="C80" s="32"/>
      <c r="D80" s="32"/>
      <c r="E80" s="32"/>
      <c r="F80" s="32"/>
      <c r="G80" s="32"/>
    </row>
    <row r="81" spans="1:7" x14ac:dyDescent="0.25">
      <c r="A81" s="38" t="s">
        <v>24</v>
      </c>
      <c r="B81" s="31">
        <v>1233</v>
      </c>
      <c r="C81" s="31">
        <v>223</v>
      </c>
      <c r="D81" s="31">
        <v>1680</v>
      </c>
      <c r="E81" s="31">
        <v>990</v>
      </c>
      <c r="F81" s="31">
        <v>1508</v>
      </c>
      <c r="G81" s="31">
        <v>5634</v>
      </c>
    </row>
    <row r="82" spans="1:7" x14ac:dyDescent="0.25">
      <c r="A82" s="38" t="s">
        <v>15</v>
      </c>
      <c r="B82" s="31">
        <v>1598</v>
      </c>
      <c r="C82" s="31">
        <v>1907</v>
      </c>
      <c r="D82" s="31">
        <v>869</v>
      </c>
      <c r="E82" s="31">
        <v>1426</v>
      </c>
      <c r="F82" s="31">
        <v>1416</v>
      </c>
      <c r="G82" s="31">
        <v>7216</v>
      </c>
    </row>
    <row r="83" spans="1:7" x14ac:dyDescent="0.25">
      <c r="A83" s="38" t="s">
        <v>5</v>
      </c>
      <c r="B83" s="31">
        <v>900</v>
      </c>
      <c r="C83" s="31">
        <v>1016</v>
      </c>
      <c r="D83" s="31">
        <v>960</v>
      </c>
      <c r="E83" s="31">
        <v>940</v>
      </c>
      <c r="F83" s="31">
        <v>1193</v>
      </c>
      <c r="G83" s="31">
        <v>5009</v>
      </c>
    </row>
    <row r="84" spans="1:7" x14ac:dyDescent="0.25">
      <c r="A84" s="38" t="s">
        <v>18</v>
      </c>
      <c r="B84" s="31">
        <v>900</v>
      </c>
      <c r="C84" s="31">
        <v>1470</v>
      </c>
      <c r="D84" s="31">
        <v>1617</v>
      </c>
      <c r="E84" s="31">
        <v>1314</v>
      </c>
      <c r="F84" s="31">
        <v>941</v>
      </c>
      <c r="G84" s="31">
        <v>6242</v>
      </c>
    </row>
    <row r="85" spans="1:7" x14ac:dyDescent="0.25">
      <c r="A85" s="38" t="s">
        <v>14</v>
      </c>
      <c r="B85" s="31">
        <v>1255</v>
      </c>
      <c r="C85" s="31">
        <v>516</v>
      </c>
      <c r="D85" s="31">
        <v>1874</v>
      </c>
      <c r="E85" s="31">
        <v>1863</v>
      </c>
      <c r="F85" s="31">
        <v>1722</v>
      </c>
      <c r="G85" s="31">
        <v>7230</v>
      </c>
    </row>
    <row r="86" spans="1:7" x14ac:dyDescent="0.25">
      <c r="A86" s="38" t="s">
        <v>19</v>
      </c>
      <c r="B86" s="31">
        <v>1138</v>
      </c>
      <c r="C86" s="31">
        <v>1898</v>
      </c>
      <c r="D86" s="31">
        <v>1482</v>
      </c>
      <c r="E86" s="31">
        <v>846</v>
      </c>
      <c r="F86" s="31">
        <v>1154</v>
      </c>
      <c r="G86" s="31">
        <v>6518</v>
      </c>
    </row>
    <row r="87" spans="1:7" x14ac:dyDescent="0.25">
      <c r="A87" s="36" t="s">
        <v>1000</v>
      </c>
      <c r="B87" s="32"/>
      <c r="C87" s="32"/>
      <c r="D87" s="32"/>
      <c r="E87" s="32"/>
      <c r="F87" s="32"/>
      <c r="G87" s="32"/>
    </row>
    <row r="88" spans="1:7" x14ac:dyDescent="0.25">
      <c r="A88" s="38" t="s">
        <v>17</v>
      </c>
      <c r="B88" s="31">
        <v>1655</v>
      </c>
      <c r="C88" s="31">
        <v>805</v>
      </c>
      <c r="D88" s="31">
        <v>2263</v>
      </c>
      <c r="E88" s="31">
        <v>987</v>
      </c>
      <c r="F88" s="31">
        <v>1075</v>
      </c>
      <c r="G88" s="31">
        <v>6785</v>
      </c>
    </row>
    <row r="89" spans="1:7" x14ac:dyDescent="0.25">
      <c r="A89" s="38" t="s">
        <v>23</v>
      </c>
      <c r="B89" s="31">
        <v>1104</v>
      </c>
      <c r="C89" s="31">
        <v>2280</v>
      </c>
      <c r="D89" s="31">
        <v>1445</v>
      </c>
      <c r="E89" s="31">
        <v>1722</v>
      </c>
      <c r="F89" s="31">
        <v>1196</v>
      </c>
      <c r="G89" s="31">
        <v>7747</v>
      </c>
    </row>
    <row r="90" spans="1:7" x14ac:dyDescent="0.25">
      <c r="A90" s="38" t="s">
        <v>7</v>
      </c>
      <c r="B90" s="31">
        <v>372</v>
      </c>
      <c r="C90" s="31">
        <v>1818</v>
      </c>
      <c r="D90" s="31">
        <v>1346</v>
      </c>
      <c r="E90" s="31">
        <v>1156</v>
      </c>
      <c r="F90" s="31">
        <v>1484</v>
      </c>
      <c r="G90" s="31">
        <v>6176</v>
      </c>
    </row>
    <row r="91" spans="1:7" x14ac:dyDescent="0.25">
      <c r="A91" s="38" t="s">
        <v>22</v>
      </c>
      <c r="B91" s="31">
        <v>1415</v>
      </c>
      <c r="C91" s="31">
        <v>1271</v>
      </c>
      <c r="D91" s="31">
        <v>1214</v>
      </c>
      <c r="E91" s="31">
        <v>1135</v>
      </c>
      <c r="F91" s="31">
        <v>1566</v>
      </c>
      <c r="G91" s="31">
        <v>6601</v>
      </c>
    </row>
    <row r="92" spans="1:7" x14ac:dyDescent="0.25">
      <c r="A92" s="38" t="s">
        <v>21</v>
      </c>
      <c r="B92" s="31">
        <v>1362</v>
      </c>
      <c r="C92" s="31">
        <v>1363</v>
      </c>
      <c r="D92" s="31">
        <v>1152</v>
      </c>
      <c r="E92" s="31">
        <v>777</v>
      </c>
      <c r="F92" s="31">
        <v>750</v>
      </c>
      <c r="G92" s="31">
        <v>5404</v>
      </c>
    </row>
    <row r="100" spans="1:4" x14ac:dyDescent="0.25">
      <c r="A100" s="32"/>
    </row>
    <row r="101" spans="1:4" x14ac:dyDescent="0.25">
      <c r="A101" s="32"/>
    </row>
    <row r="102" spans="1:4" x14ac:dyDescent="0.25">
      <c r="D102" t="str">
        <f>IF(A$51=Assets!E8,Assets!F8,"")</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Sheet5</vt:lpstr>
      <vt:lpstr>Data</vt:lpstr>
      <vt:lpstr>Assets</vt:lpstr>
      <vt:lpstr>Customer Center Report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Veerababu Addanki</cp:lastModifiedBy>
  <dcterms:created xsi:type="dcterms:W3CDTF">2021-03-14T20:21:32Z</dcterms:created>
  <dcterms:modified xsi:type="dcterms:W3CDTF">2025-05-17T22:31:32Z</dcterms:modified>
</cp:coreProperties>
</file>