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ie/Desktop/data_class/Working_with_Excel/"/>
    </mc:Choice>
  </mc:AlternateContent>
  <xr:revisionPtr revIDLastSave="0" documentId="8_{D432DA0C-4AC6-E547-832A-4E82F43A02D5}" xr6:coauthVersionLast="47" xr6:coauthVersionMax="47" xr10:uidLastSave="{00000000-0000-0000-0000-000000000000}"/>
  <bookViews>
    <workbookView xWindow="980" yWindow="760" windowWidth="26060" windowHeight="16320" activeTab="4" xr2:uid="{00000000-000D-0000-FFFF-FFFF00000000}"/>
  </bookViews>
  <sheets>
    <sheet name="Category pivot" sheetId="2" r:id="rId1"/>
    <sheet name="Sub-Category pivot" sheetId="3" r:id="rId2"/>
    <sheet name="Outcome pivot" sheetId="5" r:id="rId3"/>
    <sheet name="Outcome count,Percent" sheetId="6" r:id="rId4"/>
    <sheet name="Statistical Analysis of Backers" sheetId="8" r:id="rId5"/>
    <sheet name="Raw Crowdfunding" sheetId="1" r:id="rId6"/>
  </sheets>
  <definedNames>
    <definedName name="_xlnm._FilterDatabase" localSheetId="5" hidden="1">'Raw Crowdfunding'!$A$1:$T$1001</definedName>
    <definedName name="_xlnm._FilterDatabase" localSheetId="4" hidden="1">'Statistical Analysis of Backers'!$A$1:$E$1048141</definedName>
    <definedName name="failed_group">'Statistical Analysis of Backers'!$B:$B</definedName>
  </definedNames>
  <calcPr calcId="181029"/>
  <pivotCaches>
    <pivotCache cacheId="25" r:id="rId7"/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8" l="1"/>
  <c r="G5" i="8"/>
  <c r="G1" i="8"/>
  <c r="I1" i="8"/>
  <c r="G2" i="8"/>
  <c r="I2" i="8"/>
  <c r="G3" i="8"/>
  <c r="I3" i="8"/>
  <c r="G4" i="8"/>
  <c r="I4" i="8"/>
  <c r="G6" i="8"/>
  <c r="I6" i="8"/>
  <c r="G37" i="3"/>
  <c r="G36" i="3"/>
  <c r="B18" i="2"/>
  <c r="B17" i="2"/>
  <c r="B16" i="2"/>
  <c r="G35" i="3"/>
  <c r="G33" i="3"/>
  <c r="G32" i="3"/>
  <c r="P7" i="1" l="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502" i="1"/>
  <c r="T923" i="1"/>
  <c r="T498" i="1"/>
  <c r="T102" i="1"/>
  <c r="T152" i="1"/>
  <c r="T752" i="1"/>
  <c r="T802" i="1"/>
  <c r="T852" i="1"/>
  <c r="T832" i="1"/>
  <c r="T273" i="1"/>
  <c r="T938" i="1"/>
  <c r="T905" i="1"/>
  <c r="T52" i="1"/>
  <c r="T202" i="1"/>
  <c r="T402" i="1"/>
  <c r="T652" i="1"/>
  <c r="T902" i="1"/>
  <c r="T740" i="1"/>
  <c r="T544" i="1"/>
  <c r="T172" i="1"/>
  <c r="T252" i="1"/>
  <c r="T702" i="1"/>
  <c r="T624" i="1"/>
  <c r="T131" i="1"/>
  <c r="T138" i="1"/>
  <c r="T206" i="1"/>
  <c r="T601" i="1"/>
  <c r="T217" i="1"/>
  <c r="T452" i="1"/>
  <c r="T552" i="1"/>
  <c r="T723" i="1"/>
  <c r="T961" i="1"/>
  <c r="T302" i="1"/>
  <c r="T352" i="1"/>
  <c r="T602" i="1"/>
  <c r="T952" i="1"/>
  <c r="T897" i="1"/>
  <c r="T520" i="1"/>
  <c r="T596" i="1"/>
  <c r="T393" i="1"/>
  <c r="T308" i="1"/>
  <c r="T659" i="1"/>
  <c r="T222" i="1"/>
  <c r="T200" i="1"/>
  <c r="T322" i="1"/>
  <c r="T294" i="1"/>
  <c r="T948" i="1"/>
  <c r="T379" i="1"/>
  <c r="T777" i="1"/>
  <c r="T173" i="1"/>
  <c r="T425" i="1"/>
  <c r="T238" i="1"/>
  <c r="T417" i="1"/>
  <c r="T531" i="1"/>
  <c r="T390" i="1"/>
  <c r="T640" i="1"/>
  <c r="T360" i="1"/>
  <c r="T65" i="1"/>
  <c r="T906" i="1"/>
  <c r="T564" i="1"/>
  <c r="T594" i="1"/>
  <c r="T745" i="1"/>
  <c r="T943" i="1"/>
  <c r="T376" i="1"/>
  <c r="T488" i="1"/>
  <c r="T613" i="1"/>
  <c r="T507" i="1"/>
  <c r="T380" i="1"/>
  <c r="T797" i="1"/>
  <c r="T347" i="1"/>
  <c r="T112" i="1"/>
  <c r="T536" i="1"/>
  <c r="T320" i="1"/>
  <c r="T545" i="1"/>
  <c r="T295" i="1"/>
  <c r="T484" i="1"/>
  <c r="T642" i="1"/>
  <c r="T436" i="1"/>
  <c r="T580" i="1"/>
  <c r="T148" i="1"/>
  <c r="T288" i="1"/>
  <c r="T730" i="1"/>
  <c r="T680" i="1"/>
  <c r="T928" i="1"/>
  <c r="T125" i="1"/>
  <c r="T285" i="1"/>
  <c r="T579" i="1"/>
  <c r="T369" i="1"/>
  <c r="T958" i="1"/>
  <c r="T319" i="1"/>
  <c r="T912" i="1"/>
  <c r="T10" i="1"/>
  <c r="T194" i="1"/>
  <c r="T909" i="1"/>
  <c r="T713" i="1"/>
  <c r="T312" i="1"/>
  <c r="T670" i="1"/>
  <c r="T141" i="1"/>
  <c r="T8" i="1"/>
  <c r="T211" i="1"/>
  <c r="T975" i="1"/>
  <c r="T516" i="1"/>
  <c r="T331" i="1"/>
  <c r="T258" i="1"/>
  <c r="T191" i="1"/>
  <c r="T871" i="1"/>
  <c r="T500" i="1"/>
  <c r="T494" i="1"/>
  <c r="T513" i="1"/>
  <c r="T71" i="1"/>
  <c r="T325" i="1"/>
  <c r="T543" i="1"/>
  <c r="T449" i="1"/>
  <c r="T717" i="1"/>
  <c r="T105" i="1"/>
  <c r="T443" i="1"/>
  <c r="T878" i="1"/>
  <c r="T793" i="1"/>
  <c r="T177" i="1"/>
  <c r="T459" i="1"/>
  <c r="T949" i="1"/>
  <c r="T272" i="1"/>
  <c r="T899" i="1"/>
  <c r="T973" i="1"/>
  <c r="T621" i="1"/>
  <c r="T889" i="1"/>
  <c r="T478" i="1"/>
  <c r="T742" i="1"/>
  <c r="T747" i="1"/>
  <c r="T810" i="1"/>
  <c r="T792" i="1"/>
  <c r="T464" i="1"/>
  <c r="T845" i="1"/>
  <c r="T487" i="1"/>
  <c r="T768" i="1"/>
  <c r="T263" i="1"/>
  <c r="T170" i="1"/>
  <c r="T304" i="1"/>
  <c r="T188" i="1"/>
  <c r="T190" i="1"/>
  <c r="T276" i="1"/>
  <c r="T947" i="1"/>
  <c r="T524" i="1"/>
  <c r="T738" i="1"/>
  <c r="T666" i="1"/>
  <c r="T676" i="1"/>
  <c r="T100" i="1"/>
  <c r="T317" i="1"/>
  <c r="T794" i="1"/>
  <c r="T54" i="1"/>
  <c r="T499" i="1"/>
  <c r="T762" i="1"/>
  <c r="T348" i="1"/>
  <c r="T445" i="1"/>
  <c r="T354" i="1"/>
  <c r="T750" i="1"/>
  <c r="T861" i="1"/>
  <c r="T297" i="1"/>
  <c r="T412" i="1"/>
  <c r="T918" i="1"/>
  <c r="T358" i="1"/>
  <c r="T722" i="1"/>
  <c r="T791" i="1"/>
  <c r="T880" i="1"/>
  <c r="T85" i="1"/>
  <c r="T540" i="1"/>
  <c r="T193" i="1"/>
  <c r="T329" i="1"/>
  <c r="T128" i="1"/>
  <c r="T321" i="1"/>
  <c r="T208" i="1"/>
  <c r="T883" i="1"/>
  <c r="T474" i="1"/>
  <c r="T389" i="1"/>
  <c r="T515" i="1"/>
  <c r="T509" i="1"/>
  <c r="T982" i="1"/>
  <c r="T988" i="1"/>
  <c r="T404" i="1"/>
  <c r="T381" i="1"/>
  <c r="T426" i="1"/>
  <c r="T470" i="1"/>
  <c r="T23" i="1"/>
  <c r="T649" i="1"/>
  <c r="T237" i="1"/>
  <c r="T346" i="1"/>
  <c r="T658" i="1"/>
  <c r="T518" i="1"/>
  <c r="T634" i="1"/>
  <c r="T868" i="1"/>
  <c r="T675" i="1"/>
  <c r="T418" i="1"/>
  <c r="T555" i="1"/>
  <c r="T456" i="1"/>
  <c r="T568" i="1"/>
  <c r="T219" i="1"/>
  <c r="T68" i="1"/>
  <c r="T195" i="1"/>
  <c r="T929" i="1"/>
  <c r="T328" i="1"/>
  <c r="T411" i="1"/>
  <c r="T430" i="1"/>
  <c r="T79" i="1"/>
  <c r="T661" i="1"/>
  <c r="T17" i="1"/>
  <c r="T47" i="1"/>
  <c r="T501" i="1"/>
  <c r="T13" i="1"/>
  <c r="T28" i="1"/>
  <c r="T646" i="1"/>
  <c r="T93" i="1"/>
  <c r="T651" i="1"/>
  <c r="T21" i="1"/>
  <c r="T620" i="1"/>
  <c r="T779" i="1"/>
  <c r="T941" i="1"/>
  <c r="T773" i="1"/>
  <c r="T939" i="1"/>
  <c r="T727" i="1"/>
  <c r="T450" i="1"/>
  <c r="T915" i="1"/>
  <c r="T821" i="1"/>
  <c r="T783" i="1"/>
  <c r="T41" i="1"/>
  <c r="T807" i="1"/>
  <c r="T854" i="1"/>
  <c r="T831" i="1"/>
  <c r="T301" i="1"/>
  <c r="T129" i="1"/>
  <c r="T11" i="1"/>
  <c r="T584" i="1"/>
  <c r="T990" i="1"/>
  <c r="T900" i="1"/>
  <c r="T996" i="1"/>
  <c r="T159" i="1"/>
  <c r="T485" i="1"/>
  <c r="T351" i="1"/>
  <c r="T201" i="1"/>
  <c r="T345" i="1"/>
  <c r="T253" i="1"/>
  <c r="T704" i="1"/>
  <c r="T435" i="1"/>
  <c r="T663" i="1"/>
  <c r="T479" i="1"/>
  <c r="T574" i="1"/>
  <c r="T292" i="1"/>
  <c r="T377" i="1"/>
  <c r="T798" i="1"/>
  <c r="T298" i="1"/>
  <c r="T419" i="1"/>
  <c r="T517" i="1"/>
  <c r="T674" i="1"/>
  <c r="T641" i="1"/>
  <c r="T455" i="1"/>
  <c r="T1001" i="1"/>
  <c r="T1000" i="1"/>
  <c r="T769" i="1"/>
  <c r="T420" i="1"/>
  <c r="T916" i="1"/>
  <c r="T919" i="1"/>
  <c r="T553" i="1"/>
  <c r="T921" i="1"/>
  <c r="T156" i="1"/>
  <c r="T357" i="1"/>
  <c r="T5" i="1"/>
  <c r="T698" i="1"/>
  <c r="T111" i="1"/>
  <c r="T955" i="1"/>
  <c r="T660" i="1"/>
  <c r="T130" i="1"/>
  <c r="T95" i="1"/>
  <c r="T999" i="1"/>
  <c r="T972" i="1"/>
  <c r="T741" i="1"/>
  <c r="T183" i="1"/>
  <c r="T89" i="1"/>
  <c r="T415" i="1"/>
  <c r="T942" i="1"/>
  <c r="T632" i="1"/>
  <c r="T811" i="1"/>
  <c r="T577" i="1"/>
  <c r="T950" i="1"/>
  <c r="T650" i="1"/>
  <c r="T198" i="1"/>
  <c r="T454" i="1"/>
  <c r="T384" i="1"/>
  <c r="T401" i="1"/>
  <c r="T695" i="1"/>
  <c r="T423" i="1"/>
  <c r="T583" i="1"/>
  <c r="T668" i="1"/>
  <c r="T886" i="1"/>
  <c r="T153" i="1"/>
  <c r="T124" i="1"/>
  <c r="T638" i="1"/>
  <c r="T631" i="1"/>
  <c r="T944" i="1"/>
  <c r="T591" i="1"/>
  <c r="T578" i="1"/>
  <c r="T157" i="1"/>
  <c r="T778" i="1"/>
  <c r="T394" i="1"/>
  <c r="T344" i="1"/>
  <c r="T318" i="1"/>
  <c r="T16" i="1"/>
  <c r="T20" i="1"/>
  <c r="T987" i="1"/>
  <c r="T212" i="1"/>
  <c r="T687" i="1"/>
  <c r="T432" i="1"/>
  <c r="T373" i="1"/>
  <c r="T761" i="1"/>
  <c r="T192" i="1"/>
  <c r="T830" i="1"/>
  <c r="T185" i="1"/>
  <c r="T877" i="1"/>
  <c r="T6" i="1"/>
  <c r="T860" i="1"/>
  <c r="T81" i="1"/>
  <c r="T954" i="1"/>
  <c r="T503" i="1"/>
  <c r="T511" i="1"/>
  <c r="T137" i="1"/>
  <c r="T350" i="1"/>
  <c r="T187" i="1"/>
  <c r="T933" i="1"/>
  <c r="T541" i="1"/>
  <c r="T589" i="1"/>
  <c r="T998" i="1"/>
  <c r="T158" i="1"/>
  <c r="T979" i="1"/>
  <c r="T310" i="1"/>
  <c r="T178" i="1"/>
  <c r="T838" i="1"/>
  <c r="T311" i="1"/>
  <c r="T388" i="1"/>
  <c r="T233" i="1"/>
  <c r="T268" i="1"/>
  <c r="T813" i="1"/>
  <c r="T665" i="1"/>
  <c r="T627" i="1"/>
  <c r="T879" i="1"/>
  <c r="T995" i="1"/>
  <c r="T78" i="1"/>
  <c r="T163" i="1"/>
  <c r="T636" i="1"/>
  <c r="T92" i="1"/>
  <c r="T204" i="1"/>
  <c r="T590" i="1"/>
  <c r="T639" i="1"/>
  <c r="T29" i="1"/>
  <c r="T341" i="1"/>
  <c r="T530" i="1"/>
  <c r="T781" i="1"/>
  <c r="T483" i="1"/>
  <c r="T946" i="1"/>
  <c r="T662" i="1"/>
  <c r="T592" i="1"/>
  <c r="T448" i="1"/>
  <c r="T305" i="1"/>
  <c r="T434" i="1"/>
  <c r="T174" i="1"/>
  <c r="T635" i="1"/>
  <c r="T286" i="1"/>
  <c r="T679" i="1"/>
  <c r="T566" i="1"/>
  <c r="T526" i="1"/>
  <c r="T696" i="1"/>
  <c r="T527" i="1"/>
  <c r="T701" i="1"/>
  <c r="T343" i="1"/>
  <c r="T965" i="1"/>
  <c r="T416" i="1"/>
  <c r="T888" i="1"/>
  <c r="T984" i="1"/>
  <c r="T962" i="1"/>
  <c r="T405" i="1"/>
  <c r="T683" i="1"/>
  <c r="T34" i="1"/>
  <c r="T771" i="1"/>
  <c r="T801" i="1"/>
  <c r="T117" i="1"/>
  <c r="T992" i="1"/>
  <c r="T118" i="1"/>
  <c r="T790" i="1"/>
  <c r="T653" i="1"/>
  <c r="T648" i="1"/>
  <c r="T547" i="1"/>
  <c r="T728" i="1"/>
  <c r="T255" i="1"/>
  <c r="T14" i="1"/>
  <c r="T407" i="1"/>
  <c r="T136" i="1"/>
  <c r="T837" i="1"/>
  <c r="T56" i="1"/>
  <c r="T872" i="1"/>
  <c r="T461" i="1"/>
  <c r="T733" i="1"/>
  <c r="T694" i="1"/>
  <c r="T431" i="1"/>
  <c r="T327" i="1"/>
  <c r="T283" i="1"/>
  <c r="T532" i="1"/>
  <c r="T53" i="1"/>
  <c r="T734" i="1"/>
  <c r="T816" i="1"/>
  <c r="T506" i="1"/>
  <c r="T754" i="1"/>
  <c r="T63" i="1"/>
  <c r="T647" i="1"/>
  <c r="T155" i="1"/>
  <c r="T225" i="1"/>
  <c r="T573" i="1"/>
  <c r="T323" i="1"/>
  <c r="T299" i="1"/>
  <c r="T342" i="1"/>
  <c r="T213" i="1"/>
  <c r="T533" i="1"/>
  <c r="T140" i="1"/>
  <c r="T180" i="1"/>
  <c r="T278" i="1"/>
  <c r="T338" i="1"/>
  <c r="T682" i="1"/>
  <c r="T66" i="1"/>
  <c r="T241" i="1"/>
  <c r="T290" i="1"/>
  <c r="T664" i="1"/>
  <c r="T554" i="1"/>
  <c r="T223" i="1"/>
  <c r="T707" i="1"/>
  <c r="T846" i="1"/>
  <c r="T529" i="1"/>
  <c r="T789" i="1"/>
  <c r="T598" i="1"/>
  <c r="T161" i="1"/>
  <c r="T166" i="1"/>
  <c r="T720" i="1"/>
  <c r="T842" i="1"/>
  <c r="T482" i="1"/>
  <c r="T691" i="1"/>
  <c r="T133" i="1"/>
  <c r="T561" i="1"/>
  <c r="T581" i="1"/>
  <c r="T210" i="1"/>
  <c r="T491" i="1"/>
  <c r="T143" i="1"/>
  <c r="T521" i="1"/>
  <c r="T243" i="1"/>
  <c r="T857" i="1"/>
  <c r="T458" i="1"/>
  <c r="T413" i="1"/>
  <c r="T30" i="1"/>
  <c r="T863" i="1"/>
  <c r="T782" i="1"/>
  <c r="T805" i="1"/>
  <c r="T284" i="1"/>
  <c r="T73" i="1"/>
  <c r="T465" i="1"/>
  <c r="T971" i="1"/>
  <c r="T833" i="1"/>
  <c r="T236" i="1"/>
  <c r="T799" i="1"/>
  <c r="T940" i="1"/>
  <c r="T575" i="1"/>
  <c r="T519" i="1"/>
  <c r="T510" i="1"/>
  <c r="T22" i="1"/>
  <c r="T932" i="1"/>
  <c r="T149" i="1"/>
  <c r="T26" i="1"/>
  <c r="T429" i="1"/>
  <c r="T97" i="1"/>
  <c r="T993" i="1"/>
  <c r="T765" i="1"/>
  <c r="T774" i="1"/>
  <c r="T856" i="1"/>
  <c r="T477" i="1"/>
  <c r="T637" i="1"/>
  <c r="T337" i="1"/>
  <c r="T48" i="1"/>
  <c r="T786" i="1"/>
  <c r="T892" i="1"/>
  <c r="T134" i="1"/>
  <c r="T437" i="1"/>
  <c r="T539" i="1"/>
  <c r="T930" i="1"/>
  <c r="T120" i="1"/>
  <c r="T887" i="1"/>
  <c r="T457" i="1"/>
  <c r="T512" i="1"/>
  <c r="T963" i="1"/>
  <c r="T586" i="1"/>
  <c r="T605" i="1"/>
  <c r="T230" i="1"/>
  <c r="T113" i="1"/>
  <c r="T643" i="1"/>
  <c r="T257" i="1"/>
  <c r="T611" i="1"/>
  <c r="T150" i="1"/>
  <c r="T167" i="1"/>
  <c r="T673" i="1"/>
  <c r="T391" i="1"/>
  <c r="T76" i="1"/>
  <c r="T196" i="1"/>
  <c r="T706" i="1"/>
  <c r="T339" i="1"/>
  <c r="T453" i="1"/>
  <c r="T677" i="1"/>
  <c r="T439" i="1"/>
  <c r="T267" i="1"/>
  <c r="T421" i="1"/>
  <c r="T356" i="1"/>
  <c r="T72" i="1"/>
  <c r="T335" i="1"/>
  <c r="T796" i="1"/>
  <c r="T826" i="1"/>
  <c r="T654" i="1"/>
  <c r="T959" i="1"/>
  <c r="T424" i="1"/>
  <c r="T353" i="1"/>
  <c r="T244" i="1"/>
  <c r="T708" i="1"/>
  <c r="T24" i="1"/>
  <c r="T895" i="1"/>
  <c r="T604" i="1"/>
  <c r="T422" i="1"/>
  <c r="T146" i="1"/>
  <c r="T397" i="1"/>
  <c r="T817" i="1"/>
  <c r="T87" i="1"/>
  <c r="T609" i="1"/>
  <c r="T4" i="1"/>
  <c r="T410" i="1"/>
  <c r="T309" i="1"/>
  <c r="T86" i="1"/>
  <c r="T851" i="1"/>
  <c r="T466" i="1"/>
  <c r="T330" i="1"/>
  <c r="T697" i="1"/>
  <c r="T726" i="1"/>
  <c r="T205" i="1"/>
  <c r="T776" i="1"/>
  <c r="T145" i="1"/>
  <c r="T739" i="1"/>
  <c r="T969" i="1"/>
  <c r="T168" i="1"/>
  <c r="T275" i="1"/>
  <c r="T560" i="1"/>
  <c r="T224" i="1"/>
  <c r="T565" i="1"/>
  <c r="T840" i="1"/>
  <c r="T514" i="1"/>
  <c r="T614" i="1"/>
  <c r="T859" i="1"/>
  <c r="T39" i="1"/>
  <c r="T55" i="1"/>
  <c r="T463" i="1"/>
  <c r="T785" i="1"/>
  <c r="T693" i="1"/>
  <c r="T711" i="1"/>
  <c r="T843" i="1"/>
  <c r="T106" i="1"/>
  <c r="T981" i="1"/>
  <c r="T58" i="1"/>
  <c r="T300" i="1"/>
  <c r="T62" i="1"/>
  <c r="T107" i="1"/>
  <c r="T644" i="1"/>
  <c r="T523" i="1"/>
  <c r="T985" i="1"/>
  <c r="T259" i="1"/>
  <c r="T387" i="1"/>
  <c r="T587" i="1"/>
  <c r="T712" i="1"/>
  <c r="T122" i="1"/>
  <c r="T164" i="1"/>
  <c r="T538" i="1"/>
  <c r="T684" i="1"/>
  <c r="T37" i="1"/>
  <c r="T77" i="1"/>
  <c r="T36" i="1"/>
  <c r="T556" i="1"/>
  <c r="T630" i="1"/>
  <c r="T214" i="1"/>
  <c r="T986" i="1"/>
  <c r="T699" i="1"/>
  <c r="T721" i="1"/>
  <c r="T836" i="1"/>
  <c r="T595" i="1"/>
  <c r="T977" i="1"/>
  <c r="T218" i="1"/>
  <c r="T132" i="1"/>
  <c r="T616" i="1"/>
  <c r="T917" i="1"/>
  <c r="T528" i="1"/>
  <c r="T903" i="1"/>
  <c r="T724" i="1"/>
  <c r="T38" i="1"/>
  <c r="T751" i="1"/>
  <c r="T997" i="1"/>
  <c r="T835" i="1"/>
  <c r="T262" i="1"/>
  <c r="T235" i="1"/>
  <c r="T709" i="1"/>
  <c r="T535" i="1"/>
  <c r="T372" i="1"/>
  <c r="T239" i="1"/>
  <c r="T19" i="1"/>
  <c r="T945" i="1"/>
  <c r="T127" i="1"/>
  <c r="T625" i="1"/>
  <c r="T365" i="1"/>
  <c r="T382" i="1"/>
  <c r="T32" i="1"/>
  <c r="T951" i="1"/>
  <c r="T442" i="1"/>
  <c r="T715" i="1"/>
  <c r="T600" i="1"/>
  <c r="T162" i="1"/>
  <c r="T69" i="1"/>
  <c r="T869" i="1"/>
  <c r="T908" i="1"/>
  <c r="T175" i="1"/>
  <c r="T548" i="1"/>
  <c r="T907" i="1"/>
  <c r="T326" i="1"/>
  <c r="T937" i="1"/>
  <c r="T729" i="1"/>
  <c r="T324" i="1"/>
  <c r="T757" i="1"/>
  <c r="T398" i="1"/>
  <c r="T88" i="1"/>
  <c r="T756" i="1"/>
  <c r="T229" i="1"/>
  <c r="T42" i="1"/>
  <c r="T891" i="1"/>
  <c r="T874" i="1"/>
  <c r="T617" i="1"/>
  <c r="T281" i="1"/>
  <c r="T606" i="1"/>
  <c r="T234" i="1"/>
  <c r="T462" i="1"/>
  <c r="T386" i="1"/>
  <c r="T363" i="1"/>
  <c r="T7" i="1"/>
  <c r="T399" i="1"/>
  <c r="T119" i="1"/>
  <c r="T615" i="1"/>
  <c r="T703" i="1"/>
  <c r="T924" i="1"/>
  <c r="T669" i="1"/>
  <c r="T446" i="1"/>
  <c r="T764" i="1"/>
  <c r="T57" i="1"/>
  <c r="T475" i="1"/>
  <c r="T983" i="1"/>
  <c r="T489" i="1"/>
  <c r="T440" i="1"/>
  <c r="T340" i="1"/>
  <c r="T505" i="1"/>
  <c r="T270" i="1"/>
  <c r="T936" i="1"/>
  <c r="T408" i="1"/>
  <c r="T922" i="1"/>
  <c r="T383" i="1"/>
  <c r="T471" i="1"/>
  <c r="T870" i="1"/>
  <c r="T256" i="1"/>
  <c r="T359" i="1"/>
  <c r="T332" i="1"/>
  <c r="T731" i="1"/>
  <c r="T867" i="1"/>
  <c r="T45" i="1"/>
  <c r="T570" i="1"/>
  <c r="T109" i="1"/>
  <c r="T392" i="1"/>
  <c r="T336" i="1"/>
  <c r="T607" i="1"/>
  <c r="T864" i="1"/>
  <c r="T467" i="1"/>
  <c r="T875" i="1"/>
  <c r="T608" i="1"/>
  <c r="T800" i="1"/>
  <c r="T896" i="1"/>
  <c r="T618" i="1"/>
  <c r="T51" i="1"/>
  <c r="T678" i="1"/>
  <c r="T841" i="1"/>
  <c r="T775" i="1"/>
  <c r="T657" i="1"/>
  <c r="T492" i="1"/>
  <c r="T688" i="1"/>
  <c r="T433" i="1"/>
  <c r="T787" i="1"/>
  <c r="T812" i="1"/>
  <c r="T231" i="1"/>
  <c r="T215" i="1"/>
  <c r="T101" i="1"/>
  <c r="T804" i="1"/>
  <c r="T847" i="1"/>
  <c r="T444" i="1"/>
  <c r="T913" i="1"/>
  <c r="T559" i="1"/>
  <c r="T334" i="1"/>
  <c r="T599" i="1"/>
  <c r="T803" i="1"/>
  <c r="T313" i="1"/>
  <c r="T567" i="1"/>
  <c r="T628" i="1"/>
  <c r="T603" i="1"/>
  <c r="T853" i="1"/>
  <c r="T767" i="1"/>
  <c r="T597" i="1"/>
  <c r="T289" i="1"/>
  <c r="T890" i="1"/>
  <c r="T250" i="1"/>
  <c r="T934" i="1"/>
  <c r="T748" i="1"/>
  <c r="T43" i="1"/>
  <c r="T121" i="1"/>
  <c r="T59" i="1"/>
  <c r="T784" i="1"/>
  <c r="T220" i="1"/>
  <c r="T27" i="1"/>
  <c r="T989" i="1"/>
  <c r="T931" i="1"/>
  <c r="T98" i="1"/>
  <c r="T569" i="1"/>
  <c r="T123" i="1"/>
  <c r="T151" i="1"/>
  <c r="T490" i="1"/>
  <c r="T160" i="1"/>
  <c r="T645" i="1"/>
  <c r="T142" i="1"/>
  <c r="T557" i="1"/>
  <c r="T927" i="1"/>
  <c r="T83" i="1"/>
  <c r="T385" i="1"/>
  <c r="T814" i="1"/>
  <c r="T362" i="1"/>
  <c r="T692" i="1"/>
  <c r="T60" i="1"/>
  <c r="T974" i="1"/>
  <c r="T882" i="1"/>
  <c r="T749" i="1"/>
  <c r="T395" i="1"/>
  <c r="T189" i="1"/>
  <c r="T144" i="1"/>
  <c r="T894" i="1"/>
  <c r="T770" i="1"/>
  <c r="T753" i="1"/>
  <c r="T269" i="1"/>
  <c r="T67" i="1"/>
  <c r="T480" i="1"/>
  <c r="T147" i="1"/>
  <c r="T571" i="1"/>
  <c r="T920" i="1"/>
  <c r="T849" i="1"/>
  <c r="T925" i="1"/>
  <c r="T885" i="1"/>
  <c r="T815" i="1"/>
  <c r="T667" i="1"/>
  <c r="T935" i="1"/>
  <c r="T558" i="1"/>
  <c r="T277" i="1"/>
  <c r="T15" i="1"/>
  <c r="T719" i="1"/>
  <c r="T619" i="1"/>
  <c r="T862" i="1"/>
  <c r="T904" i="1"/>
  <c r="T91" i="1"/>
  <c r="T271" i="1"/>
  <c r="T165" i="1"/>
  <c r="T70" i="1"/>
  <c r="T755" i="1"/>
  <c r="T893" i="1"/>
  <c r="T94" i="1"/>
  <c r="T227" i="1"/>
  <c r="T486" i="1"/>
  <c r="T90" i="1"/>
  <c r="T139" i="1"/>
  <c r="T809" i="1"/>
  <c r="T542" i="1"/>
  <c r="T12" i="1"/>
  <c r="T829" i="1"/>
  <c r="T622" i="1"/>
  <c r="T260" i="1"/>
  <c r="T806" i="1"/>
  <c r="T114" i="1"/>
  <c r="T725" i="1"/>
  <c r="T772" i="1"/>
  <c r="T550" i="1"/>
  <c r="T873" i="1"/>
  <c r="T371" i="1"/>
  <c r="T251" i="1"/>
  <c r="T61" i="1"/>
  <c r="T546" i="1"/>
  <c r="T370" i="1"/>
  <c r="T626" i="1"/>
  <c r="T104" i="1"/>
  <c r="T610" i="1"/>
  <c r="T551" i="1"/>
  <c r="T472" i="1"/>
  <c r="T307" i="1"/>
  <c r="T427" i="1"/>
  <c r="T823" i="1"/>
  <c r="T186" i="1"/>
  <c r="T316" i="1"/>
  <c r="T964" i="1"/>
  <c r="T199" i="1"/>
  <c r="T361" i="1"/>
  <c r="T80" i="1"/>
  <c r="T96" i="1"/>
  <c r="T274" i="1"/>
  <c r="T493" i="1"/>
  <c r="T572" i="1"/>
  <c r="T182" i="1"/>
  <c r="T33" i="1"/>
  <c r="T314" i="1"/>
  <c r="T633" i="1"/>
  <c r="T135" i="1"/>
  <c r="T705" i="1"/>
  <c r="T264" i="1"/>
  <c r="T834" i="1"/>
  <c r="T406" i="1"/>
  <c r="T473" i="1"/>
  <c r="T736" i="1"/>
  <c r="T910" i="1"/>
  <c r="T978" i="1"/>
  <c r="T585" i="1"/>
  <c r="T40" i="1"/>
  <c r="T248" i="1"/>
  <c r="T280" i="1"/>
  <c r="T9" i="1"/>
  <c r="T31" i="1"/>
  <c r="T468" i="1"/>
  <c r="T25" i="1"/>
  <c r="T221" i="1"/>
  <c r="T970" i="1"/>
  <c r="T850" i="1"/>
  <c r="T582" i="1"/>
  <c r="T876" i="1"/>
  <c r="T866" i="1"/>
  <c r="T824" i="1"/>
  <c r="T460" i="1"/>
  <c r="T737" i="1"/>
  <c r="T441" i="1"/>
  <c r="T966" i="1"/>
  <c r="T409" i="1"/>
  <c r="T858" i="1"/>
  <c r="T825" i="1"/>
  <c r="T181" i="1"/>
  <c r="T685" i="1"/>
  <c r="T671" i="1"/>
  <c r="T108" i="1"/>
  <c r="T378" i="1"/>
  <c r="T197" i="1"/>
  <c r="T266" i="1"/>
  <c r="T476" i="1"/>
  <c r="T228" i="1"/>
  <c r="T956" i="1"/>
  <c r="T126" i="1"/>
  <c r="T819" i="1"/>
  <c r="T576" i="1"/>
  <c r="T563" i="1"/>
  <c r="T884" i="1"/>
  <c r="T265" i="1"/>
  <c r="T364" i="1"/>
  <c r="T976" i="1"/>
  <c r="T115" i="1"/>
  <c r="T35" i="1"/>
  <c r="T967" i="1"/>
  <c r="T865" i="1"/>
  <c r="T50" i="1"/>
  <c r="T827" i="1"/>
  <c r="T315" i="1"/>
  <c r="T226" i="1"/>
  <c r="T759" i="1"/>
  <c r="T901" i="1"/>
  <c r="T355" i="1"/>
  <c r="T732" i="1"/>
  <c r="T497" i="1"/>
  <c r="T169" i="1"/>
  <c r="T179" i="1"/>
  <c r="T242" i="1"/>
  <c r="T612" i="1"/>
  <c r="T232" i="1"/>
  <c r="T240" i="1"/>
  <c r="T154" i="1"/>
  <c r="T171" i="1"/>
  <c r="T209" i="1"/>
  <c r="T522" i="1"/>
  <c r="T994" i="1"/>
  <c r="T690" i="1"/>
  <c r="T207" i="1"/>
  <c r="T333" i="1"/>
  <c r="T44" i="1"/>
  <c r="T245" i="1"/>
  <c r="T700" i="1"/>
  <c r="T293" i="1"/>
  <c r="T828" i="1"/>
  <c r="T672" i="1"/>
  <c r="T396" i="1"/>
  <c r="T716" i="1"/>
  <c r="T49" i="1"/>
  <c r="T911" i="1"/>
  <c r="T537" i="1"/>
  <c r="T926" i="1"/>
  <c r="T991" i="1"/>
  <c r="T534" i="1"/>
  <c r="T656" i="1"/>
  <c r="T848" i="1"/>
  <c r="T247" i="1"/>
  <c r="T447" i="1"/>
  <c r="T481" i="1"/>
  <c r="T718" i="1"/>
  <c r="T735" i="1"/>
  <c r="T504" i="1"/>
  <c r="T686" i="1"/>
  <c r="T881" i="1"/>
  <c r="T306" i="1"/>
  <c r="T496" i="1"/>
  <c r="T844" i="1"/>
  <c r="T760" i="1"/>
  <c r="T246" i="1"/>
  <c r="T428" i="1"/>
  <c r="T469" i="1"/>
  <c r="T282" i="1"/>
  <c r="T368" i="1"/>
  <c r="T110" i="1"/>
  <c r="T261" i="1"/>
  <c r="T818" i="1"/>
  <c r="T623" i="1"/>
  <c r="T254" i="1"/>
  <c r="T82" i="1"/>
  <c r="T18" i="1"/>
  <c r="T855" i="1"/>
  <c r="T763" i="1"/>
  <c r="T46" i="1"/>
  <c r="T75" i="1"/>
  <c r="T414" i="1"/>
  <c r="T74" i="1"/>
  <c r="T203" i="1"/>
  <c r="T629" i="1"/>
  <c r="T525" i="1"/>
  <c r="T287" i="1"/>
  <c r="T710" i="1"/>
  <c r="T746" i="1"/>
  <c r="T400" i="1"/>
  <c r="T184" i="1"/>
  <c r="T64" i="1"/>
  <c r="T495" i="1"/>
  <c r="T116" i="1"/>
  <c r="T766" i="1"/>
  <c r="T788" i="1"/>
  <c r="T375" i="1"/>
  <c r="T367" i="1"/>
  <c r="T960" i="1"/>
  <c r="T758" i="1"/>
  <c r="T898" i="1"/>
  <c r="T780" i="1"/>
  <c r="T968" i="1"/>
  <c r="T562" i="1"/>
  <c r="T914" i="1"/>
  <c r="T822" i="1"/>
  <c r="T839" i="1"/>
  <c r="T980" i="1"/>
  <c r="T176" i="1"/>
  <c r="T99" i="1"/>
  <c r="T508" i="1"/>
  <c r="T689" i="1"/>
  <c r="T249" i="1"/>
  <c r="T588" i="1"/>
  <c r="T451" i="1"/>
  <c r="T549" i="1"/>
  <c r="T103" i="1"/>
  <c r="T216" i="1"/>
  <c r="T681" i="1"/>
  <c r="T593" i="1"/>
  <c r="T3" i="1"/>
  <c r="T438" i="1"/>
  <c r="T279" i="1"/>
  <c r="T820" i="1"/>
  <c r="T953" i="1"/>
  <c r="T957" i="1"/>
  <c r="T744" i="1"/>
  <c r="T743" i="1"/>
  <c r="T808" i="1"/>
  <c r="T795" i="1"/>
  <c r="T296" i="1"/>
  <c r="T303" i="1"/>
  <c r="T349" i="1"/>
  <c r="T84" i="1"/>
  <c r="T403" i="1"/>
  <c r="T374" i="1"/>
  <c r="T366" i="1"/>
  <c r="T291" i="1"/>
  <c r="T714" i="1"/>
  <c r="T655" i="1"/>
  <c r="T2" i="1"/>
  <c r="S2" i="1"/>
  <c r="S865" i="1"/>
  <c r="S50" i="1"/>
  <c r="S827" i="1"/>
  <c r="S315" i="1"/>
  <c r="S226" i="1"/>
  <c r="S759" i="1"/>
  <c r="S901" i="1"/>
  <c r="S355" i="1"/>
  <c r="S732" i="1"/>
  <c r="S497" i="1"/>
  <c r="S169" i="1"/>
  <c r="S179" i="1"/>
  <c r="S242" i="1"/>
  <c r="S612" i="1"/>
  <c r="S232" i="1"/>
  <c r="S240" i="1"/>
  <c r="S154" i="1"/>
  <c r="S171" i="1"/>
  <c r="S209" i="1"/>
  <c r="S522" i="1"/>
  <c r="S994" i="1"/>
  <c r="S690" i="1"/>
  <c r="S207" i="1"/>
  <c r="S333" i="1"/>
  <c r="S44" i="1"/>
  <c r="S245" i="1"/>
  <c r="S700" i="1"/>
  <c r="S293" i="1"/>
  <c r="S828" i="1"/>
  <c r="S672" i="1"/>
  <c r="S396" i="1"/>
  <c r="S716" i="1"/>
  <c r="S49" i="1"/>
  <c r="S911" i="1"/>
  <c r="S537" i="1"/>
  <c r="S926" i="1"/>
  <c r="S991" i="1"/>
  <c r="S534" i="1"/>
  <c r="S656" i="1"/>
  <c r="S848" i="1"/>
  <c r="S247" i="1"/>
  <c r="S447" i="1"/>
  <c r="S481" i="1"/>
  <c r="S718" i="1"/>
  <c r="S735" i="1"/>
  <c r="S504" i="1"/>
  <c r="S686" i="1"/>
  <c r="S881" i="1"/>
  <c r="S306" i="1"/>
  <c r="S496" i="1"/>
  <c r="S844" i="1"/>
  <c r="S760" i="1"/>
  <c r="S246" i="1"/>
  <c r="S428" i="1"/>
  <c r="S469" i="1"/>
  <c r="S282" i="1"/>
  <c r="S368" i="1"/>
  <c r="S110" i="1"/>
  <c r="S261" i="1"/>
  <c r="S818" i="1"/>
  <c r="S623" i="1"/>
  <c r="S254" i="1"/>
  <c r="S82" i="1"/>
  <c r="S18" i="1"/>
  <c r="S855" i="1"/>
  <c r="S763" i="1"/>
  <c r="S46" i="1"/>
  <c r="S75" i="1"/>
  <c r="S414" i="1"/>
  <c r="S74" i="1"/>
  <c r="S203" i="1"/>
  <c r="S629" i="1"/>
  <c r="S525" i="1"/>
  <c r="S287" i="1"/>
  <c r="S710" i="1"/>
  <c r="S746" i="1"/>
  <c r="S400" i="1"/>
  <c r="S184" i="1"/>
  <c r="S64" i="1"/>
  <c r="S495" i="1"/>
  <c r="S116" i="1"/>
  <c r="S766" i="1"/>
  <c r="S788" i="1"/>
  <c r="S375" i="1"/>
  <c r="S367" i="1"/>
  <c r="S960" i="1"/>
  <c r="S758" i="1"/>
  <c r="S898" i="1"/>
  <c r="S780" i="1"/>
  <c r="S968" i="1"/>
  <c r="S562" i="1"/>
  <c r="S914" i="1"/>
  <c r="S822" i="1"/>
  <c r="S839" i="1"/>
  <c r="S980" i="1"/>
  <c r="S176" i="1"/>
  <c r="S99" i="1"/>
  <c r="S508" i="1"/>
  <c r="S689" i="1"/>
  <c r="S249" i="1"/>
  <c r="S588" i="1"/>
  <c r="S451" i="1"/>
  <c r="S549" i="1"/>
  <c r="S103" i="1"/>
  <c r="S216" i="1"/>
  <c r="S681" i="1"/>
  <c r="S593" i="1"/>
  <c r="S3" i="1"/>
  <c r="S438" i="1"/>
  <c r="S279" i="1"/>
  <c r="S820" i="1"/>
  <c r="S953" i="1"/>
  <c r="S957" i="1"/>
  <c r="S744" i="1"/>
  <c r="S743" i="1"/>
  <c r="S808" i="1"/>
  <c r="S795" i="1"/>
  <c r="S296" i="1"/>
  <c r="S303" i="1"/>
  <c r="S349" i="1"/>
  <c r="S84" i="1"/>
  <c r="S403" i="1"/>
  <c r="S374" i="1"/>
  <c r="S366" i="1"/>
  <c r="S291" i="1"/>
  <c r="S714" i="1"/>
  <c r="S655" i="1"/>
  <c r="S825" i="1"/>
  <c r="S181" i="1"/>
  <c r="S685" i="1"/>
  <c r="S671" i="1"/>
  <c r="S108" i="1"/>
  <c r="S378" i="1"/>
  <c r="S197" i="1"/>
  <c r="S266" i="1"/>
  <c r="S476" i="1"/>
  <c r="S228" i="1"/>
  <c r="S956" i="1"/>
  <c r="S126" i="1"/>
  <c r="S819" i="1"/>
  <c r="S576" i="1"/>
  <c r="S563" i="1"/>
  <c r="S884" i="1"/>
  <c r="S265" i="1"/>
  <c r="S364" i="1"/>
  <c r="S976" i="1"/>
  <c r="S115" i="1"/>
  <c r="S35" i="1"/>
  <c r="S967" i="1"/>
  <c r="S937" i="1"/>
  <c r="S729" i="1"/>
  <c r="S324" i="1"/>
  <c r="S757" i="1"/>
  <c r="S398" i="1"/>
  <c r="S88" i="1"/>
  <c r="S756" i="1"/>
  <c r="S229" i="1"/>
  <c r="S42" i="1"/>
  <c r="S891" i="1"/>
  <c r="S874" i="1"/>
  <c r="S617" i="1"/>
  <c r="S281" i="1"/>
  <c r="S606" i="1"/>
  <c r="S234" i="1"/>
  <c r="S462" i="1"/>
  <c r="S386" i="1"/>
  <c r="S363" i="1"/>
  <c r="S7" i="1"/>
  <c r="S399" i="1"/>
  <c r="S119" i="1"/>
  <c r="S615" i="1"/>
  <c r="S703" i="1"/>
  <c r="S924" i="1"/>
  <c r="S669" i="1"/>
  <c r="S446" i="1"/>
  <c r="S764" i="1"/>
  <c r="S57" i="1"/>
  <c r="S475" i="1"/>
  <c r="S983" i="1"/>
  <c r="S489" i="1"/>
  <c r="S440" i="1"/>
  <c r="S340" i="1"/>
  <c r="S505" i="1"/>
  <c r="S270" i="1"/>
  <c r="S936" i="1"/>
  <c r="S408" i="1"/>
  <c r="S922" i="1"/>
  <c r="S383" i="1"/>
  <c r="S471" i="1"/>
  <c r="S870" i="1"/>
  <c r="S256" i="1"/>
  <c r="S359" i="1"/>
  <c r="S332" i="1"/>
  <c r="S731" i="1"/>
  <c r="S867" i="1"/>
  <c r="S45" i="1"/>
  <c r="S570" i="1"/>
  <c r="S109" i="1"/>
  <c r="S392" i="1"/>
  <c r="S336" i="1"/>
  <c r="S607" i="1"/>
  <c r="S864" i="1"/>
  <c r="S467" i="1"/>
  <c r="S875" i="1"/>
  <c r="S608" i="1"/>
  <c r="S800" i="1"/>
  <c r="S896" i="1"/>
  <c r="S618" i="1"/>
  <c r="S51" i="1"/>
  <c r="S678" i="1"/>
  <c r="S841" i="1"/>
  <c r="S775" i="1"/>
  <c r="S657" i="1"/>
  <c r="S492" i="1"/>
  <c r="S688" i="1"/>
  <c r="S433" i="1"/>
  <c r="S787" i="1"/>
  <c r="S812" i="1"/>
  <c r="S231" i="1"/>
  <c r="S215" i="1"/>
  <c r="S101" i="1"/>
  <c r="S804" i="1"/>
  <c r="S847" i="1"/>
  <c r="S444" i="1"/>
  <c r="S913" i="1"/>
  <c r="S559" i="1"/>
  <c r="S334" i="1"/>
  <c r="S599" i="1"/>
  <c r="S803" i="1"/>
  <c r="S313" i="1"/>
  <c r="S567" i="1"/>
  <c r="S628" i="1"/>
  <c r="S603" i="1"/>
  <c r="S853" i="1"/>
  <c r="S767" i="1"/>
  <c r="S597" i="1"/>
  <c r="S289" i="1"/>
  <c r="S890" i="1"/>
  <c r="S250" i="1"/>
  <c r="S934" i="1"/>
  <c r="S748" i="1"/>
  <c r="S43" i="1"/>
  <c r="S121" i="1"/>
  <c r="S59" i="1"/>
  <c r="S784" i="1"/>
  <c r="S220" i="1"/>
  <c r="S27" i="1"/>
  <c r="S989" i="1"/>
  <c r="S931" i="1"/>
  <c r="S98" i="1"/>
  <c r="S569" i="1"/>
  <c r="S123" i="1"/>
  <c r="S151" i="1"/>
  <c r="S490" i="1"/>
  <c r="S160" i="1"/>
  <c r="S645" i="1"/>
  <c r="S142" i="1"/>
  <c r="S557" i="1"/>
  <c r="S927" i="1"/>
  <c r="S83" i="1"/>
  <c r="S385" i="1"/>
  <c r="S814" i="1"/>
  <c r="S362" i="1"/>
  <c r="S692" i="1"/>
  <c r="S60" i="1"/>
  <c r="S974" i="1"/>
  <c r="S882" i="1"/>
  <c r="S749" i="1"/>
  <c r="S395" i="1"/>
  <c r="S189" i="1"/>
  <c r="S144" i="1"/>
  <c r="S894" i="1"/>
  <c r="S770" i="1"/>
  <c r="S753" i="1"/>
  <c r="S269" i="1"/>
  <c r="S67" i="1"/>
  <c r="S480" i="1"/>
  <c r="S147" i="1"/>
  <c r="S571" i="1"/>
  <c r="S920" i="1"/>
  <c r="S849" i="1"/>
  <c r="S925" i="1"/>
  <c r="S885" i="1"/>
  <c r="S815" i="1"/>
  <c r="S667" i="1"/>
  <c r="S935" i="1"/>
  <c r="S558" i="1"/>
  <c r="S277" i="1"/>
  <c r="S15" i="1"/>
  <c r="S719" i="1"/>
  <c r="S619" i="1"/>
  <c r="S862" i="1"/>
  <c r="S904" i="1"/>
  <c r="S91" i="1"/>
  <c r="S271" i="1"/>
  <c r="S165" i="1"/>
  <c r="S70" i="1"/>
  <c r="S755" i="1"/>
  <c r="S893" i="1"/>
  <c r="S94" i="1"/>
  <c r="S227" i="1"/>
  <c r="S486" i="1"/>
  <c r="S90" i="1"/>
  <c r="S139" i="1"/>
  <c r="S809" i="1"/>
  <c r="S542" i="1"/>
  <c r="S12" i="1"/>
  <c r="S829" i="1"/>
  <c r="S622" i="1"/>
  <c r="S260" i="1"/>
  <c r="S806" i="1"/>
  <c r="S114" i="1"/>
  <c r="S725" i="1"/>
  <c r="S772" i="1"/>
  <c r="S550" i="1"/>
  <c r="S873" i="1"/>
  <c r="S371" i="1"/>
  <c r="S251" i="1"/>
  <c r="S61" i="1"/>
  <c r="S546" i="1"/>
  <c r="S370" i="1"/>
  <c r="S626" i="1"/>
  <c r="S104" i="1"/>
  <c r="S610" i="1"/>
  <c r="S551" i="1"/>
  <c r="S472" i="1"/>
  <c r="S307" i="1"/>
  <c r="S427" i="1"/>
  <c r="S823" i="1"/>
  <c r="S186" i="1"/>
  <c r="S316" i="1"/>
  <c r="S964" i="1"/>
  <c r="S199" i="1"/>
  <c r="S361" i="1"/>
  <c r="S80" i="1"/>
  <c r="S96" i="1"/>
  <c r="S274" i="1"/>
  <c r="S493" i="1"/>
  <c r="S572" i="1"/>
  <c r="S182" i="1"/>
  <c r="S33" i="1"/>
  <c r="S314" i="1"/>
  <c r="S633" i="1"/>
  <c r="S135" i="1"/>
  <c r="S705" i="1"/>
  <c r="S264" i="1"/>
  <c r="S834" i="1"/>
  <c r="S406" i="1"/>
  <c r="S473" i="1"/>
  <c r="S736" i="1"/>
  <c r="S910" i="1"/>
  <c r="S978" i="1"/>
  <c r="S585" i="1"/>
  <c r="S40" i="1"/>
  <c r="S248" i="1"/>
  <c r="S280" i="1"/>
  <c r="S9" i="1"/>
  <c r="S31" i="1"/>
  <c r="S468" i="1"/>
  <c r="S25" i="1"/>
  <c r="S221" i="1"/>
  <c r="S970" i="1"/>
  <c r="S850" i="1"/>
  <c r="S582" i="1"/>
  <c r="S876" i="1"/>
  <c r="S866" i="1"/>
  <c r="S824" i="1"/>
  <c r="S460" i="1"/>
  <c r="S737" i="1"/>
  <c r="S441" i="1"/>
  <c r="S966" i="1"/>
  <c r="S409" i="1"/>
  <c r="S858" i="1"/>
  <c r="S502" i="1"/>
  <c r="S923" i="1"/>
  <c r="S498" i="1"/>
  <c r="S102" i="1"/>
  <c r="S152" i="1"/>
  <c r="S752" i="1"/>
  <c r="S802" i="1"/>
  <c r="S852" i="1"/>
  <c r="S832" i="1"/>
  <c r="S273" i="1"/>
  <c r="S938" i="1"/>
  <c r="S905" i="1"/>
  <c r="S52" i="1"/>
  <c r="S202" i="1"/>
  <c r="S402" i="1"/>
  <c r="S652" i="1"/>
  <c r="S902" i="1"/>
  <c r="S740" i="1"/>
  <c r="S544" i="1"/>
  <c r="S172" i="1"/>
  <c r="S252" i="1"/>
  <c r="S702" i="1"/>
  <c r="S624" i="1"/>
  <c r="S131" i="1"/>
  <c r="S138" i="1"/>
  <c r="S206" i="1"/>
  <c r="S601" i="1"/>
  <c r="S217" i="1"/>
  <c r="S452" i="1"/>
  <c r="S552" i="1"/>
  <c r="S723" i="1"/>
  <c r="S961" i="1"/>
  <c r="S302" i="1"/>
  <c r="S352" i="1"/>
  <c r="S602" i="1"/>
  <c r="S952" i="1"/>
  <c r="S897" i="1"/>
  <c r="S520" i="1"/>
  <c r="S596" i="1"/>
  <c r="S393" i="1"/>
  <c r="S308" i="1"/>
  <c r="S659" i="1"/>
  <c r="S222" i="1"/>
  <c r="S200" i="1"/>
  <c r="S322" i="1"/>
  <c r="S294" i="1"/>
  <c r="S948" i="1"/>
  <c r="S379" i="1"/>
  <c r="S777" i="1"/>
  <c r="S173" i="1"/>
  <c r="S425" i="1"/>
  <c r="S238" i="1"/>
  <c r="S417" i="1"/>
  <c r="S531" i="1"/>
  <c r="S390" i="1"/>
  <c r="S640" i="1"/>
  <c r="S360" i="1"/>
  <c r="S65" i="1"/>
  <c r="S906" i="1"/>
  <c r="S564" i="1"/>
  <c r="S594" i="1"/>
  <c r="S745" i="1"/>
  <c r="S943" i="1"/>
  <c r="S376" i="1"/>
  <c r="S488" i="1"/>
  <c r="S613" i="1"/>
  <c r="S507" i="1"/>
  <c r="S380" i="1"/>
  <c r="S797" i="1"/>
  <c r="S347" i="1"/>
  <c r="S112" i="1"/>
  <c r="S536" i="1"/>
  <c r="S320" i="1"/>
  <c r="S545" i="1"/>
  <c r="S295" i="1"/>
  <c r="S484" i="1"/>
  <c r="S642" i="1"/>
  <c r="S436" i="1"/>
  <c r="S580" i="1"/>
  <c r="S148" i="1"/>
  <c r="S288" i="1"/>
  <c r="S730" i="1"/>
  <c r="S680" i="1"/>
  <c r="S928" i="1"/>
  <c r="S125" i="1"/>
  <c r="S285" i="1"/>
  <c r="S579" i="1"/>
  <c r="S369" i="1"/>
  <c r="S958" i="1"/>
  <c r="S319" i="1"/>
  <c r="S912" i="1"/>
  <c r="S10" i="1"/>
  <c r="S194" i="1"/>
  <c r="S909" i="1"/>
  <c r="S713" i="1"/>
  <c r="S312" i="1"/>
  <c r="S670" i="1"/>
  <c r="S141" i="1"/>
  <c r="S8" i="1"/>
  <c r="S211" i="1"/>
  <c r="S975" i="1"/>
  <c r="S516" i="1"/>
  <c r="S331" i="1"/>
  <c r="S258" i="1"/>
  <c r="S191" i="1"/>
  <c r="S871" i="1"/>
  <c r="S500" i="1"/>
  <c r="S494" i="1"/>
  <c r="S513" i="1"/>
  <c r="S71" i="1"/>
  <c r="S325" i="1"/>
  <c r="S543" i="1"/>
  <c r="S449" i="1"/>
  <c r="S717" i="1"/>
  <c r="S105" i="1"/>
  <c r="S443" i="1"/>
  <c r="S878" i="1"/>
  <c r="S793" i="1"/>
  <c r="S177" i="1"/>
  <c r="S459" i="1"/>
  <c r="S949" i="1"/>
  <c r="S272" i="1"/>
  <c r="S899" i="1"/>
  <c r="S973" i="1"/>
  <c r="S621" i="1"/>
  <c r="S889" i="1"/>
  <c r="S478" i="1"/>
  <c r="S742" i="1"/>
  <c r="S747" i="1"/>
  <c r="S810" i="1"/>
  <c r="S792" i="1"/>
  <c r="S464" i="1"/>
  <c r="S845" i="1"/>
  <c r="S487" i="1"/>
  <c r="S768" i="1"/>
  <c r="S263" i="1"/>
  <c r="S170" i="1"/>
  <c r="S304" i="1"/>
  <c r="S188" i="1"/>
  <c r="S190" i="1"/>
  <c r="S276" i="1"/>
  <c r="S947" i="1"/>
  <c r="S524" i="1"/>
  <c r="S738" i="1"/>
  <c r="S666" i="1"/>
  <c r="S676" i="1"/>
  <c r="S100" i="1"/>
  <c r="S317" i="1"/>
  <c r="S794" i="1"/>
  <c r="S54" i="1"/>
  <c r="S499" i="1"/>
  <c r="S762" i="1"/>
  <c r="S348" i="1"/>
  <c r="S445" i="1"/>
  <c r="S354" i="1"/>
  <c r="S750" i="1"/>
  <c r="S861" i="1"/>
  <c r="S297" i="1"/>
  <c r="S412" i="1"/>
  <c r="S918" i="1"/>
  <c r="S358" i="1"/>
  <c r="S722" i="1"/>
  <c r="S791" i="1"/>
  <c r="S880" i="1"/>
  <c r="S85" i="1"/>
  <c r="S540" i="1"/>
  <c r="S193" i="1"/>
  <c r="S329" i="1"/>
  <c r="S128" i="1"/>
  <c r="S321" i="1"/>
  <c r="S208" i="1"/>
  <c r="S883" i="1"/>
  <c r="S474" i="1"/>
  <c r="S389" i="1"/>
  <c r="S515" i="1"/>
  <c r="S509" i="1"/>
  <c r="S982" i="1"/>
  <c r="S988" i="1"/>
  <c r="S404" i="1"/>
  <c r="S381" i="1"/>
  <c r="S426" i="1"/>
  <c r="S470" i="1"/>
  <c r="S23" i="1"/>
  <c r="S649" i="1"/>
  <c r="S237" i="1"/>
  <c r="S346" i="1"/>
  <c r="S658" i="1"/>
  <c r="S518" i="1"/>
  <c r="S634" i="1"/>
  <c r="S868" i="1"/>
  <c r="S675" i="1"/>
  <c r="S418" i="1"/>
  <c r="S555" i="1"/>
  <c r="S456" i="1"/>
  <c r="S568" i="1"/>
  <c r="S219" i="1"/>
  <c r="S68" i="1"/>
  <c r="S195" i="1"/>
  <c r="S929" i="1"/>
  <c r="S328" i="1"/>
  <c r="S411" i="1"/>
  <c r="S430" i="1"/>
  <c r="S79" i="1"/>
  <c r="S661" i="1"/>
  <c r="S17" i="1"/>
  <c r="S47" i="1"/>
  <c r="S501" i="1"/>
  <c r="S13" i="1"/>
  <c r="S28" i="1"/>
  <c r="S646" i="1"/>
  <c r="S93" i="1"/>
  <c r="S651" i="1"/>
  <c r="S21" i="1"/>
  <c r="S620" i="1"/>
  <c r="S779" i="1"/>
  <c r="S941" i="1"/>
  <c r="S773" i="1"/>
  <c r="S939" i="1"/>
  <c r="S727" i="1"/>
  <c r="S450" i="1"/>
  <c r="S915" i="1"/>
  <c r="S821" i="1"/>
  <c r="S783" i="1"/>
  <c r="S41" i="1"/>
  <c r="S807" i="1"/>
  <c r="S854" i="1"/>
  <c r="S831" i="1"/>
  <c r="S301" i="1"/>
  <c r="S129" i="1"/>
  <c r="S11" i="1"/>
  <c r="S584" i="1"/>
  <c r="S990" i="1"/>
  <c r="S900" i="1"/>
  <c r="S996" i="1"/>
  <c r="S159" i="1"/>
  <c r="S485" i="1"/>
  <c r="S351" i="1"/>
  <c r="S201" i="1"/>
  <c r="S345" i="1"/>
  <c r="S253" i="1"/>
  <c r="S704" i="1"/>
  <c r="S435" i="1"/>
  <c r="S663" i="1"/>
  <c r="S479" i="1"/>
  <c r="S574" i="1"/>
  <c r="S292" i="1"/>
  <c r="S377" i="1"/>
  <c r="S798" i="1"/>
  <c r="S298" i="1"/>
  <c r="S419" i="1"/>
  <c r="S517" i="1"/>
  <c r="S674" i="1"/>
  <c r="S641" i="1"/>
  <c r="S455" i="1"/>
  <c r="S1001" i="1"/>
  <c r="S1000" i="1"/>
  <c r="S769" i="1"/>
  <c r="S420" i="1"/>
  <c r="S916" i="1"/>
  <c r="S919" i="1"/>
  <c r="S553" i="1"/>
  <c r="S921" i="1"/>
  <c r="S156" i="1"/>
  <c r="S357" i="1"/>
  <c r="S5" i="1"/>
  <c r="S698" i="1"/>
  <c r="S111" i="1"/>
  <c r="S955" i="1"/>
  <c r="S660" i="1"/>
  <c r="S130" i="1"/>
  <c r="S95" i="1"/>
  <c r="S999" i="1"/>
  <c r="S972" i="1"/>
  <c r="S741" i="1"/>
  <c r="S183" i="1"/>
  <c r="S89" i="1"/>
  <c r="S415" i="1"/>
  <c r="S942" i="1"/>
  <c r="S632" i="1"/>
  <c r="S811" i="1"/>
  <c r="S577" i="1"/>
  <c r="S950" i="1"/>
  <c r="S650" i="1"/>
  <c r="S198" i="1"/>
  <c r="S454" i="1"/>
  <c r="S384" i="1"/>
  <c r="S401" i="1"/>
  <c r="S695" i="1"/>
  <c r="S423" i="1"/>
  <c r="S583" i="1"/>
  <c r="S668" i="1"/>
  <c r="S886" i="1"/>
  <c r="S153" i="1"/>
  <c r="S124" i="1"/>
  <c r="S638" i="1"/>
  <c r="S631" i="1"/>
  <c r="S944" i="1"/>
  <c r="S591" i="1"/>
  <c r="S578" i="1"/>
  <c r="S157" i="1"/>
  <c r="S778" i="1"/>
  <c r="S394" i="1"/>
  <c r="S344" i="1"/>
  <c r="S318" i="1"/>
  <c r="S16" i="1"/>
  <c r="S20" i="1"/>
  <c r="S987" i="1"/>
  <c r="S212" i="1"/>
  <c r="S687" i="1"/>
  <c r="S432" i="1"/>
  <c r="S373" i="1"/>
  <c r="S761" i="1"/>
  <c r="S192" i="1"/>
  <c r="S830" i="1"/>
  <c r="S185" i="1"/>
  <c r="S877" i="1"/>
  <c r="S6" i="1"/>
  <c r="S860" i="1"/>
  <c r="S81" i="1"/>
  <c r="S954" i="1"/>
  <c r="S503" i="1"/>
  <c r="S511" i="1"/>
  <c r="S137" i="1"/>
  <c r="S350" i="1"/>
  <c r="S187" i="1"/>
  <c r="S933" i="1"/>
  <c r="S541" i="1"/>
  <c r="S589" i="1"/>
  <c r="S998" i="1"/>
  <c r="S158" i="1"/>
  <c r="S979" i="1"/>
  <c r="S310" i="1"/>
  <c r="S178" i="1"/>
  <c r="S838" i="1"/>
  <c r="S311" i="1"/>
  <c r="S388" i="1"/>
  <c r="S233" i="1"/>
  <c r="S268" i="1"/>
  <c r="S813" i="1"/>
  <c r="S665" i="1"/>
  <c r="S627" i="1"/>
  <c r="S879" i="1"/>
  <c r="S995" i="1"/>
  <c r="S78" i="1"/>
  <c r="S163" i="1"/>
  <c r="S636" i="1"/>
  <c r="S92" i="1"/>
  <c r="S204" i="1"/>
  <c r="S590" i="1"/>
  <c r="S639" i="1"/>
  <c r="S29" i="1"/>
  <c r="S341" i="1"/>
  <c r="S530" i="1"/>
  <c r="S781" i="1"/>
  <c r="S483" i="1"/>
  <c r="S946" i="1"/>
  <c r="S662" i="1"/>
  <c r="S592" i="1"/>
  <c r="S448" i="1"/>
  <c r="S305" i="1"/>
  <c r="S434" i="1"/>
  <c r="S174" i="1"/>
  <c r="S635" i="1"/>
  <c r="S286" i="1"/>
  <c r="S679" i="1"/>
  <c r="S566" i="1"/>
  <c r="S526" i="1"/>
  <c r="S696" i="1"/>
  <c r="S527" i="1"/>
  <c r="S701" i="1"/>
  <c r="S343" i="1"/>
  <c r="S965" i="1"/>
  <c r="S416" i="1"/>
  <c r="S888" i="1"/>
  <c r="S984" i="1"/>
  <c r="S962" i="1"/>
  <c r="S405" i="1"/>
  <c r="S683" i="1"/>
  <c r="S34" i="1"/>
  <c r="S771" i="1"/>
  <c r="S801" i="1"/>
  <c r="S117" i="1"/>
  <c r="S992" i="1"/>
  <c r="S118" i="1"/>
  <c r="S790" i="1"/>
  <c r="S653" i="1"/>
  <c r="S648" i="1"/>
  <c r="S547" i="1"/>
  <c r="S728" i="1"/>
  <c r="S255" i="1"/>
  <c r="S14" i="1"/>
  <c r="S407" i="1"/>
  <c r="S136" i="1"/>
  <c r="S837" i="1"/>
  <c r="S56" i="1"/>
  <c r="S872" i="1"/>
  <c r="S461" i="1"/>
  <c r="S733" i="1"/>
  <c r="S694" i="1"/>
  <c r="S431" i="1"/>
  <c r="S327" i="1"/>
  <c r="S283" i="1"/>
  <c r="S532" i="1"/>
  <c r="S53" i="1"/>
  <c r="S734" i="1"/>
  <c r="S816" i="1"/>
  <c r="S506" i="1"/>
  <c r="S754" i="1"/>
  <c r="S63" i="1"/>
  <c r="S647" i="1"/>
  <c r="S155" i="1"/>
  <c r="S225" i="1"/>
  <c r="S573" i="1"/>
  <c r="S323" i="1"/>
  <c r="S299" i="1"/>
  <c r="S342" i="1"/>
  <c r="S213" i="1"/>
  <c r="S533" i="1"/>
  <c r="S140" i="1"/>
  <c r="S180" i="1"/>
  <c r="S278" i="1"/>
  <c r="S338" i="1"/>
  <c r="S682" i="1"/>
  <c r="S66" i="1"/>
  <c r="S241" i="1"/>
  <c r="S290" i="1"/>
  <c r="S664" i="1"/>
  <c r="S554" i="1"/>
  <c r="S223" i="1"/>
  <c r="S707" i="1"/>
  <c r="S846" i="1"/>
  <c r="S529" i="1"/>
  <c r="S789" i="1"/>
  <c r="S598" i="1"/>
  <c r="S161" i="1"/>
  <c r="S166" i="1"/>
  <c r="S720" i="1"/>
  <c r="S842" i="1"/>
  <c r="S482" i="1"/>
  <c r="S691" i="1"/>
  <c r="S133" i="1"/>
  <c r="S561" i="1"/>
  <c r="S581" i="1"/>
  <c r="S210" i="1"/>
  <c r="S491" i="1"/>
  <c r="S143" i="1"/>
  <c r="S521" i="1"/>
  <c r="S243" i="1"/>
  <c r="S857" i="1"/>
  <c r="S458" i="1"/>
  <c r="S413" i="1"/>
  <c r="S30" i="1"/>
  <c r="S863" i="1"/>
  <c r="S782" i="1"/>
  <c r="S805" i="1"/>
  <c r="S284" i="1"/>
  <c r="S73" i="1"/>
  <c r="S465" i="1"/>
  <c r="S971" i="1"/>
  <c r="S833" i="1"/>
  <c r="S236" i="1"/>
  <c r="S799" i="1"/>
  <c r="S940" i="1"/>
  <c r="S575" i="1"/>
  <c r="S519" i="1"/>
  <c r="S510" i="1"/>
  <c r="S22" i="1"/>
  <c r="S932" i="1"/>
  <c r="S149" i="1"/>
  <c r="S26" i="1"/>
  <c r="S429" i="1"/>
  <c r="S97" i="1"/>
  <c r="S993" i="1"/>
  <c r="S765" i="1"/>
  <c r="S774" i="1"/>
  <c r="S856" i="1"/>
  <c r="S477" i="1"/>
  <c r="S637" i="1"/>
  <c r="S337" i="1"/>
  <c r="S48" i="1"/>
  <c r="S786" i="1"/>
  <c r="S892" i="1"/>
  <c r="S134" i="1"/>
  <c r="S437" i="1"/>
  <c r="S539" i="1"/>
  <c r="S930" i="1"/>
  <c r="S120" i="1"/>
  <c r="S887" i="1"/>
  <c r="S457" i="1"/>
  <c r="S512" i="1"/>
  <c r="S963" i="1"/>
  <c r="S586" i="1"/>
  <c r="S605" i="1"/>
  <c r="S230" i="1"/>
  <c r="S113" i="1"/>
  <c r="S643" i="1"/>
  <c r="S257" i="1"/>
  <c r="S611" i="1"/>
  <c r="S150" i="1"/>
  <c r="S167" i="1"/>
  <c r="S673" i="1"/>
  <c r="S391" i="1"/>
  <c r="S76" i="1"/>
  <c r="S196" i="1"/>
  <c r="S706" i="1"/>
  <c r="S339" i="1"/>
  <c r="S453" i="1"/>
  <c r="S677" i="1"/>
  <c r="S439" i="1"/>
  <c r="S267" i="1"/>
  <c r="S421" i="1"/>
  <c r="S356" i="1"/>
  <c r="S72" i="1"/>
  <c r="S335" i="1"/>
  <c r="S796" i="1"/>
  <c r="S826" i="1"/>
  <c r="S654" i="1"/>
  <c r="S959" i="1"/>
  <c r="S424" i="1"/>
  <c r="S353" i="1"/>
  <c r="S244" i="1"/>
  <c r="S708" i="1"/>
  <c r="S24" i="1"/>
  <c r="S895" i="1"/>
  <c r="S604" i="1"/>
  <c r="S422" i="1"/>
  <c r="S146" i="1"/>
  <c r="S397" i="1"/>
  <c r="S817" i="1"/>
  <c r="S87" i="1"/>
  <c r="S609" i="1"/>
  <c r="S4" i="1"/>
  <c r="S410" i="1"/>
  <c r="S309" i="1"/>
  <c r="S86" i="1"/>
  <c r="S851" i="1"/>
  <c r="S466" i="1"/>
  <c r="S330" i="1"/>
  <c r="S697" i="1"/>
  <c r="S726" i="1"/>
  <c r="S205" i="1"/>
  <c r="S776" i="1"/>
  <c r="S145" i="1"/>
  <c r="S739" i="1"/>
  <c r="S969" i="1"/>
  <c r="S168" i="1"/>
  <c r="S275" i="1"/>
  <c r="S560" i="1"/>
  <c r="S224" i="1"/>
  <c r="S565" i="1"/>
  <c r="S840" i="1"/>
  <c r="S514" i="1"/>
  <c r="S614" i="1"/>
  <c r="S859" i="1"/>
  <c r="S39" i="1"/>
  <c r="S55" i="1"/>
  <c r="S463" i="1"/>
  <c r="S785" i="1"/>
  <c r="S693" i="1"/>
  <c r="S711" i="1"/>
  <c r="S843" i="1"/>
  <c r="S106" i="1"/>
  <c r="S981" i="1"/>
  <c r="S58" i="1"/>
  <c r="S300" i="1"/>
  <c r="S62" i="1"/>
  <c r="S107" i="1"/>
  <c r="S644" i="1"/>
  <c r="S523" i="1"/>
  <c r="S985" i="1"/>
  <c r="S259" i="1"/>
  <c r="S387" i="1"/>
  <c r="S587" i="1"/>
  <c r="S712" i="1"/>
  <c r="S122" i="1"/>
  <c r="S164" i="1"/>
  <c r="S538" i="1"/>
  <c r="S684" i="1"/>
  <c r="S37" i="1"/>
  <c r="S77" i="1"/>
  <c r="S36" i="1"/>
  <c r="S556" i="1"/>
  <c r="S630" i="1"/>
  <c r="S214" i="1"/>
  <c r="S986" i="1"/>
  <c r="S699" i="1"/>
  <c r="S721" i="1"/>
  <c r="S836" i="1"/>
  <c r="S595" i="1"/>
  <c r="S977" i="1"/>
  <c r="S218" i="1"/>
  <c r="S132" i="1"/>
  <c r="S616" i="1"/>
  <c r="S917" i="1"/>
  <c r="S528" i="1"/>
  <c r="S903" i="1"/>
  <c r="S724" i="1"/>
  <c r="S38" i="1"/>
  <c r="S751" i="1"/>
  <c r="S997" i="1"/>
  <c r="S835" i="1"/>
  <c r="S262" i="1"/>
  <c r="S235" i="1"/>
  <c r="S709" i="1"/>
  <c r="S535" i="1"/>
  <c r="S372" i="1"/>
  <c r="S239" i="1"/>
  <c r="S19" i="1"/>
  <c r="S945" i="1"/>
  <c r="S127" i="1"/>
  <c r="S625" i="1"/>
  <c r="S365" i="1"/>
  <c r="S382" i="1"/>
  <c r="S32" i="1"/>
  <c r="S951" i="1"/>
  <c r="S442" i="1"/>
  <c r="S715" i="1"/>
  <c r="S600" i="1"/>
  <c r="S162" i="1"/>
  <c r="S69" i="1"/>
  <c r="S869" i="1"/>
  <c r="S908" i="1"/>
  <c r="S175" i="1"/>
  <c r="S548" i="1"/>
  <c r="S907" i="1"/>
  <c r="S326" i="1"/>
  <c r="P852" i="1"/>
  <c r="P832" i="1"/>
  <c r="P273" i="1"/>
  <c r="P938" i="1"/>
  <c r="P905" i="1"/>
  <c r="P52" i="1"/>
  <c r="P202" i="1"/>
  <c r="P402" i="1"/>
  <c r="P652" i="1"/>
  <c r="P902" i="1"/>
  <c r="P740" i="1"/>
  <c r="P544" i="1"/>
  <c r="P172" i="1"/>
  <c r="P252" i="1"/>
  <c r="P702" i="1"/>
  <c r="P624" i="1"/>
  <c r="P131" i="1"/>
  <c r="P138" i="1"/>
  <c r="P206" i="1"/>
  <c r="P601" i="1"/>
  <c r="P217" i="1"/>
  <c r="P452" i="1"/>
  <c r="P552" i="1"/>
  <c r="P723" i="1"/>
  <c r="P961" i="1"/>
  <c r="P302" i="1"/>
  <c r="P352" i="1"/>
  <c r="P602" i="1"/>
  <c r="P952" i="1"/>
  <c r="P897" i="1"/>
  <c r="P520" i="1"/>
  <c r="P596" i="1"/>
  <c r="P393" i="1"/>
  <c r="P308" i="1"/>
  <c r="P659" i="1"/>
  <c r="P222" i="1"/>
  <c r="P200" i="1"/>
  <c r="P322" i="1"/>
  <c r="P294" i="1"/>
  <c r="P948" i="1"/>
  <c r="P379" i="1"/>
  <c r="P777" i="1"/>
  <c r="P173" i="1"/>
  <c r="P425" i="1"/>
  <c r="P238" i="1"/>
  <c r="P417" i="1"/>
  <c r="P531" i="1"/>
  <c r="P390" i="1"/>
  <c r="P640" i="1"/>
  <c r="P360" i="1"/>
  <c r="P65" i="1"/>
  <c r="P906" i="1"/>
  <c r="P564" i="1"/>
  <c r="P594" i="1"/>
  <c r="P745" i="1"/>
  <c r="P943" i="1"/>
  <c r="P376" i="1"/>
  <c r="P488" i="1"/>
  <c r="P613" i="1"/>
  <c r="P507" i="1"/>
  <c r="P380" i="1"/>
  <c r="P797" i="1"/>
  <c r="P347" i="1"/>
  <c r="P112" i="1"/>
  <c r="P536" i="1"/>
  <c r="P320" i="1"/>
  <c r="P545" i="1"/>
  <c r="P295" i="1"/>
  <c r="P484" i="1"/>
  <c r="P642" i="1"/>
  <c r="P436" i="1"/>
  <c r="P580" i="1"/>
  <c r="P148" i="1"/>
  <c r="P288" i="1"/>
  <c r="P730" i="1"/>
  <c r="P680" i="1"/>
  <c r="P928" i="1"/>
  <c r="P125" i="1"/>
  <c r="P285" i="1"/>
  <c r="P579" i="1"/>
  <c r="P369" i="1"/>
  <c r="P958" i="1"/>
  <c r="P319" i="1"/>
  <c r="P912" i="1"/>
  <c r="P10" i="1"/>
  <c r="P194" i="1"/>
  <c r="P909" i="1"/>
  <c r="P713" i="1"/>
  <c r="P312" i="1"/>
  <c r="P670" i="1"/>
  <c r="P141" i="1"/>
  <c r="P8" i="1"/>
  <c r="P211" i="1"/>
  <c r="P975" i="1"/>
  <c r="P516" i="1"/>
  <c r="P331" i="1"/>
  <c r="P258" i="1"/>
  <c r="P191" i="1"/>
  <c r="P871" i="1"/>
  <c r="P500" i="1"/>
  <c r="P494" i="1"/>
  <c r="P513" i="1"/>
  <c r="P71" i="1"/>
  <c r="P325" i="1"/>
  <c r="P543" i="1"/>
  <c r="P449" i="1"/>
  <c r="P717" i="1"/>
  <c r="P105" i="1"/>
  <c r="P443" i="1"/>
  <c r="P878" i="1"/>
  <c r="P793" i="1"/>
  <c r="P177" i="1"/>
  <c r="P459" i="1"/>
  <c r="P949" i="1"/>
  <c r="P272" i="1"/>
  <c r="P899" i="1"/>
  <c r="P973" i="1"/>
  <c r="P621" i="1"/>
  <c r="P889" i="1"/>
  <c r="P478" i="1"/>
  <c r="P742" i="1"/>
  <c r="P747" i="1"/>
  <c r="P810" i="1"/>
  <c r="P792" i="1"/>
  <c r="P464" i="1"/>
  <c r="P845" i="1"/>
  <c r="P487" i="1"/>
  <c r="P768" i="1"/>
  <c r="P263" i="1"/>
  <c r="P170" i="1"/>
  <c r="P304" i="1"/>
  <c r="P188" i="1"/>
  <c r="P190" i="1"/>
  <c r="P276" i="1"/>
  <c r="P947" i="1"/>
  <c r="P524" i="1"/>
  <c r="P738" i="1"/>
  <c r="P666" i="1"/>
  <c r="P676" i="1"/>
  <c r="P100" i="1"/>
  <c r="P317" i="1"/>
  <c r="P794" i="1"/>
  <c r="P54" i="1"/>
  <c r="P499" i="1"/>
  <c r="P762" i="1"/>
  <c r="P348" i="1"/>
  <c r="P445" i="1"/>
  <c r="P354" i="1"/>
  <c r="P750" i="1"/>
  <c r="P861" i="1"/>
  <c r="P297" i="1"/>
  <c r="P412" i="1"/>
  <c r="P918" i="1"/>
  <c r="P358" i="1"/>
  <c r="P722" i="1"/>
  <c r="P791" i="1"/>
  <c r="P880" i="1"/>
  <c r="P85" i="1"/>
  <c r="P540" i="1"/>
  <c r="P193" i="1"/>
  <c r="P329" i="1"/>
  <c r="P128" i="1"/>
  <c r="P321" i="1"/>
  <c r="P208" i="1"/>
  <c r="P883" i="1"/>
  <c r="P474" i="1"/>
  <c r="P389" i="1"/>
  <c r="P515" i="1"/>
  <c r="P509" i="1"/>
  <c r="P982" i="1"/>
  <c r="P988" i="1"/>
  <c r="P404" i="1"/>
  <c r="P381" i="1"/>
  <c r="P426" i="1"/>
  <c r="P470" i="1"/>
  <c r="P23" i="1"/>
  <c r="P649" i="1"/>
  <c r="P237" i="1"/>
  <c r="P346" i="1"/>
  <c r="P658" i="1"/>
  <c r="P518" i="1"/>
  <c r="P634" i="1"/>
  <c r="P868" i="1"/>
  <c r="P675" i="1"/>
  <c r="P418" i="1"/>
  <c r="P555" i="1"/>
  <c r="P456" i="1"/>
  <c r="P568" i="1"/>
  <c r="P219" i="1"/>
  <c r="P68" i="1"/>
  <c r="P195" i="1"/>
  <c r="P929" i="1"/>
  <c r="P328" i="1"/>
  <c r="P411" i="1"/>
  <c r="P430" i="1"/>
  <c r="P79" i="1"/>
  <c r="P661" i="1"/>
  <c r="P17" i="1"/>
  <c r="P47" i="1"/>
  <c r="P501" i="1"/>
  <c r="P13" i="1"/>
  <c r="P28" i="1"/>
  <c r="P646" i="1"/>
  <c r="P93" i="1"/>
  <c r="P651" i="1"/>
  <c r="P21" i="1"/>
  <c r="P620" i="1"/>
  <c r="P779" i="1"/>
  <c r="P941" i="1"/>
  <c r="P773" i="1"/>
  <c r="P939" i="1"/>
  <c r="P727" i="1"/>
  <c r="P450" i="1"/>
  <c r="P915" i="1"/>
  <c r="P821" i="1"/>
  <c r="P783" i="1"/>
  <c r="P41" i="1"/>
  <c r="P807" i="1"/>
  <c r="P854" i="1"/>
  <c r="P831" i="1"/>
  <c r="P301" i="1"/>
  <c r="P129" i="1"/>
  <c r="P11" i="1"/>
  <c r="P584" i="1"/>
  <c r="P990" i="1"/>
  <c r="P900" i="1"/>
  <c r="P996" i="1"/>
  <c r="P159" i="1"/>
  <c r="P485" i="1"/>
  <c r="P351" i="1"/>
  <c r="P201" i="1"/>
  <c r="P345" i="1"/>
  <c r="P253" i="1"/>
  <c r="P704" i="1"/>
  <c r="P435" i="1"/>
  <c r="P663" i="1"/>
  <c r="P479" i="1"/>
  <c r="P574" i="1"/>
  <c r="P292" i="1"/>
  <c r="P377" i="1"/>
  <c r="P798" i="1"/>
  <c r="P298" i="1"/>
  <c r="P419" i="1"/>
  <c r="P517" i="1"/>
  <c r="P674" i="1"/>
  <c r="P641" i="1"/>
  <c r="P455" i="1"/>
  <c r="P1001" i="1"/>
  <c r="P1000" i="1"/>
  <c r="P769" i="1"/>
  <c r="P420" i="1"/>
  <c r="P916" i="1"/>
  <c r="P919" i="1"/>
  <c r="P553" i="1"/>
  <c r="P921" i="1"/>
  <c r="P156" i="1"/>
  <c r="P357" i="1"/>
  <c r="P5" i="1"/>
  <c r="P698" i="1"/>
  <c r="P111" i="1"/>
  <c r="P955" i="1"/>
  <c r="P660" i="1"/>
  <c r="P130" i="1"/>
  <c r="P95" i="1"/>
  <c r="P999" i="1"/>
  <c r="P972" i="1"/>
  <c r="P741" i="1"/>
  <c r="P183" i="1"/>
  <c r="P89" i="1"/>
  <c r="P415" i="1"/>
  <c r="P942" i="1"/>
  <c r="P632" i="1"/>
  <c r="P811" i="1"/>
  <c r="P577" i="1"/>
  <c r="P950" i="1"/>
  <c r="P650" i="1"/>
  <c r="P198" i="1"/>
  <c r="P454" i="1"/>
  <c r="P384" i="1"/>
  <c r="P401" i="1"/>
  <c r="P695" i="1"/>
  <c r="P423" i="1"/>
  <c r="P583" i="1"/>
  <c r="P668" i="1"/>
  <c r="P886" i="1"/>
  <c r="P153" i="1"/>
  <c r="P124" i="1"/>
  <c r="P638" i="1"/>
  <c r="P631" i="1"/>
  <c r="P944" i="1"/>
  <c r="P591" i="1"/>
  <c r="P578" i="1"/>
  <c r="P157" i="1"/>
  <c r="P778" i="1"/>
  <c r="P394" i="1"/>
  <c r="P344" i="1"/>
  <c r="P318" i="1"/>
  <c r="P16" i="1"/>
  <c r="P20" i="1"/>
  <c r="P987" i="1"/>
  <c r="P212" i="1"/>
  <c r="P687" i="1"/>
  <c r="P432" i="1"/>
  <c r="P373" i="1"/>
  <c r="P761" i="1"/>
  <c r="P192" i="1"/>
  <c r="P830" i="1"/>
  <c r="P185" i="1"/>
  <c r="P877" i="1"/>
  <c r="P6" i="1"/>
  <c r="P860" i="1"/>
  <c r="P81" i="1"/>
  <c r="P954" i="1"/>
  <c r="P503" i="1"/>
  <c r="P511" i="1"/>
  <c r="P137" i="1"/>
  <c r="P350" i="1"/>
  <c r="P187" i="1"/>
  <c r="P933" i="1"/>
  <c r="P541" i="1"/>
  <c r="P589" i="1"/>
  <c r="P998" i="1"/>
  <c r="P158" i="1"/>
  <c r="P979" i="1"/>
  <c r="P310" i="1"/>
  <c r="P178" i="1"/>
  <c r="P838" i="1"/>
  <c r="P311" i="1"/>
  <c r="P388" i="1"/>
  <c r="P233" i="1"/>
  <c r="P268" i="1"/>
  <c r="P813" i="1"/>
  <c r="P665" i="1"/>
  <c r="P627" i="1"/>
  <c r="P879" i="1"/>
  <c r="P995" i="1"/>
  <c r="P78" i="1"/>
  <c r="P163" i="1"/>
  <c r="P636" i="1"/>
  <c r="P92" i="1"/>
  <c r="P204" i="1"/>
  <c r="P590" i="1"/>
  <c r="P639" i="1"/>
  <c r="P29" i="1"/>
  <c r="P341" i="1"/>
  <c r="P530" i="1"/>
  <c r="P781" i="1"/>
  <c r="P483" i="1"/>
  <c r="P946" i="1"/>
  <c r="P662" i="1"/>
  <c r="P592" i="1"/>
  <c r="P448" i="1"/>
  <c r="P305" i="1"/>
  <c r="P434" i="1"/>
  <c r="P174" i="1"/>
  <c r="P635" i="1"/>
  <c r="P286" i="1"/>
  <c r="P679" i="1"/>
  <c r="P566" i="1"/>
  <c r="P526" i="1"/>
  <c r="P696" i="1"/>
  <c r="P527" i="1"/>
  <c r="P701" i="1"/>
  <c r="P343" i="1"/>
  <c r="P965" i="1"/>
  <c r="P416" i="1"/>
  <c r="P888" i="1"/>
  <c r="P984" i="1"/>
  <c r="P962" i="1"/>
  <c r="P405" i="1"/>
  <c r="P683" i="1"/>
  <c r="P34" i="1"/>
  <c r="P771" i="1"/>
  <c r="P801" i="1"/>
  <c r="P117" i="1"/>
  <c r="P992" i="1"/>
  <c r="P118" i="1"/>
  <c r="P790" i="1"/>
  <c r="P653" i="1"/>
  <c r="P648" i="1"/>
  <c r="P547" i="1"/>
  <c r="P728" i="1"/>
  <c r="P255" i="1"/>
  <c r="P14" i="1"/>
  <c r="P407" i="1"/>
  <c r="P136" i="1"/>
  <c r="P837" i="1"/>
  <c r="P56" i="1"/>
  <c r="P872" i="1"/>
  <c r="P461" i="1"/>
  <c r="P733" i="1"/>
  <c r="P694" i="1"/>
  <c r="P431" i="1"/>
  <c r="P327" i="1"/>
  <c r="P283" i="1"/>
  <c r="P532" i="1"/>
  <c r="P53" i="1"/>
  <c r="P734" i="1"/>
  <c r="P816" i="1"/>
  <c r="P506" i="1"/>
  <c r="P754" i="1"/>
  <c r="P63" i="1"/>
  <c r="P647" i="1"/>
  <c r="P155" i="1"/>
  <c r="P225" i="1"/>
  <c r="P573" i="1"/>
  <c r="P323" i="1"/>
  <c r="P299" i="1"/>
  <c r="P342" i="1"/>
  <c r="P213" i="1"/>
  <c r="P533" i="1"/>
  <c r="P140" i="1"/>
  <c r="P180" i="1"/>
  <c r="P278" i="1"/>
  <c r="P338" i="1"/>
  <c r="P682" i="1"/>
  <c r="P66" i="1"/>
  <c r="P241" i="1"/>
  <c r="P290" i="1"/>
  <c r="P664" i="1"/>
  <c r="P554" i="1"/>
  <c r="P223" i="1"/>
  <c r="P707" i="1"/>
  <c r="P846" i="1"/>
  <c r="P529" i="1"/>
  <c r="P789" i="1"/>
  <c r="P598" i="1"/>
  <c r="P161" i="1"/>
  <c r="P166" i="1"/>
  <c r="P720" i="1"/>
  <c r="P842" i="1"/>
  <c r="P482" i="1"/>
  <c r="P691" i="1"/>
  <c r="P133" i="1"/>
  <c r="P561" i="1"/>
  <c r="P581" i="1"/>
  <c r="P210" i="1"/>
  <c r="P491" i="1"/>
  <c r="P143" i="1"/>
  <c r="P521" i="1"/>
  <c r="P243" i="1"/>
  <c r="P857" i="1"/>
  <c r="P458" i="1"/>
  <c r="P413" i="1"/>
  <c r="P30" i="1"/>
  <c r="P863" i="1"/>
  <c r="P782" i="1"/>
  <c r="P805" i="1"/>
  <c r="P284" i="1"/>
  <c r="P73" i="1"/>
  <c r="P465" i="1"/>
  <c r="P971" i="1"/>
  <c r="P833" i="1"/>
  <c r="P236" i="1"/>
  <c r="P799" i="1"/>
  <c r="P940" i="1"/>
  <c r="P575" i="1"/>
  <c r="P519" i="1"/>
  <c r="P510" i="1"/>
  <c r="P22" i="1"/>
  <c r="P932" i="1"/>
  <c r="P149" i="1"/>
  <c r="P26" i="1"/>
  <c r="P429" i="1"/>
  <c r="P97" i="1"/>
  <c r="P993" i="1"/>
  <c r="P765" i="1"/>
  <c r="P774" i="1"/>
  <c r="P856" i="1"/>
  <c r="P477" i="1"/>
  <c r="P637" i="1"/>
  <c r="P337" i="1"/>
  <c r="P48" i="1"/>
  <c r="P786" i="1"/>
  <c r="P892" i="1"/>
  <c r="P134" i="1"/>
  <c r="P437" i="1"/>
  <c r="P539" i="1"/>
  <c r="P930" i="1"/>
  <c r="P120" i="1"/>
  <c r="P887" i="1"/>
  <c r="P457" i="1"/>
  <c r="P512" i="1"/>
  <c r="P963" i="1"/>
  <c r="P586" i="1"/>
  <c r="P605" i="1"/>
  <c r="P230" i="1"/>
  <c r="P113" i="1"/>
  <c r="P643" i="1"/>
  <c r="P257" i="1"/>
  <c r="P611" i="1"/>
  <c r="P150" i="1"/>
  <c r="P167" i="1"/>
  <c r="P673" i="1"/>
  <c r="P391" i="1"/>
  <c r="P76" i="1"/>
  <c r="P196" i="1"/>
  <c r="P706" i="1"/>
  <c r="P339" i="1"/>
  <c r="P453" i="1"/>
  <c r="P677" i="1"/>
  <c r="P439" i="1"/>
  <c r="P267" i="1"/>
  <c r="P421" i="1"/>
  <c r="P356" i="1"/>
  <c r="P72" i="1"/>
  <c r="P335" i="1"/>
  <c r="P796" i="1"/>
  <c r="P826" i="1"/>
  <c r="P654" i="1"/>
  <c r="P959" i="1"/>
  <c r="P424" i="1"/>
  <c r="P353" i="1"/>
  <c r="P244" i="1"/>
  <c r="P708" i="1"/>
  <c r="P24" i="1"/>
  <c r="P895" i="1"/>
  <c r="P604" i="1"/>
  <c r="P422" i="1"/>
  <c r="P146" i="1"/>
  <c r="P397" i="1"/>
  <c r="P817" i="1"/>
  <c r="P87" i="1"/>
  <c r="P609" i="1"/>
  <c r="P4" i="1"/>
  <c r="P410" i="1"/>
  <c r="P309" i="1"/>
  <c r="P86" i="1"/>
  <c r="P851" i="1"/>
  <c r="P466" i="1"/>
  <c r="P330" i="1"/>
  <c r="P697" i="1"/>
  <c r="P726" i="1"/>
  <c r="P205" i="1"/>
  <c r="P776" i="1"/>
  <c r="P145" i="1"/>
  <c r="P739" i="1"/>
  <c r="P969" i="1"/>
  <c r="P168" i="1"/>
  <c r="P275" i="1"/>
  <c r="P560" i="1"/>
  <c r="P224" i="1"/>
  <c r="P565" i="1"/>
  <c r="P840" i="1"/>
  <c r="P514" i="1"/>
  <c r="P614" i="1"/>
  <c r="P859" i="1"/>
  <c r="P39" i="1"/>
  <c r="P55" i="1"/>
  <c r="P463" i="1"/>
  <c r="P785" i="1"/>
  <c r="P693" i="1"/>
  <c r="P711" i="1"/>
  <c r="P843" i="1"/>
  <c r="P106" i="1"/>
  <c r="P981" i="1"/>
  <c r="P58" i="1"/>
  <c r="P300" i="1"/>
  <c r="P62" i="1"/>
  <c r="P107" i="1"/>
  <c r="P644" i="1"/>
  <c r="P523" i="1"/>
  <c r="P985" i="1"/>
  <c r="P259" i="1"/>
  <c r="P387" i="1"/>
  <c r="P587" i="1"/>
  <c r="P712" i="1"/>
  <c r="P122" i="1"/>
  <c r="P164" i="1"/>
  <c r="P538" i="1"/>
  <c r="P684" i="1"/>
  <c r="P37" i="1"/>
  <c r="P77" i="1"/>
  <c r="P36" i="1"/>
  <c r="P556" i="1"/>
  <c r="P630" i="1"/>
  <c r="P214" i="1"/>
  <c r="P986" i="1"/>
  <c r="P699" i="1"/>
  <c r="P721" i="1"/>
  <c r="P836" i="1"/>
  <c r="P595" i="1"/>
  <c r="P977" i="1"/>
  <c r="P218" i="1"/>
  <c r="P132" i="1"/>
  <c r="P616" i="1"/>
  <c r="P917" i="1"/>
  <c r="P528" i="1"/>
  <c r="P903" i="1"/>
  <c r="P724" i="1"/>
  <c r="P38" i="1"/>
  <c r="P751" i="1"/>
  <c r="P997" i="1"/>
  <c r="P835" i="1"/>
  <c r="P262" i="1"/>
  <c r="P235" i="1"/>
  <c r="P709" i="1"/>
  <c r="P535" i="1"/>
  <c r="P372" i="1"/>
  <c r="P239" i="1"/>
  <c r="P19" i="1"/>
  <c r="P945" i="1"/>
  <c r="P127" i="1"/>
  <c r="P625" i="1"/>
  <c r="P365" i="1"/>
  <c r="P382" i="1"/>
  <c r="P32" i="1"/>
  <c r="P951" i="1"/>
  <c r="P442" i="1"/>
  <c r="P715" i="1"/>
  <c r="P600" i="1"/>
  <c r="P162" i="1"/>
  <c r="P69" i="1"/>
  <c r="P869" i="1"/>
  <c r="P908" i="1"/>
  <c r="P175" i="1"/>
  <c r="P548" i="1"/>
  <c r="P907" i="1"/>
  <c r="P326" i="1"/>
  <c r="P937" i="1"/>
  <c r="P729" i="1"/>
  <c r="P324" i="1"/>
  <c r="P757" i="1"/>
  <c r="P398" i="1"/>
  <c r="P88" i="1"/>
  <c r="P756" i="1"/>
  <c r="P229" i="1"/>
  <c r="P42" i="1"/>
  <c r="P891" i="1"/>
  <c r="P874" i="1"/>
  <c r="P617" i="1"/>
  <c r="P281" i="1"/>
  <c r="P606" i="1"/>
  <c r="P234" i="1"/>
  <c r="P462" i="1"/>
  <c r="P386" i="1"/>
  <c r="P363" i="1"/>
  <c r="P399" i="1"/>
  <c r="P119" i="1"/>
  <c r="P615" i="1"/>
  <c r="P703" i="1"/>
  <c r="P924" i="1"/>
  <c r="P669" i="1"/>
  <c r="P446" i="1"/>
  <c r="P764" i="1"/>
  <c r="P57" i="1"/>
  <c r="P475" i="1"/>
  <c r="P983" i="1"/>
  <c r="P489" i="1"/>
  <c r="P440" i="1"/>
  <c r="P340" i="1"/>
  <c r="P505" i="1"/>
  <c r="P270" i="1"/>
  <c r="P936" i="1"/>
  <c r="P408" i="1"/>
  <c r="P922" i="1"/>
  <c r="P383" i="1"/>
  <c r="P471" i="1"/>
  <c r="P870" i="1"/>
  <c r="P256" i="1"/>
  <c r="P359" i="1"/>
  <c r="P332" i="1"/>
  <c r="P731" i="1"/>
  <c r="P867" i="1"/>
  <c r="P45" i="1"/>
  <c r="P570" i="1"/>
  <c r="P109" i="1"/>
  <c r="P392" i="1"/>
  <c r="P336" i="1"/>
  <c r="P607" i="1"/>
  <c r="P864" i="1"/>
  <c r="P467" i="1"/>
  <c r="P875" i="1"/>
  <c r="P608" i="1"/>
  <c r="P800" i="1"/>
  <c r="P896" i="1"/>
  <c r="P618" i="1"/>
  <c r="P51" i="1"/>
  <c r="P678" i="1"/>
  <c r="P841" i="1"/>
  <c r="P775" i="1"/>
  <c r="P657" i="1"/>
  <c r="P492" i="1"/>
  <c r="P688" i="1"/>
  <c r="P433" i="1"/>
  <c r="P787" i="1"/>
  <c r="P812" i="1"/>
  <c r="P231" i="1"/>
  <c r="P215" i="1"/>
  <c r="P101" i="1"/>
  <c r="P804" i="1"/>
  <c r="P847" i="1"/>
  <c r="P444" i="1"/>
  <c r="P913" i="1"/>
  <c r="P559" i="1"/>
  <c r="P334" i="1"/>
  <c r="P599" i="1"/>
  <c r="P803" i="1"/>
  <c r="P313" i="1"/>
  <c r="P567" i="1"/>
  <c r="P628" i="1"/>
  <c r="P603" i="1"/>
  <c r="P853" i="1"/>
  <c r="P767" i="1"/>
  <c r="P597" i="1"/>
  <c r="P289" i="1"/>
  <c r="P890" i="1"/>
  <c r="P250" i="1"/>
  <c r="P934" i="1"/>
  <c r="P748" i="1"/>
  <c r="P43" i="1"/>
  <c r="P121" i="1"/>
  <c r="P59" i="1"/>
  <c r="P784" i="1"/>
  <c r="P220" i="1"/>
  <c r="P27" i="1"/>
  <c r="P989" i="1"/>
  <c r="P931" i="1"/>
  <c r="P98" i="1"/>
  <c r="P569" i="1"/>
  <c r="P123" i="1"/>
  <c r="P151" i="1"/>
  <c r="P490" i="1"/>
  <c r="P160" i="1"/>
  <c r="P645" i="1"/>
  <c r="P142" i="1"/>
  <c r="P557" i="1"/>
  <c r="P927" i="1"/>
  <c r="P83" i="1"/>
  <c r="P385" i="1"/>
  <c r="P814" i="1"/>
  <c r="P362" i="1"/>
  <c r="P692" i="1"/>
  <c r="P60" i="1"/>
  <c r="P974" i="1"/>
  <c r="P882" i="1"/>
  <c r="P749" i="1"/>
  <c r="P395" i="1"/>
  <c r="P189" i="1"/>
  <c r="P144" i="1"/>
  <c r="P894" i="1"/>
  <c r="P770" i="1"/>
  <c r="P753" i="1"/>
  <c r="P269" i="1"/>
  <c r="P67" i="1"/>
  <c r="P480" i="1"/>
  <c r="P147" i="1"/>
  <c r="P571" i="1"/>
  <c r="P920" i="1"/>
  <c r="P849" i="1"/>
  <c r="P925" i="1"/>
  <c r="P885" i="1"/>
  <c r="P815" i="1"/>
  <c r="P667" i="1"/>
  <c r="P935" i="1"/>
  <c r="P558" i="1"/>
  <c r="P277" i="1"/>
  <c r="P15" i="1"/>
  <c r="P719" i="1"/>
  <c r="P619" i="1"/>
  <c r="P862" i="1"/>
  <c r="P904" i="1"/>
  <c r="P91" i="1"/>
  <c r="P271" i="1"/>
  <c r="P165" i="1"/>
  <c r="P70" i="1"/>
  <c r="P755" i="1"/>
  <c r="P893" i="1"/>
  <c r="P94" i="1"/>
  <c r="P227" i="1"/>
  <c r="P486" i="1"/>
  <c r="P90" i="1"/>
  <c r="P139" i="1"/>
  <c r="P809" i="1"/>
  <c r="P542" i="1"/>
  <c r="P12" i="1"/>
  <c r="P829" i="1"/>
  <c r="P622" i="1"/>
  <c r="P260" i="1"/>
  <c r="P806" i="1"/>
  <c r="P114" i="1"/>
  <c r="P725" i="1"/>
  <c r="P772" i="1"/>
  <c r="P550" i="1"/>
  <c r="P873" i="1"/>
  <c r="P371" i="1"/>
  <c r="P251" i="1"/>
  <c r="P61" i="1"/>
  <c r="P546" i="1"/>
  <c r="P370" i="1"/>
  <c r="P626" i="1"/>
  <c r="P104" i="1"/>
  <c r="P610" i="1"/>
  <c r="P551" i="1"/>
  <c r="P472" i="1"/>
  <c r="P307" i="1"/>
  <c r="P427" i="1"/>
  <c r="P823" i="1"/>
  <c r="P186" i="1"/>
  <c r="P316" i="1"/>
  <c r="P964" i="1"/>
  <c r="P199" i="1"/>
  <c r="P361" i="1"/>
  <c r="P80" i="1"/>
  <c r="P96" i="1"/>
  <c r="P274" i="1"/>
  <c r="P493" i="1"/>
  <c r="P572" i="1"/>
  <c r="P182" i="1"/>
  <c r="P33" i="1"/>
  <c r="P314" i="1"/>
  <c r="P633" i="1"/>
  <c r="P135" i="1"/>
  <c r="P705" i="1"/>
  <c r="P264" i="1"/>
  <c r="P834" i="1"/>
  <c r="P406" i="1"/>
  <c r="P473" i="1"/>
  <c r="P736" i="1"/>
  <c r="P910" i="1"/>
  <c r="P978" i="1"/>
  <c r="P585" i="1"/>
  <c r="P40" i="1"/>
  <c r="P248" i="1"/>
  <c r="P280" i="1"/>
  <c r="P9" i="1"/>
  <c r="P31" i="1"/>
  <c r="P468" i="1"/>
  <c r="P25" i="1"/>
  <c r="P221" i="1"/>
  <c r="P970" i="1"/>
  <c r="P850" i="1"/>
  <c r="P582" i="1"/>
  <c r="P876" i="1"/>
  <c r="P866" i="1"/>
  <c r="P824" i="1"/>
  <c r="P460" i="1"/>
  <c r="P737" i="1"/>
  <c r="P441" i="1"/>
  <c r="P966" i="1"/>
  <c r="P409" i="1"/>
  <c r="P858" i="1"/>
  <c r="P825" i="1"/>
  <c r="P181" i="1"/>
  <c r="P685" i="1"/>
  <c r="P671" i="1"/>
  <c r="P108" i="1"/>
  <c r="P378" i="1"/>
  <c r="P197" i="1"/>
  <c r="P266" i="1"/>
  <c r="P476" i="1"/>
  <c r="P228" i="1"/>
  <c r="P956" i="1"/>
  <c r="P126" i="1"/>
  <c r="P819" i="1"/>
  <c r="P576" i="1"/>
  <c r="P563" i="1"/>
  <c r="P884" i="1"/>
  <c r="P265" i="1"/>
  <c r="P364" i="1"/>
  <c r="P976" i="1"/>
  <c r="P115" i="1"/>
  <c r="P35" i="1"/>
  <c r="P967" i="1"/>
  <c r="P865" i="1"/>
  <c r="P50" i="1"/>
  <c r="P827" i="1"/>
  <c r="P315" i="1"/>
  <c r="P226" i="1"/>
  <c r="P759" i="1"/>
  <c r="P901" i="1"/>
  <c r="P355" i="1"/>
  <c r="P732" i="1"/>
  <c r="P497" i="1"/>
  <c r="P169" i="1"/>
  <c r="P179" i="1"/>
  <c r="P242" i="1"/>
  <c r="P612" i="1"/>
  <c r="P232" i="1"/>
  <c r="P240" i="1"/>
  <c r="P154" i="1"/>
  <c r="P171" i="1"/>
  <c r="P209" i="1"/>
  <c r="P522" i="1"/>
  <c r="P994" i="1"/>
  <c r="P690" i="1"/>
  <c r="P207" i="1"/>
  <c r="P333" i="1"/>
  <c r="P44" i="1"/>
  <c r="P245" i="1"/>
  <c r="P700" i="1"/>
  <c r="P293" i="1"/>
  <c r="P828" i="1"/>
  <c r="P672" i="1"/>
  <c r="P396" i="1"/>
  <c r="P716" i="1"/>
  <c r="P49" i="1"/>
  <c r="P911" i="1"/>
  <c r="P537" i="1"/>
  <c r="P926" i="1"/>
  <c r="P991" i="1"/>
  <c r="P534" i="1"/>
  <c r="P656" i="1"/>
  <c r="P848" i="1"/>
  <c r="P247" i="1"/>
  <c r="P447" i="1"/>
  <c r="P481" i="1"/>
  <c r="P718" i="1"/>
  <c r="P735" i="1"/>
  <c r="P504" i="1"/>
  <c r="P686" i="1"/>
  <c r="P881" i="1"/>
  <c r="P306" i="1"/>
  <c r="P496" i="1"/>
  <c r="P844" i="1"/>
  <c r="P760" i="1"/>
  <c r="P246" i="1"/>
  <c r="P428" i="1"/>
  <c r="P469" i="1"/>
  <c r="P282" i="1"/>
  <c r="P368" i="1"/>
  <c r="P110" i="1"/>
  <c r="P261" i="1"/>
  <c r="P818" i="1"/>
  <c r="P623" i="1"/>
  <c r="P254" i="1"/>
  <c r="P82" i="1"/>
  <c r="P18" i="1"/>
  <c r="P855" i="1"/>
  <c r="P763" i="1"/>
  <c r="P46" i="1"/>
  <c r="P75" i="1"/>
  <c r="P414" i="1"/>
  <c r="P74" i="1"/>
  <c r="P203" i="1"/>
  <c r="P629" i="1"/>
  <c r="P525" i="1"/>
  <c r="P287" i="1"/>
  <c r="P710" i="1"/>
  <c r="P746" i="1"/>
  <c r="P400" i="1"/>
  <c r="P184" i="1"/>
  <c r="P64" i="1"/>
  <c r="P495" i="1"/>
  <c r="P116" i="1"/>
  <c r="P766" i="1"/>
  <c r="P788" i="1"/>
  <c r="P375" i="1"/>
  <c r="P367" i="1"/>
  <c r="P960" i="1"/>
  <c r="P758" i="1"/>
  <c r="P898" i="1"/>
  <c r="P780" i="1"/>
  <c r="P968" i="1"/>
  <c r="P562" i="1"/>
  <c r="P914" i="1"/>
  <c r="P822" i="1"/>
  <c r="P839" i="1"/>
  <c r="P980" i="1"/>
  <c r="P176" i="1"/>
  <c r="P99" i="1"/>
  <c r="P508" i="1"/>
  <c r="P689" i="1"/>
  <c r="P249" i="1"/>
  <c r="P588" i="1"/>
  <c r="P451" i="1"/>
  <c r="P549" i="1"/>
  <c r="P103" i="1"/>
  <c r="P216" i="1"/>
  <c r="P681" i="1"/>
  <c r="P593" i="1"/>
  <c r="P3" i="1"/>
  <c r="P438" i="1"/>
  <c r="P279" i="1"/>
  <c r="P820" i="1"/>
  <c r="P953" i="1"/>
  <c r="P957" i="1"/>
  <c r="P744" i="1"/>
  <c r="P743" i="1"/>
  <c r="P808" i="1"/>
  <c r="P795" i="1"/>
  <c r="P296" i="1"/>
  <c r="P303" i="1"/>
  <c r="P349" i="1"/>
  <c r="P84" i="1"/>
  <c r="P403" i="1"/>
  <c r="P374" i="1"/>
  <c r="P366" i="1"/>
  <c r="P291" i="1"/>
  <c r="P714" i="1"/>
  <c r="P655" i="1"/>
  <c r="P923" i="1"/>
  <c r="P498" i="1"/>
  <c r="P102" i="1"/>
  <c r="P152" i="1"/>
  <c r="P752" i="1"/>
  <c r="P80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8" i="6" l="1"/>
  <c r="G8" i="6" s="1"/>
  <c r="E7" i="6"/>
  <c r="H7" i="6" s="1"/>
  <c r="E6" i="6"/>
  <c r="G6" i="6" s="1"/>
  <c r="E5" i="6"/>
  <c r="H5" i="6" s="1"/>
  <c r="E2" i="6"/>
  <c r="G2" i="6" s="1"/>
  <c r="E4" i="6"/>
  <c r="H4" i="6" s="1"/>
  <c r="E13" i="6"/>
  <c r="F13" i="6" s="1"/>
  <c r="E3" i="6"/>
  <c r="F3" i="6" s="1"/>
  <c r="E12" i="6"/>
  <c r="G12" i="6" s="1"/>
  <c r="E11" i="6"/>
  <c r="H11" i="6" s="1"/>
  <c r="E10" i="6"/>
  <c r="G10" i="6" s="1"/>
  <c r="E9" i="6"/>
  <c r="H9" i="6" s="1"/>
  <c r="F8" i="6" l="1"/>
  <c r="H8" i="6"/>
  <c r="F5" i="6"/>
  <c r="G9" i="6"/>
  <c r="F10" i="6"/>
  <c r="H10" i="6"/>
  <c r="F9" i="6"/>
  <c r="H6" i="6"/>
  <c r="H3" i="6"/>
  <c r="G5" i="6"/>
  <c r="H13" i="6"/>
  <c r="F6" i="6"/>
  <c r="F4" i="6"/>
  <c r="F12" i="6"/>
  <c r="G7" i="6"/>
  <c r="G13" i="6"/>
  <c r="F7" i="6"/>
  <c r="F2" i="6"/>
  <c r="G11" i="6"/>
  <c r="G3" i="6"/>
  <c r="F11" i="6"/>
  <c r="H12" i="6"/>
  <c r="H2" i="6"/>
  <c r="G4" i="6"/>
</calcChain>
</file>

<file path=xl/sharedStrings.xml><?xml version="1.0" encoding="utf-8"?>
<sst xmlns="http://schemas.openxmlformats.org/spreadsheetml/2006/main" count="9087" uniqueCount="2130">
  <si>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</si>
  <si>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</si>
  <si>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</si>
  <si>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</si>
  <si>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</si>
  <si>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</si>
  <si>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</si>
  <si>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</si>
  <si>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</si>
  <si>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</si>
  <si>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</si>
  <si>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</si>
  <si>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</si>
  <si>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</si>
  <si>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</si>
  <si>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</si>
  <si>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</si>
  <si>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</si>
  <si>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</si>
  <si>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</si>
  <si>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</si>
  <si>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</si>
  <si>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</si>
  <si>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</si>
  <si>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</si>
  <si>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</si>
  <si>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</si>
  <si>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</si>
  <si>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</si>
  <si>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</si>
  <si>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</si>
  <si>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</si>
  <si>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</si>
  <si>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</si>
  <si>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</si>
  <si>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</si>
  <si>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</si>
  <si>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</si>
  <si>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</si>
  <si>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</si>
  <si>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</si>
  <si>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</si>
  <si>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</si>
  <si>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</si>
  <si>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</si>
  <si>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</si>
  <si>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</si>
  <si>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</si>
  <si>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</si>
  <si>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</si>
  <si>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</si>
  <si>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</si>
  <si>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</si>
  <si>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</si>
  <si>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</si>
  <si>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</si>
  <si>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</si>
  <si>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</si>
  <si>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</si>
  <si>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</si>
  <si>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</si>
  <si>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</si>
  <si>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</si>
  <si>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</si>
  <si>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</si>
  <si>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</si>
  <si>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</si>
  <si>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</si>
  <si>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</si>
  <si>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</si>
  <si>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</si>
  <si>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</si>
  <si>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</si>
  <si>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</si>
  <si>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</si>
  <si>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</si>
  <si>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</si>
  <si>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</si>
  <si>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</si>
  <si>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</si>
  <si>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</si>
  <si>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</si>
  <si>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</si>
  <si>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</si>
  <si>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</si>
  <si>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</si>
  <si>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</si>
  <si>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</si>
  <si>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</si>
  <si>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</si>
  <si>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</si>
  <si>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</si>
  <si>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</si>
  <si>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</si>
  <si>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</si>
  <si>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</si>
  <si>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</si>
  <si>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</si>
  <si>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</si>
  <si>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</si>
  <si>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</si>
  <si>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</si>
  <si>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</si>
  <si>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</si>
  <si>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</si>
  <si>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</si>
  <si>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</si>
  <si>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</si>
  <si>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</si>
  <si>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</si>
  <si>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</si>
  <si>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</si>
  <si>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</si>
  <si>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</si>
  <si>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</si>
  <si>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</si>
  <si>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</si>
  <si>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</si>
  <si>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</si>
  <si>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</si>
  <si>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</si>
  <si>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</si>
  <si>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</si>
  <si>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</si>
  <si>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</si>
  <si>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</si>
  <si>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</si>
  <si>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</si>
  <si>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</si>
  <si>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</si>
  <si>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</si>
  <si>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</si>
  <si>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</si>
  <si>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</si>
  <si>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</si>
  <si>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</si>
  <si>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</si>
  <si>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</si>
  <si>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</si>
  <si>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</si>
  <si>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</si>
  <si>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</si>
  <si>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</si>
  <si>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</si>
  <si>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</si>
  <si>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</si>
  <si>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</si>
  <si>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</si>
  <si>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</si>
  <si>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</si>
  <si>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</si>
  <si>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</si>
  <si>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</si>
  <si>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</si>
  <si>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</si>
  <si>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</si>
  <si>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</si>
  <si>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</si>
  <si>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</si>
  <si>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</si>
  <si>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</si>
  <si>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</si>
  <si>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</si>
  <si>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</si>
  <si>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</si>
  <si>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</si>
  <si>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</si>
  <si>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</si>
  <si>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</si>
  <si>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</si>
  <si>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</si>
  <si>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</si>
  <si>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</si>
  <si>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</si>
  <si>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</si>
  <si>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</si>
  <si>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</si>
  <si>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</si>
  <si>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</si>
  <si>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</si>
  <si>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</si>
  <si>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</si>
  <si>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</si>
  <si>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</si>
  <si>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</si>
  <si>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</si>
  <si>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</si>
  <si>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</si>
  <si>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</si>
  <si>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</si>
  <si>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</si>
  <si>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</si>
  <si>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</si>
  <si>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</si>
  <si>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</si>
  <si>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</si>
  <si>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</si>
  <si>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</si>
  <si>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</si>
  <si>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</si>
  <si>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</si>
  <si>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</si>
  <si>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</si>
  <si>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</si>
  <si>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</si>
  <si>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</si>
  <si>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</si>
  <si>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</si>
  <si>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</si>
  <si>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</si>
  <si>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</si>
  <si>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</si>
  <si>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</si>
  <si>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</si>
  <si>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</si>
  <si>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</si>
  <si>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</si>
  <si>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</si>
  <si>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</si>
  <si>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</si>
  <si>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</si>
  <si>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</si>
  <si>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</si>
  <si>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</si>
  <si>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</si>
  <si>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</si>
  <si>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</si>
  <si>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</si>
  <si>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</si>
  <si>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</si>
  <si>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</si>
  <si>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</si>
  <si>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</si>
  <si>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</si>
  <si>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</si>
  <si>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</si>
  <si>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</si>
  <si>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</si>
  <si>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</si>
  <si>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</si>
  <si>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</si>
  <si>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</si>
  <si>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</si>
  <si>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</si>
  <si>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</si>
  <si>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</si>
  <si>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</si>
  <si>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</si>
  <si>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</si>
  <si>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</si>
  <si>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</si>
  <si>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</si>
  <si>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</si>
  <si>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</si>
  <si>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</si>
  <si>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</si>
  <si>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</si>
  <si>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</si>
  <si>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</si>
  <si>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</si>
  <si>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</si>
  <si>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</si>
  <si>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</si>
  <si>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</si>
  <si>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</si>
  <si>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</si>
  <si>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</si>
  <si>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</si>
  <si>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</si>
  <si>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</si>
  <si>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</si>
  <si>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</si>
  <si>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</si>
  <si>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</si>
  <si>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</si>
  <si>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</si>
  <si>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</si>
  <si>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</si>
  <si>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</si>
  <si>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</si>
  <si>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</si>
  <si>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</si>
  <si>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</si>
  <si>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</si>
  <si>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</si>
  <si>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</si>
  <si>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</si>
  <si>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</si>
  <si>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</si>
  <si>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</si>
  <si>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</si>
  <si>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</si>
  <si>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</si>
  <si>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</si>
  <si>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</si>
  <si>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</si>
  <si>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</si>
  <si>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</si>
  <si>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</si>
  <si>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</si>
  <si>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</si>
  <si>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</si>
  <si>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</si>
  <si>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</si>
  <si>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</si>
  <si>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</si>
  <si>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</si>
  <si>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</si>
  <si>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</si>
  <si>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</si>
  <si>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</si>
  <si>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</si>
  <si>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</si>
  <si>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</si>
  <si>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</si>
  <si>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</si>
  <si>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</si>
  <si>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</si>
  <si>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</si>
  <si>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</si>
  <si>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</si>
  <si>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</si>
  <si>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</si>
  <si>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</si>
  <si>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</si>
  <si>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</si>
  <si>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</si>
  <si>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</si>
  <si>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</si>
  <si>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</si>
  <si>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</si>
  <si>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</si>
  <si>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</si>
  <si>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</si>
  <si>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</si>
  <si>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</si>
  <si>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</si>
  <si>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</si>
  <si>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</si>
  <si>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</si>
  <si>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</si>
  <si>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</si>
  <si>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</si>
  <si>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</si>
  <si>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</si>
  <si>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</si>
  <si>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</si>
  <si>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</si>
  <si>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</si>
  <si>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</si>
  <si>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</si>
  <si>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</si>
  <si>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</si>
  <si>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</si>
  <si>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</si>
  <si>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</si>
  <si>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</si>
  <si>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</si>
  <si>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</si>
  <si>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</si>
  <si>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</si>
  <si>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</si>
  <si>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</si>
  <si>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</si>
  <si>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</si>
  <si>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</si>
  <si>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</si>
  <si>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</si>
  <si>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</si>
  <si>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</si>
  <si>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</si>
  <si>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</si>
  <si>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</si>
  <si>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</si>
  <si>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</si>
  <si>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</si>
  <si>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</si>
  <si>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</si>
  <si>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</si>
  <si>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</si>
  <si>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</si>
  <si>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</si>
  <si>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</si>
  <si>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</si>
  <si>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</si>
  <si>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</si>
  <si>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</si>
  <si>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</si>
  <si>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</si>
  <si>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</si>
  <si>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</si>
  <si>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</si>
  <si>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</si>
  <si>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</si>
  <si>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</si>
  <si>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</si>
  <si>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</si>
  <si>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</si>
  <si>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</si>
  <si>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</si>
  <si>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</si>
  <si>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</si>
  <si>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</si>
  <si>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</si>
  <si>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</si>
  <si>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</si>
  <si>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</si>
  <si>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</si>
  <si>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</si>
  <si>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</si>
  <si>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</si>
  <si>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</si>
  <si>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</si>
  <si>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</si>
  <si>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</si>
  <si>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</si>
  <si>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</si>
  <si>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</si>
  <si>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</si>
  <si>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</si>
  <si>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</si>
  <si>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</si>
  <si>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</si>
  <si>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</si>
  <si>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</si>
  <si>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</si>
  <si>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</si>
  <si>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</si>
  <si>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</si>
  <si>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</si>
  <si>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</si>
  <si>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</si>
  <si>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</si>
  <si>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</si>
  <si>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</si>
  <si>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</si>
  <si>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</si>
  <si>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</si>
  <si>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</si>
  <si>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</si>
  <si>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</si>
  <si>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</si>
  <si>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</si>
  <si>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</si>
  <si>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</si>
  <si>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</si>
  <si>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</si>
  <si>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</si>
  <si>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</si>
  <si>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</si>
  <si>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</si>
  <si>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</si>
  <si>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</si>
  <si>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</si>
  <si>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</si>
  <si>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</si>
  <si>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</si>
  <si>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</si>
  <si>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</si>
  <si>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</si>
  <si>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</si>
  <si>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</si>
  <si>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</si>
  <si>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</si>
  <si>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</si>
  <si>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</si>
  <si>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</si>
  <si>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</si>
  <si>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</si>
  <si>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</si>
  <si>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</si>
  <si>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</si>
  <si>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</si>
  <si>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</si>
  <si>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</si>
  <si>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</si>
  <si>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</si>
  <si>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</si>
  <si>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</si>
  <si>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</si>
  <si>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</si>
  <si>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</si>
  <si>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</si>
  <si>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</si>
  <si>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</si>
  <si>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</si>
  <si>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</si>
  <si>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</si>
  <si>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</si>
  <si>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</si>
  <si>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</si>
  <si>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</si>
  <si>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</si>
  <si>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</si>
  <si>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</si>
  <si>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</si>
  <si>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</si>
  <si>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</si>
  <si>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</si>
  <si>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</si>
  <si>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</si>
  <si>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</si>
  <si>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</si>
  <si>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</si>
  <si>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</si>
  <si>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</si>
  <si>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</si>
  <si>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</si>
  <si>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</si>
  <si>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</si>
  <si>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</si>
  <si>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</si>
  <si>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</si>
  <si>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</si>
  <si>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</si>
  <si>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</si>
  <si>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</si>
  <si>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</si>
  <si>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</si>
  <si>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</si>
  <si>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</si>
  <si>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</si>
  <si>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</si>
  <si>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</si>
  <si>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</si>
  <si>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</si>
  <si>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</si>
  <si>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</si>
  <si>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</si>
  <si>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</si>
  <si>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</si>
  <si>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</si>
  <si>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</si>
  <si>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</si>
  <si>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</si>
  <si>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</si>
  <si>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</si>
  <si>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</si>
  <si>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</si>
  <si>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</si>
  <si>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</si>
  <si>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</si>
  <si>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</si>
  <si>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</si>
  <si>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</si>
  <si>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</si>
  <si>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</si>
  <si>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</si>
  <si>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</si>
  <si>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</si>
  <si>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</si>
  <si>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</si>
  <si>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</si>
  <si>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</si>
  <si>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</si>
  <si>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</si>
  <si>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</si>
  <si>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</si>
  <si>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</si>
  <si>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</si>
  <si>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</si>
  <si>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</si>
  <si>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</si>
  <si>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</si>
  <si>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</si>
  <si>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</si>
  <si>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</si>
  <si>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</si>
  <si>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</si>
  <si>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</si>
  <si>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</si>
  <si>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</si>
  <si>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</si>
  <si>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</si>
  <si>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</si>
  <si>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</si>
  <si>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</si>
  <si>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</si>
  <si>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</si>
  <si>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</si>
  <si>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</si>
  <si>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</si>
  <si>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</si>
  <si>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</si>
  <si>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</si>
  <si>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</si>
  <si>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</si>
  <si>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</si>
  <si>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</si>
  <si>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</si>
  <si>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</si>
  <si>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</si>
  <si>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</si>
  <si>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</si>
  <si>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</si>
  <si>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</si>
  <si>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</si>
  <si>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</si>
  <si>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</si>
  <si>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</si>
  <si>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</si>
  <si>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</si>
  <si>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</si>
  <si>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</si>
  <si>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</si>
  <si>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</si>
  <si>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</si>
  <si>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</si>
  <si>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</si>
  <si>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</si>
  <si>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</si>
  <si>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</si>
  <si>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</si>
  <si>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</si>
  <si>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</si>
  <si>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</si>
  <si>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</si>
  <si>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</si>
  <si>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</si>
  <si>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</si>
  <si>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</si>
  <si>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</si>
  <si>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</si>
  <si>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</si>
  <si>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</si>
  <si>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</si>
  <si>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</si>
  <si>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</si>
  <si>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</si>
  <si>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</si>
  <si>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</si>
  <si>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</si>
  <si>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</si>
  <si>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</si>
  <si>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</si>
  <si>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</si>
  <si>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</si>
  <si>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</si>
  <si>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</si>
  <si>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</si>
  <si>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</si>
  <si>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</si>
  <si>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</si>
  <si>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</si>
  <si>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</si>
  <si>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</si>
  <si>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</si>
  <si>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</si>
  <si>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</si>
  <si>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</si>
  <si>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</si>
  <si>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</si>
  <si>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</si>
  <si>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</si>
  <si>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</si>
  <si>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</si>
  <si>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</si>
  <si>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</si>
  <si>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</si>
  <si>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</si>
  <si>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</si>
  <si>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</si>
  <si>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</si>
  <si>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</si>
  <si>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</si>
  <si>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</si>
  <si>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</si>
  <si>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</si>
  <si>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</si>
  <si>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</si>
  <si>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</si>
  <si>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</si>
  <si>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</si>
  <si>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</si>
  <si>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</si>
  <si>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</si>
  <si>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</si>
  <si>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</si>
  <si>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</si>
  <si>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</si>
  <si>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</si>
  <si>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</si>
  <si>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</si>
  <si>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</si>
  <si>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</si>
  <si>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</si>
  <si>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</si>
  <si>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</si>
  <si>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</si>
  <si>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</si>
  <si>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</si>
  <si>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</si>
  <si>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</si>
  <si>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</si>
  <si>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</si>
  <si>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</si>
  <si>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</si>
  <si>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</si>
  <si>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</si>
  <si>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</si>
  <si>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</si>
  <si>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</si>
  <si>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</si>
  <si>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</si>
  <si>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</si>
  <si>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</si>
  <si>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</si>
  <si>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</si>
  <si>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</si>
  <si>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</si>
  <si>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</si>
  <si>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</si>
  <si>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</si>
  <si>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</si>
  <si>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</si>
  <si>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</si>
  <si>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</si>
  <si>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</si>
  <si>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</si>
  <si>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</si>
  <si>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</si>
  <si>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</si>
  <si>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</si>
  <si>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</si>
  <si>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</si>
  <si>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</si>
  <si>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</si>
  <si>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</si>
  <si>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</si>
  <si>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</si>
  <si>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</si>
  <si>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</si>
  <si>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</si>
  <si>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</si>
  <si>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</si>
  <si>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</si>
  <si>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</si>
  <si>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</si>
  <si>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</si>
  <si>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</si>
  <si>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</si>
  <si>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</si>
  <si>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</si>
  <si>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</si>
  <si>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</si>
  <si>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</si>
  <si>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</si>
  <si>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</si>
  <si>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</si>
  <si>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</si>
  <si>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</si>
  <si>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</si>
  <si>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</si>
  <si>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</si>
  <si>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</si>
  <si>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</si>
  <si>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</si>
  <si>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</si>
  <si>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</si>
  <si>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</si>
  <si>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</si>
  <si>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</si>
  <si>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</si>
  <si>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</si>
  <si>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</si>
  <si>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</si>
  <si>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</si>
  <si>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</si>
  <si>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</si>
  <si>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</si>
  <si>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</si>
  <si>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</si>
  <si>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</si>
  <si>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</si>
  <si>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</si>
  <si>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</si>
  <si>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</si>
  <si>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</si>
  <si>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</si>
  <si>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</si>
  <si>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</si>
  <si>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</si>
  <si>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</si>
  <si>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</si>
  <si>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</si>
  <si>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</si>
  <si>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</si>
  <si>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</si>
  <si>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</si>
  <si>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</si>
  <si>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</si>
  <si>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</si>
  <si>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</si>
  <si>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</si>
  <si>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</si>
  <si>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</si>
  <si>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</si>
  <si>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</si>
  <si>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</si>
  <si>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</si>
  <si>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</si>
  <si>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</si>
  <si>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</si>
  <si>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</si>
  <si>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</si>
  <si>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</si>
  <si>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</si>
  <si>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</si>
  <si>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</si>
  <si>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</si>
  <si>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</si>
  <si>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</si>
  <si>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</si>
  <si>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</si>
  <si>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</si>
  <si>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</si>
  <si>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</si>
  <si>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</si>
  <si>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</si>
  <si>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</si>
  <si>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</si>
  <si>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</si>
  <si>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</si>
  <si>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</si>
  <si>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</si>
  <si>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</si>
  <si>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</si>
  <si>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</si>
  <si>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</si>
  <si>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</si>
  <si>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</si>
  <si>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</si>
  <si>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</si>
  <si>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</si>
  <si>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</si>
  <si>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</si>
  <si>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</si>
  <si>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</si>
  <si>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</si>
  <si>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</si>
  <si>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</si>
  <si>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</si>
  <si>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</si>
  <si>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</si>
  <si>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</si>
  <si>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</si>
  <si>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</si>
  <si>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</si>
  <si>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</si>
  <si>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</si>
  <si>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</si>
  <si>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</si>
  <si>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</si>
  <si>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</si>
  <si>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</si>
  <si>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</si>
  <si>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</si>
  <si>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</si>
  <si>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</si>
  <si>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</si>
  <si>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</si>
  <si>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</si>
  <si>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</si>
  <si>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</si>
  <si>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</si>
  <si>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</si>
  <si>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</si>
  <si>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</si>
  <si>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</si>
  <si>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</si>
  <si>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</si>
  <si>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</si>
  <si>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</si>
  <si>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</si>
  <si>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</si>
  <si>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</si>
  <si>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</si>
  <si>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</si>
  <si>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</si>
  <si>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</si>
  <si>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</si>
  <si>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</si>
  <si>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</si>
  <si>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</si>
  <si>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</si>
  <si>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</si>
  <si>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</si>
  <si>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</si>
  <si>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</si>
  <si>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</si>
  <si>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</si>
  <si>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</si>
  <si>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</si>
  <si>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</si>
  <si>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</si>
  <si>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</si>
  <si>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</si>
  <si>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</si>
  <si>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</si>
  <si>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</si>
  <si>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</si>
  <si>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</si>
  <si>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</si>
  <si>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</si>
  <si>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</si>
  <si>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</si>
  <si>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</si>
  <si>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</si>
  <si>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</si>
  <si>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</si>
  <si>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</si>
  <si>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</si>
  <si>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</si>
  <si>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</si>
  <si>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</si>
  <si>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</si>
  <si>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</si>
  <si>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</si>
  <si>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</si>
  <si>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</si>
  <si>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</si>
  <si>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</si>
  <si>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</si>
  <si>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</si>
  <si>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</si>
  <si>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</si>
  <si>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</si>
  <si>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</si>
  <si>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</si>
  <si>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</si>
  <si>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</si>
  <si>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</si>
  <si>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</si>
  <si>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</si>
  <si>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</si>
  <si>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</si>
  <si>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</si>
  <si>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</si>
  <si>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</si>
  <si>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</si>
  <si>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</si>
  <si>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</si>
  <si>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</si>
  <si>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</si>
  <si>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</si>
  <si>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</si>
  <si>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</si>
  <si>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</si>
  <si>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</si>
  <si>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</si>
  <si>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</si>
  <si>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</si>
  <si>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</si>
  <si>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</si>
  <si>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</si>
  <si>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</si>
  <si>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</si>
  <si>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</si>
  <si>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</si>
  <si>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</si>
  <si>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</si>
  <si>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</si>
  <si>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</si>
  <si>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</si>
  <si>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</si>
  <si>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</si>
  <si>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</si>
  <si>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</si>
  <si>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</si>
  <si>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</si>
  <si>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</si>
  <si>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</si>
  <si>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</si>
  <si>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</si>
  <si>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</si>
  <si>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</si>
  <si>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</si>
  <si>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</si>
  <si>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</si>
  <si>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</si>
  <si>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</si>
  <si>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</si>
  <si>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</si>
  <si>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</si>
  <si>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</si>
  <si>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</si>
  <si>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</si>
  <si>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</si>
  <si>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</si>
  <si>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</si>
  <si>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</si>
  <si>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</si>
  <si>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</si>
  <si>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</si>
  <si>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</si>
  <si>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</si>
  <si>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</si>
  <si>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</si>
  <si>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</si>
  <si>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</si>
  <si>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</si>
  <si>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</si>
  <si>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</si>
  <si>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</si>
  <si>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</si>
  <si>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</si>
  <si>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</si>
  <si>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</si>
  <si>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</si>
  <si>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</si>
  <si>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</si>
  <si>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</si>
  <si>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</si>
  <si>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</si>
  <si>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</si>
  <si>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</si>
  <si>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</si>
  <si>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</si>
  <si>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</si>
  <si>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</si>
  <si>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</si>
  <si>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</si>
  <si>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</si>
  <si>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</si>
  <si>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</si>
  <si>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</si>
  <si>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</si>
  <si>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</si>
  <si>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</si>
  <si>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</si>
  <si>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</si>
  <si>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</si>
  <si>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</si>
  <si>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</si>
  <si>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</si>
  <si>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</si>
  <si>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</si>
  <si>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</si>
  <si>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</si>
  <si>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</si>
  <si>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</si>
  <si>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</si>
  <si>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</si>
  <si>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</si>
  <si>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</si>
  <si>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</si>
  <si>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</si>
  <si>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</si>
  <si>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</si>
  <si>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</si>
  <si>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</si>
  <si>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</si>
  <si>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</si>
  <si>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</si>
  <si>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</si>
  <si>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</si>
  <si>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</si>
  <si>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</si>
  <si>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</si>
  <si>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</si>
  <si>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</si>
  <si>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</si>
  <si>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</si>
  <si>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</si>
  <si>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</si>
  <si>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</si>
  <si>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</si>
  <si>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</si>
  <si>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</si>
  <si>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</si>
  <si>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</si>
  <si>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</si>
  <si>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</si>
  <si>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</si>
  <si>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</si>
  <si>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</si>
  <si>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</si>
  <si>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</si>
  <si>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</si>
  <si>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</si>
  <si>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</si>
  <si>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</si>
  <si>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</si>
  <si>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</si>
  <si>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</si>
  <si>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</si>
  <si>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</si>
  <si>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</si>
  <si>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</si>
  <si>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</si>
  <si>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</si>
  <si>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</si>
  <si>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</si>
  <si>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</si>
  <si>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</si>
  <si>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</si>
  <si>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</si>
  <si>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</si>
  <si>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</si>
  <si>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</si>
  <si>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</si>
  <si>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</si>
  <si>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</si>
  <si>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</si>
  <si>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</si>
  <si>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</si>
  <si>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</si>
  <si>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</si>
  <si>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</si>
  <si>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</si>
  <si>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</si>
  <si>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</si>
  <si>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</si>
  <si>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</si>
  <si>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</si>
  <si>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</si>
  <si>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</si>
  <si>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</si>
  <si>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</si>
  <si>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</si>
  <si>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</si>
  <si>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</si>
  <si>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</si>
  <si>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</si>
  <si>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</si>
  <si>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</si>
  <si>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</si>
  <si>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</si>
  <si>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</si>
  <si>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</si>
  <si>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</si>
  <si>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</si>
  <si>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</si>
  <si>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</si>
  <si>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</si>
  <si>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</si>
  <si>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</si>
  <si>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</si>
  <si>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</si>
  <si>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</si>
  <si>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</si>
  <si>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</si>
  <si>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</si>
  <si>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</si>
  <si>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</si>
  <si>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</si>
  <si>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</si>
  <si>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</si>
  <si>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</si>
  <si>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</si>
  <si>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</si>
  <si>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</si>
  <si>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</si>
  <si>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</si>
  <si>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</si>
  <si>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</si>
  <si>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</si>
  <si>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</si>
  <si>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</si>
  <si>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</si>
  <si>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</si>
  <si>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</si>
  <si>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</si>
  <si>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</si>
  <si>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</si>
  <si>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</si>
  <si>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</si>
  <si>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</si>
  <si>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</si>
  <si>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</si>
  <si>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</si>
  <si>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</si>
  <si>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</si>
  <si>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</si>
  <si>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</si>
  <si>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</si>
  <si>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</si>
  <si>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</si>
  <si>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</si>
  <si>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</si>
  <si>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</si>
  <si>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</si>
  <si>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</si>
  <si>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</si>
  <si>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</si>
  <si>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</si>
  <si>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</si>
  <si>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</si>
  <si>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</si>
  <si>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</si>
  <si>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</si>
  <si>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</si>
  <si>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</si>
  <si>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</si>
  <si>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</si>
  <si>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</si>
  <si>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</si>
  <si>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</si>
  <si>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</si>
  <si>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</si>
  <si>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</si>
  <si>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</si>
  <si>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</si>
  <si>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</si>
  <si>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</si>
  <si>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</si>
  <si>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</si>
  <si>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</si>
  <si>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</si>
  <si>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</si>
  <si>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</si>
  <si>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</si>
  <si>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</si>
  <si>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</si>
  <si>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</si>
  <si>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</si>
  <si>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</si>
  <si>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</si>
  <si>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</si>
  <si>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</si>
  <si>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</si>
  <si>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</si>
  <si>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</si>
  <si>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</si>
  <si>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</si>
  <si>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</si>
  <si>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</si>
  <si>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</si>
  <si>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</si>
  <si>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</si>
  <si>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</si>
  <si>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</si>
  <si>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</si>
  <si>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</si>
  <si>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</si>
  <si>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</si>
  <si>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</si>
  <si>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</si>
  <si>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</si>
  <si>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</si>
  <si>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</si>
  <si>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</si>
  <si>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</si>
  <si>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</si>
  <si>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</si>
  <si>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</si>
  <si>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</si>
  <si>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</si>
  <si>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</si>
  <si>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</si>
  <si>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</si>
  <si>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</si>
  <si>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</si>
  <si>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</si>
  <si>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</si>
  <si>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</si>
  <si>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</si>
  <si>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</si>
  <si>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</si>
  <si>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</si>
  <si>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</si>
  <si>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</si>
  <si>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</si>
  <si>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</si>
  <si>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</si>
  <si>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</si>
  <si>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</si>
  <si>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</si>
  <si>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</si>
  <si>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</si>
  <si>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</si>
  <si>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</si>
  <si>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</si>
  <si>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</si>
  <si>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</si>
  <si>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</si>
  <si>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</si>
  <si>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</si>
  <si>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</si>
  <si>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</si>
  <si>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</si>
  <si>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</si>
  <si>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</si>
  <si>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</si>
  <si>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</si>
  <si>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</si>
  <si>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</si>
  <si>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</si>
  <si>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</si>
  <si>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</si>
  <si>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</si>
  <si>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</si>
  <si>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</si>
  <si>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</si>
  <si>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</si>
  <si>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</si>
  <si>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</si>
  <si>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</si>
  <si>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</si>
  <si>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</si>
  <si>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</si>
  <si>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</si>
  <si>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</si>
  <si>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</si>
  <si>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</si>
  <si>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</si>
  <si>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</si>
  <si>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</si>
  <si>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</si>
  <si>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</si>
  <si>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</si>
  <si>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</si>
  <si>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</si>
  <si>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</si>
  <si>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</si>
  <si>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</si>
  <si>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</si>
  <si>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</si>
  <si>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</si>
  <si>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</si>
  <si>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</si>
  <si>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</si>
  <si>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</si>
  <si>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</si>
  <si>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</si>
  <si>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</si>
  <si>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</si>
  <si>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</si>
  <si>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</si>
  <si>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</si>
  <si>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</si>
  <si>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</si>
  <si>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</si>
  <si>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</si>
  <si>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</si>
  <si>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</si>
  <si>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</si>
  <si>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</si>
  <si>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</si>
  <si>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</si>
  <si>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</si>
  <si>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</si>
  <si>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</si>
  <si>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</si>
  <si>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</si>
  <si>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</si>
  <si>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</si>
  <si>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</si>
  <si>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</si>
  <si>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</si>
  <si>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</si>
  <si>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</si>
  <si>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</si>
  <si>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</si>
  <si>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</si>
  <si>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</si>
  <si>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</si>
  <si>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</si>
  <si>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</si>
  <si>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</si>
  <si>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</si>
  <si>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</si>
  <si>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</si>
  <si>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</si>
  <si>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</si>
  <si>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</si>
  <si>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</si>
  <si>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</si>
  <si>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</si>
  <si>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</si>
  <si>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</si>
  <si>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</si>
  <si>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</si>
  <si>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</si>
  <si>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</si>
  <si>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</si>
  <si>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</si>
  <si>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</si>
  <si>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</si>
  <si>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</si>
  <si>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</si>
  <si>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</si>
  <si>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</si>
  <si>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</si>
  <si>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</si>
  <si>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</si>
  <si>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</si>
  <si>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</si>
  <si>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</si>
  <si>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</si>
  <si>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</si>
  <si>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</si>
  <si>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</si>
  <si>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</si>
  <si>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</si>
  <si>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</si>
  <si>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</si>
  <si>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</si>
  <si>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</si>
  <si>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</si>
  <si>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</si>
  <si>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</si>
  <si>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</si>
  <si>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</si>
  <si>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</si>
  <si>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</si>
  <si>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</si>
  <si>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</si>
  <si>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</si>
  <si>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</si>
  <si>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</si>
  <si>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</si>
  <si>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</si>
  <si>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</si>
  <si>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</si>
  <si>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</si>
  <si>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</si>
  <si>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</si>
  <si>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</si>
  <si>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</si>
  <si>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</si>
  <si>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</si>
  <si>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</si>
  <si>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</si>
  <si>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</si>
  <si>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</si>
  <si>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</si>
  <si>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</si>
  <si>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</si>
  <si>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</si>
  <si>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</si>
  <si>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</si>
  <si>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</si>
  <si>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</si>
  <si>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</si>
  <si>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</si>
  <si>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</si>
  <si>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</si>
  <si>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</si>
  <si>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</si>
  <si>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</si>
  <si>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</si>
  <si>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</si>
  <si>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</si>
  <si>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</si>
  <si>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</si>
  <si>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</si>
  <si>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</si>
  <si>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</si>
  <si>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</si>
  <si>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</si>
  <si>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</si>
  <si>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</si>
  <si>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</si>
  <si>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</si>
  <si>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</si>
  <si>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</si>
  <si>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</si>
  <si>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</si>
  <si>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</si>
  <si>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</si>
  <si>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</si>
  <si>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</si>
  <si>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</si>
  <si>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</si>
  <si>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</si>
  <si>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</si>
  <si>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</si>
  <si>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</si>
  <si>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</si>
  <si>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</si>
  <si>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</si>
  <si>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</si>
  <si>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</si>
  <si>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</si>
  <si>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</si>
  <si>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</si>
  <si>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</si>
  <si>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</si>
  <si>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</si>
  <si>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</si>
  <si>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</si>
  <si>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</si>
  <si>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</si>
  <si>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</si>
  <si>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</si>
  <si>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</si>
  <si>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</si>
  <si>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</si>
  <si>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</si>
  <si>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</si>
  <si>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</si>
  <si>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</si>
  <si>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</si>
  <si>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</si>
  <si>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</si>
  <si>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</si>
  <si>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</si>
  <si>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</si>
  <si>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</si>
  <si>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</si>
  <si>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</si>
  <si>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</si>
  <si>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</si>
  <si>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</si>
  <si>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</si>
  <si>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</si>
  <si>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</si>
  <si>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</si>
  <si>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</si>
  <si>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</si>
  <si>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</si>
  <si>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</si>
  <si>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</si>
  <si>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</si>
  <si>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</si>
  <si>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</si>
  <si>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</si>
  <si>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</si>
  <si>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</si>
  <si>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</si>
  <si>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</si>
  <si>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</si>
  <si>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</si>
  <si>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</si>
  <si>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</si>
  <si>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</si>
  <si>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</si>
  <si>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</si>
  <si>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</si>
  <si>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</si>
  <si>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</si>
  <si>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</si>
  <si>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</si>
  <si>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</si>
  <si>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</si>
  <si>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</si>
  <si>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</si>
  <si>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</si>
  <si>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</si>
  <si>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</si>
  <si>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</si>
  <si>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</si>
  <si>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</si>
  <si>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</si>
  <si>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</si>
  <si>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</si>
  <si>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</si>
  <si>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</si>
  <si>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</si>
  <si>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</si>
  <si>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</si>
  <si>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</si>
  <si>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</si>
  <si>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</si>
  <si>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</si>
  <si>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</si>
  <si>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</si>
  <si>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</si>
  <si>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</si>
  <si>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</si>
  <si>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</si>
  <si>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</si>
  <si>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</si>
  <si>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</si>
  <si>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</si>
  <si>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</si>
  <si>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</si>
  <si>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</si>
  <si>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</si>
  <si>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</si>
  <si>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</si>
  <si>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</si>
  <si>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</si>
  <si>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</si>
  <si>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</si>
  <si>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</si>
  <si>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</si>
  <si>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</si>
  <si>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</si>
  <si>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</si>
  <si>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</si>
  <si>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</si>
  <si>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</si>
  <si>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</si>
  <si>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</si>
  <si>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</si>
  <si>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</si>
  <si>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</si>
  <si>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</si>
  <si>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</si>
  <si>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</si>
  <si>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</si>
  <si>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</si>
  <si>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</si>
  <si>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</si>
  <si>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</si>
  <si>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</si>
  <si>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</si>
  <si>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</si>
  <si>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</si>
  <si>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</si>
  <si>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</si>
  <si>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</si>
  <si>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</si>
  <si>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</si>
  <si>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</si>
  <si>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</si>
  <si>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</si>
  <si>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</si>
  <si>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</si>
  <si>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</si>
  <si>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</si>
  <si>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</si>
  <si>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</si>
  <si>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</si>
  <si>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</si>
  <si>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</si>
  <si>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</si>
  <si>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</si>
  <si>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</si>
  <si>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</si>
  <si>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</si>
  <si>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</si>
  <si>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</si>
  <si>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</si>
  <si>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</si>
  <si>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</si>
  <si>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</si>
  <si>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</si>
  <si>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</si>
  <si>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</si>
  <si>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</si>
  <si>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</si>
  <si>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</si>
  <si>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</si>
  <si>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</si>
  <si>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</si>
  <si>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</si>
  <si>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</si>
  <si>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</si>
  <si>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</si>
  <si>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</si>
  <si>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</si>
  <si>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</si>
  <si>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</si>
  <si>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</si>
  <si>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</si>
  <si>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</si>
  <si>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</si>
  <si>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</si>
  <si>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</si>
  <si>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</si>
  <si>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</si>
  <si>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</si>
  <si>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</si>
  <si>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</si>
  <si>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</si>
  <si>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</si>
  <si>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</si>
  <si>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</si>
  <si>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</si>
  <si>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</si>
  <si>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</si>
  <si>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</si>
  <si>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</si>
  <si>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</si>
  <si>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</si>
  <si>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</si>
  <si>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</si>
  <si>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</si>
  <si>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</si>
  <si>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</si>
  <si>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</si>
  <si>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</si>
  <si>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</si>
  <si>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</si>
  <si>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</si>
  <si>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</si>
  <si>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</si>
  <si>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</si>
  <si>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</si>
  <si>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</si>
  <si>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</si>
  <si>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</si>
  <si>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</si>
  <si>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</si>
  <si>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</si>
  <si>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</si>
  <si>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</si>
  <si>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</si>
  <si>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</si>
  <si>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</si>
  <si>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</si>
  <si>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</si>
  <si>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</si>
  <si>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</si>
  <si>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</si>
  <si>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</si>
  <si>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</si>
  <si>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</si>
  <si>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</si>
  <si>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</si>
  <si>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</si>
  <si>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</si>
  <si>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</si>
  <si>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</si>
  <si>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</si>
  <si>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</si>
  <si>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</si>
  <si>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</si>
  <si>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</si>
  <si>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</si>
  <si>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</si>
  <si>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</si>
  <si>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</si>
  <si>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</si>
  <si>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</si>
  <si>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</si>
  <si>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</si>
  <si>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</si>
  <si>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</si>
  <si>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</si>
  <si>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</si>
  <si>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</si>
  <si>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</si>
  <si>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</si>
  <si>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</si>
  <si>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</si>
  <si>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</si>
  <si>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</si>
  <si>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</si>
  <si>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</si>
  <si>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</si>
  <si>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</si>
  <si>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</si>
  <si>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</si>
  <si>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</si>
  <si>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</si>
  <si>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</si>
  <si>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</si>
  <si>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</si>
  <si>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</si>
  <si>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</si>
  <si>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</si>
  <si>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</si>
  <si>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</si>
  <si>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</si>
  <si>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</si>
  <si>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</si>
  <si>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</si>
  <si>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</si>
  <si>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</si>
  <si>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</si>
  <si>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</si>
  <si>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</si>
  <si>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</si>
  <si>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</si>
  <si>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</si>
  <si>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</si>
  <si>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</si>
  <si>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</si>
  <si>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</si>
  <si>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</si>
  <si>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</si>
  <si>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</si>
  <si>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</si>
  <si>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</si>
  <si>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</si>
  <si>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</si>
  <si>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</si>
  <si>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</si>
  <si>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</si>
  <si>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</si>
  <si>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</si>
  <si>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</si>
  <si>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</si>
  <si>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</si>
  <si>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</si>
  <si>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</si>
  <si>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</si>
  <si>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</si>
  <si>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</si>
  <si>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</si>
  <si>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</si>
  <si>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</si>
  <si>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</si>
  <si>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</si>
  <si>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</si>
  <si>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</si>
  <si>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</si>
  <si>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</si>
  <si>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</si>
  <si>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</si>
  <si>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</si>
  <si>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</si>
  <si>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</si>
  <si>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</si>
  <si>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</si>
  <si>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</si>
  <si>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</si>
  <si>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</si>
  <si>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</si>
  <si>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</si>
  <si>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</si>
  <si>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</si>
  <si>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</si>
  <si>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</si>
  <si>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</si>
  <si>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</si>
  <si>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</si>
  <si>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</si>
  <si>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</si>
  <si>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</si>
  <si>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</si>
  <si>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</si>
  <si>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</si>
  <si>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</si>
  <si>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</si>
  <si>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</si>
  <si>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</si>
  <si>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</si>
  <si>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</si>
  <si>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</si>
  <si>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</si>
  <si>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</si>
  <si>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</si>
  <si>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</si>
  <si>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</si>
  <si>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</si>
  <si>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</si>
  <si>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</si>
  <si>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</si>
  <si>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</si>
  <si>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</si>
  <si>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</si>
  <si>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</si>
  <si>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</si>
  <si>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</si>
  <si>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</si>
  <si>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</si>
  <si>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</si>
  <si>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</si>
  <si>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</si>
  <si>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</si>
  <si>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</si>
  <si>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</si>
  <si>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</si>
  <si>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</si>
  <si>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</si>
  <si>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</si>
  <si>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</si>
  <si>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</si>
  <si>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</si>
  <si>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</si>
  <si>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</si>
  <si>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</si>
  <si>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</si>
  <si>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</si>
  <si>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</si>
  <si>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</si>
  <si>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</si>
  <si>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</si>
  <si>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</si>
  <si>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</si>
  <si>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</si>
  <si>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</si>
  <si>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</si>
  <si>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</si>
  <si>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</si>
  <si>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</si>
  <si>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</si>
  <si>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</si>
  <si>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</si>
  <si>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</si>
  <si>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</si>
  <si>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</si>
  <si>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</si>
  <si>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</si>
  <si>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</si>
  <si>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</si>
  <si>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</si>
  <si>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</si>
  <si>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</si>
  <si>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</si>
  <si>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</si>
  <si>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</si>
  <si>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</si>
  <si>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</si>
  <si>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</si>
  <si>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</si>
  <si>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</si>
  <si>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</si>
  <si>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</si>
  <si>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</si>
  <si>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</si>
  <si>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</si>
  <si>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</si>
  <si>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</si>
  <si>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</si>
  <si>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</si>
  <si>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</si>
  <si>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</si>
  <si>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</si>
  <si>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</si>
  <si>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</si>
  <si>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</si>
  <si>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</si>
  <si>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</si>
  <si>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</si>
  <si>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</si>
  <si>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</si>
  <si>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</si>
  <si>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</si>
  <si>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</si>
  <si>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</si>
  <si>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</si>
  <si>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</si>
  <si>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</si>
  <si>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</si>
  <si>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</si>
  <si>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</si>
  <si>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</si>
  <si>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</si>
  <si>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</si>
  <si>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</si>
  <si>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</si>
  <si>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</si>
  <si>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</si>
  <si>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</si>
  <si>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</si>
  <si>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</si>
  <si>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</si>
  <si>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</si>
  <si>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</si>
  <si>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</si>
  <si>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</si>
  <si>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</si>
  <si>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</si>
  <si>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</si>
  <si>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</si>
  <si>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</si>
  <si>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</si>
  <si>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</si>
  <si>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</si>
  <si>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</si>
  <si>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</si>
  <si>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</si>
  <si>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</si>
  <si>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</si>
  <si>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</si>
  <si>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</si>
  <si>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</si>
  <si>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</si>
  <si>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</si>
  <si>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</si>
  <si>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</si>
  <si>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</si>
  <si>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</si>
  <si>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</si>
  <si>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</si>
  <si>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</si>
  <si>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</si>
  <si>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</si>
  <si>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</si>
  <si>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</si>
  <si>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</si>
  <si>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</si>
  <si>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</si>
  <si>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</si>
  <si>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</si>
  <si>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</si>
  <si>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</si>
  <si>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</si>
  <si>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</si>
  <si>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</si>
  <si>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</si>
  <si>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</si>
  <si>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</si>
  <si>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</si>
  <si>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</si>
  <si>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</si>
  <si>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</si>
  <si>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</si>
  <si>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</si>
  <si>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</si>
  <si>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</si>
  <si>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</si>
  <si>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</si>
  <si>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</si>
  <si>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</si>
  <si>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</si>
  <si>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</si>
  <si>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</si>
  <si>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</si>
  <si>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</si>
  <si>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</si>
  <si>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</si>
  <si>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</si>
  <si>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</si>
  <si>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</si>
  <si>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</si>
  <si>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</si>
  <si>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</si>
  <si>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</si>
  <si>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</si>
  <si>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</si>
  <si>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</si>
  <si>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</si>
  <si>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</si>
  <si>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</si>
  <si>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</si>
  <si>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</si>
  <si>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</si>
  <si>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</si>
  <si>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</si>
  <si>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</si>
  <si>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</si>
  <si>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</si>
  <si>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</si>
  <si>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</si>
  <si>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</si>
  <si>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</si>
  <si>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</si>
  <si>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</si>
  <si>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</si>
  <si>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</si>
  <si>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</si>
  <si>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</si>
  <si>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</si>
  <si>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sub-category</t>
  </si>
  <si>
    <t>parent catagory</t>
  </si>
  <si>
    <t>average denotion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</si>
  <si>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</si>
  <si>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</si>
  <si>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</si>
  <si>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</si>
  <si>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</si>
  <si>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</si>
  <si>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</si>
  <si>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</si>
  <si>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</si>
  <si>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</si>
  <si>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</si>
  <si>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</si>
  <si>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</si>
  <si>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</si>
  <si>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</si>
  <si>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</si>
  <si>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</si>
  <si>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</si>
  <si>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</si>
  <si>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</si>
  <si>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</si>
  <si>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</si>
  <si>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</si>
  <si>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</si>
  <si>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</si>
  <si>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</si>
  <si>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</si>
  <si>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</si>
  <si>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</si>
  <si>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</si>
  <si>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</si>
  <si>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</si>
  <si>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</si>
  <si>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Column Labels</t>
  </si>
  <si>
    <t>Grand Total</t>
  </si>
  <si>
    <t>Row Labels</t>
  </si>
  <si>
    <t>Count of outcome</t>
  </si>
  <si>
    <t>(All)</t>
  </si>
  <si>
    <t>date ended</t>
  </si>
  <si>
    <t>date created</t>
  </si>
  <si>
    <t>Qtr3</t>
  </si>
  <si>
    <t>Jul</t>
  </si>
  <si>
    <t>Qtr1</t>
  </si>
  <si>
    <t>Mar</t>
  </si>
  <si>
    <t>Aug</t>
  </si>
  <si>
    <t>Qtr2</t>
  </si>
  <si>
    <t>May</t>
  </si>
  <si>
    <t>Sep</t>
  </si>
  <si>
    <t>Qtr4</t>
  </si>
  <si>
    <t>Dec</t>
  </si>
  <si>
    <t>Oct</t>
  </si>
  <si>
    <t>Nov</t>
  </si>
  <si>
    <t>Feb</t>
  </si>
  <si>
    <t>Jan</t>
  </si>
  <si>
    <t>Apr</t>
  </si>
  <si>
    <t>Jun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</si>
  <si>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</si>
  <si>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</si>
  <si>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</si>
  <si>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</si>
  <si>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</si>
  <si>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</si>
  <si>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</si>
  <si>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</si>
  <si>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</si>
  <si>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15000 to 
19999</t>
  </si>
  <si>
    <t>20000 to 
24999</t>
  </si>
  <si>
    <t>25000 to 
29999</t>
  </si>
  <si>
    <t>30000 to 
34999</t>
  </si>
  <si>
    <t>35000 to 
39999</t>
  </si>
  <si>
    <t>40000 to 
44999</t>
  </si>
  <si>
    <t>45000 to 
49999</t>
  </si>
  <si>
    <t>Greater than 
or equal to 50000</t>
  </si>
  <si>
    <t>Less than 
1000</t>
  </si>
  <si>
    <t>1000 to 
4999</t>
  </si>
  <si>
    <t>5000 to 
9999</t>
  </si>
  <si>
    <t>10000 to 
14999</t>
  </si>
  <si>
    <t>wearable</t>
  </si>
  <si>
    <t>Failed mean</t>
  </si>
  <si>
    <t>Failed median</t>
  </si>
  <si>
    <t>Failed min.</t>
  </si>
  <si>
    <t>Failed max.</t>
  </si>
  <si>
    <t>Failed variance</t>
  </si>
  <si>
    <t>Failed standard deviation</t>
  </si>
  <si>
    <t>Successful mean</t>
  </si>
  <si>
    <t>Successful median</t>
  </si>
  <si>
    <t>Successful min.</t>
  </si>
  <si>
    <t>Successful max.</t>
  </si>
  <si>
    <t>Successful variance</t>
  </si>
  <si>
    <t>Successful standard deviation</t>
  </si>
  <si>
    <t>total suc/fail</t>
  </si>
  <si>
    <t>187/155</t>
  </si>
  <si>
    <t>49/36</t>
  </si>
  <si>
    <t>highest success</t>
  </si>
  <si>
    <t>fall and january</t>
  </si>
  <si>
    <t>highest failed</t>
  </si>
  <si>
    <t>march, aug, sept,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</si>
</sst>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rgb="FFFF8D8D"/>
        <bgColor indexed="64"/>
      </patternFill>
    </fill>
    <fill>
      <patternFill patternType="solid">
        <fgColor theme="9" tint="0.599963377788628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1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33" borderId="10" xfId="0" applyFill="1" applyBorder="1"/>
    <xf numFmtId="9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35" borderId="10" xfId="0" applyFill="1" applyBorder="1"/>
    <xf numFmtId="0" fontId="0" fillId="36" borderId="10" xfId="0" applyFill="1" applyBorder="1"/>
    <xf numFmtId="3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 1" xfId="42" xr:uid="{C9D77730-38AF-B747-8834-CE4580877C1E}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7030A0"/>
        </patternFill>
      </fill>
    </dxf>
    <dxf>
      <fill>
        <patternFill>
          <bgColor rgb="FFFF8D8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rgb="FF7030A0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</dxfs>
  <tableStyles count="0" defaultTableStyle="TableStyleMedium2" defaultPivotStyle="PivotStyleLight16"/>
  <colors>
    <mruColors>
      <color rgb="FFFF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project.xlsx]Category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F43-B7F2-E02441F3AB45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0F-4F43-B7F2-E02441F3AB45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0F-4F43-B7F2-E02441F3AB45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0F-4F43-B7F2-E02441F3A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269855"/>
        <c:axId val="166747952"/>
      </c:barChart>
      <c:catAx>
        <c:axId val="189126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7952"/>
        <c:crosses val="autoZero"/>
        <c:auto val="1"/>
        <c:lblAlgn val="ctr"/>
        <c:lblOffset val="100"/>
        <c:noMultiLvlLbl val="0"/>
      </c:catAx>
      <c:valAx>
        <c:axId val="166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6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D-1A40-ABCD-399B6E0EEB41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D-1A40-ABCD-399B6E0EEB41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D-1A40-ABCD-399B6E0EEB41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D-1A40-ABCD-399B6E0E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170207"/>
        <c:axId val="2016774703"/>
      </c:barChart>
      <c:catAx>
        <c:axId val="201717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74703"/>
        <c:crosses val="autoZero"/>
        <c:auto val="1"/>
        <c:lblAlgn val="ctr"/>
        <c:lblOffset val="100"/>
        <c:noMultiLvlLbl val="0"/>
      </c:catAx>
      <c:valAx>
        <c:axId val="20167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project.xlsx]Outcome 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'Outcome pivot'!$A$6:$A$22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 pivot'!$B$6:$B$22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1-4C42-B2F7-60195E6741FF}"/>
            </c:ext>
          </c:extLst>
        </c:ser>
        <c:ser>
          <c:idx val="1"/>
          <c:order val="1"/>
          <c:tx>
            <c:strRef>
              <c:f>'Outcome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'Outcome pivot'!$A$6:$A$22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 pivot'!$C$6:$C$22</c:f>
              <c:numCache>
                <c:formatCode>General</c:formatCode>
                <c:ptCount val="12"/>
                <c:pt idx="0">
                  <c:v>21</c:v>
                </c:pt>
                <c:pt idx="1">
                  <c:v>28</c:v>
                </c:pt>
                <c:pt idx="2">
                  <c:v>35</c:v>
                </c:pt>
                <c:pt idx="3">
                  <c:v>30</c:v>
                </c:pt>
                <c:pt idx="4">
                  <c:v>31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35</c:v>
                </c:pt>
                <c:pt idx="9">
                  <c:v>28</c:v>
                </c:pt>
                <c:pt idx="10">
                  <c:v>26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1-4C42-B2F7-60195E6741FF}"/>
            </c:ext>
          </c:extLst>
        </c:ser>
        <c:ser>
          <c:idx val="2"/>
          <c:order val="2"/>
          <c:tx>
            <c:strRef>
              <c:f>'Outcome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'Outcome pivot'!$A$6:$A$22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 pivot'!$D$6:$D$22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1-4C42-B2F7-60195E6741FF}"/>
            </c:ext>
          </c:extLst>
        </c:ser>
        <c:ser>
          <c:idx val="3"/>
          <c:order val="3"/>
          <c:tx>
            <c:strRef>
              <c:f>'Outcome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'Outcome pivot'!$A$6:$A$22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 pivot'!$E$6:$E$22</c:f>
              <c:numCache>
                <c:formatCode>General</c:formatCode>
                <c:ptCount val="12"/>
                <c:pt idx="0">
                  <c:v>53</c:v>
                </c:pt>
                <c:pt idx="1">
                  <c:v>40</c:v>
                </c:pt>
                <c:pt idx="2">
                  <c:v>48</c:v>
                </c:pt>
                <c:pt idx="3">
                  <c:v>34</c:v>
                </c:pt>
                <c:pt idx="4">
                  <c:v>51</c:v>
                </c:pt>
                <c:pt idx="5">
                  <c:v>54</c:v>
                </c:pt>
                <c:pt idx="6">
                  <c:v>39</c:v>
                </c:pt>
                <c:pt idx="7">
                  <c:v>55</c:v>
                </c:pt>
                <c:pt idx="8">
                  <c:v>53</c:v>
                </c:pt>
                <c:pt idx="9">
                  <c:v>52</c:v>
                </c:pt>
                <c:pt idx="10">
                  <c:v>45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1-4C42-B2F7-60195E67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231408"/>
        <c:axId val="840283424"/>
      </c:lineChart>
      <c:catAx>
        <c:axId val="399231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83424"/>
        <c:crosses val="autoZero"/>
        <c:auto val="1"/>
        <c:lblAlgn val="ctr"/>
        <c:lblOffset val="100"/>
        <c:noMultiLvlLbl val="0"/>
      </c:catAx>
      <c:valAx>
        <c:axId val="8402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count,Percent'!$F$1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count,Percent'!$A$2:$A$13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or equal to 50000</c:v>
                </c:pt>
              </c:strCache>
            </c:strRef>
          </c:cat>
          <c:val>
            <c:numRef>
              <c:f>'Outcome count,Percent'!$F$2:$F$13</c:f>
              <c:numCache>
                <c:formatCode>0%</c:formatCode>
                <c:ptCount val="12"/>
                <c:pt idx="0">
                  <c:v>0.63829787234042556</c:v>
                </c:pt>
                <c:pt idx="1">
                  <c:v>0.57232704402515722</c:v>
                </c:pt>
                <c:pt idx="2">
                  <c:v>0.56872037914691942</c:v>
                </c:pt>
                <c:pt idx="3">
                  <c:v>0.55555555555555558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0.36363636363636365</c:v>
                </c:pt>
                <c:pt idx="8">
                  <c:v>0.9</c:v>
                </c:pt>
                <c:pt idx="9">
                  <c:v>0.4</c:v>
                </c:pt>
                <c:pt idx="10">
                  <c:v>0.76923076923076927</c:v>
                </c:pt>
                <c:pt idx="11">
                  <c:v>0.59786476868327398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F-2842-9E80-27392B18DDF9}"/>
            </c:ext>
          </c:extLst>
        </c:ser>
        <c:ser>
          <c:idx val="1"/>
          <c:order val="1"/>
          <c:tx>
            <c:strRef>
              <c:f>'Outcome count,Percent'!$G$1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count,Percent'!$A$2:$A$13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or equal to 50000</c:v>
                </c:pt>
              </c:strCache>
            </c:strRef>
          </c:cat>
          <c:val>
            <c:numRef>
              <c:f>'Outcome count,Percent'!$G$2:$G$13</c:f>
              <c:numCache>
                <c:formatCode>0%</c:formatCode>
                <c:ptCount val="12"/>
                <c:pt idx="0">
                  <c:v>0.31914893617021278</c:v>
                </c:pt>
                <c:pt idx="1">
                  <c:v>0.36477987421383645</c:v>
                </c:pt>
                <c:pt idx="2">
                  <c:v>0.39336492890995262</c:v>
                </c:pt>
                <c:pt idx="3">
                  <c:v>0.38425925925925924</c:v>
                </c:pt>
                <c:pt idx="4">
                  <c:v>0.7</c:v>
                </c:pt>
                <c:pt idx="5">
                  <c:v>0.6</c:v>
                </c:pt>
                <c:pt idx="6">
                  <c:v>0.375</c:v>
                </c:pt>
                <c:pt idx="7">
                  <c:v>0.45454545454545453</c:v>
                </c:pt>
                <c:pt idx="8">
                  <c:v>0.1</c:v>
                </c:pt>
                <c:pt idx="9">
                  <c:v>0.6</c:v>
                </c:pt>
                <c:pt idx="10">
                  <c:v>0.23076923076923078</c:v>
                </c:pt>
                <c:pt idx="11">
                  <c:v>0.33451957295373663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F-2842-9E80-27392B18DDF9}"/>
            </c:ext>
          </c:extLst>
        </c:ser>
        <c:ser>
          <c:idx val="2"/>
          <c:order val="2"/>
          <c:tx>
            <c:strRef>
              <c:f>'Outcome count,Percent'!$H$1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count,Percent'!$A$2:$A$13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or equal to 50000</c:v>
                </c:pt>
              </c:strCache>
            </c:strRef>
          </c:cat>
          <c:val>
            <c:numRef>
              <c:f>'Outcome count,Percent'!$H$2:$H$13</c:f>
              <c:numCache>
                <c:formatCode>0%</c:formatCode>
                <c:ptCount val="12"/>
                <c:pt idx="0">
                  <c:v>4.2553191489361701E-2</c:v>
                </c:pt>
                <c:pt idx="1">
                  <c:v>6.2893081761006289E-2</c:v>
                </c:pt>
                <c:pt idx="2">
                  <c:v>3.7914691943127965E-2</c:v>
                </c:pt>
                <c:pt idx="3">
                  <c:v>6.0185185185185182E-2</c:v>
                </c:pt>
                <c:pt idx="4">
                  <c:v>0.1</c:v>
                </c:pt>
                <c:pt idx="5">
                  <c:v>0.1</c:v>
                </c:pt>
                <c:pt idx="6">
                  <c:v>0.125</c:v>
                </c:pt>
                <c:pt idx="7">
                  <c:v>0.18181818181818182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6.7615658362989328E-2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F-2842-9E80-27392B18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406512"/>
        <c:axId val="268408784"/>
      </c:lineChart>
      <c:catAx>
        <c:axId val="26840651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08784"/>
        <c:crosses val="autoZero"/>
        <c:auto val="1"/>
        <c:lblAlgn val="ctr"/>
        <c:lblOffset val="100"/>
        <c:noMultiLvlLbl val="0"/>
      </c:catAx>
      <c:valAx>
        <c:axId val="26840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1</xdr:row>
      <xdr:rowOff>88900</xdr:rowOff>
    </xdr:from>
    <xdr:to>
      <xdr:col>12</xdr:col>
      <xdr:colOff>584200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D2C5F-7CA8-E445-A5B7-A1BB325ED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</xdr:row>
      <xdr:rowOff>6350</xdr:rowOff>
    </xdr:from>
    <xdr:to>
      <xdr:col>14</xdr:col>
      <xdr:colOff>381000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4CFED-08F5-B23F-6464-451B050F6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184150</xdr:rowOff>
    </xdr:from>
    <xdr:to>
      <xdr:col>14</xdr:col>
      <xdr:colOff>419100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FBEFC-E266-B758-498F-F06FC29BD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44450</xdr:rowOff>
    </xdr:from>
    <xdr:to>
      <xdr:col>7</xdr:col>
      <xdr:colOff>1333500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41EF4-4758-5C3E-078D-721E7B5AB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2.945853472222" createdVersion="8" refreshedVersion="8" minRefreshableVersion="3" recordCount="1002" xr:uid="{389CCDD4-C3A1-B841-A84C-CF38BABA8033}">
  <cacheSource type="worksheet">
    <worksheetSource ref="A1:R1048576" sheet="Raw 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0">
      <sharedItems containsString="0" containsBlank="1" containsNumber="1" minValue="0" maxValue="23.388333333333332"/>
    </cacheField>
    <cacheField name="average denotion" numFmtId="0">
      <sharedItems containsString="0" containsBlank="1" containsNumber="1" minValue="0" maxValue="113.17073170731707"/>
    </cacheField>
    <cacheField name="parent cata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-category" numFmtId="0">
      <sharedItems containsBlank="1" count="25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3.031980324071" createdVersion="8" refreshedVersion="8" minRefreshableVersion="3" recordCount="1001" xr:uid="{14E972FE-B584-6843-8974-3347CF2701B4}">
  <cacheSource type="worksheet">
    <worksheetSource ref="A1:T1048576" sheet="Raw 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_funded" numFmtId="0">
      <sharedItems containsString="0" containsBlank="1" containsNumber="1" minValue="0" maxValue="23.388333333333332"/>
    </cacheField>
    <cacheField name="average denotion" numFmtId="0">
      <sharedItems containsString="0" containsBlank="1" containsNumber="1" minValue="0" maxValue="113.17073170731707"/>
    </cacheField>
    <cacheField name="parent cata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-category" numFmtId="0">
      <sharedItems containsBlank="1"/>
    </cacheField>
    <cacheField name="date created" numFmtId="14">
      <sharedItems containsNonDate="0" containsDate="1" containsString="0" containsBlank="1" minDate="2930-07-25T00:00:00" maxDate="3171-09-21T00:00:00" count="880">
        <d v="3071-10-10T00:00:00"/>
        <d v="3009-12-09T00:00:00"/>
        <d v="2980-10-06T00:00:00"/>
        <d v="3107-04-04T00:00:00"/>
        <d v="2973-02-20T00:00:00"/>
        <d v="3144-12-22T00:00:00"/>
        <d v="2941-12-05T00:00:00"/>
        <d v="3060-08-31T00:00:00"/>
        <d v="2975-03-07T00:00:00"/>
        <d v="3122-03-05T00:00:00"/>
        <d v="3072-05-13T00:00:00"/>
        <d v="3159-04-19T00:00:00"/>
        <d v="2986-03-20T00:00:00"/>
        <d v="3015-12-26T00:00:00"/>
        <d v="2935-06-28T00:00:00"/>
        <d v="3016-12-20T00:00:00"/>
        <d v="3038-05-23T00:00:00"/>
        <d v="3043-03-10T00:00:00"/>
        <d v="3047-01-01T00:00:00"/>
        <d v="3075-05-22T00:00:00"/>
        <d v="3112-02-13T00:00:00"/>
        <d v="2931-08-13T00:00:00"/>
        <d v="3128-11-15T00:00:00"/>
        <d v="3052-03-11T00:00:00"/>
        <d v="3036-05-09T00:00:00"/>
        <d v="2960-01-24T00:00:00"/>
        <d v="3052-10-13T00:00:00"/>
        <d v="3148-11-07T00:00:00"/>
        <d v="3141-04-17T00:00:00"/>
        <d v="2981-11-18T00:00:00"/>
        <d v="3128-02-25T00:00:00"/>
        <d v="2941-09-24T00:00:00"/>
        <d v="3113-11-22T00:00:00"/>
        <d v="3059-02-26T00:00:00"/>
        <d v="3015-11-08T00:00:00"/>
        <d v="3152-12-03T00:00:00"/>
        <d v="3124-03-18T00:00:00"/>
        <d v="3125-07-11T00:00:00"/>
        <d v="3085-09-13T00:00:00"/>
        <d v="3026-11-23T00:00:00"/>
        <d v="3110-10-21T00:00:00"/>
        <d v="3121-09-18T00:00:00"/>
        <d v="2965-11-29T00:00:00"/>
        <d v="2944-04-17T00:00:00"/>
        <d v="2962-06-30T00:00:00"/>
        <d v="2982-12-06T00:00:00"/>
        <d v="2964-12-04T00:00:00"/>
        <d v="3165-05-05T00:00:00"/>
        <d v="3046-05-06T00:00:00"/>
        <d v="3031-03-01T00:00:00"/>
        <d v="2971-05-14T00:00:00"/>
        <d v="3157-07-10T00:00:00"/>
        <d v="2978-10-17T00:00:00"/>
        <d v="3034-07-07T00:00:00"/>
        <d v="2978-03-15T00:00:00"/>
        <d v="2943-08-21T00:00:00"/>
        <d v="3136-07-24T00:00:00"/>
        <d v="3105-09-29T00:00:00"/>
        <d v="2996-03-15T00:00:00"/>
        <d v="3150-08-16T00:00:00"/>
        <d v="3035-10-30T00:00:00"/>
        <d v="3069-04-10T00:00:00"/>
        <d v="2954-07-19T00:00:00"/>
        <d v="3146-09-07T00:00:00"/>
        <d v="3126-06-12T00:00:00"/>
        <d v="3015-07-11T00:00:00"/>
        <d v="3006-05-24T00:00:00"/>
        <d v="3131-03-29T00:00:00"/>
        <d v="3094-01-17T00:00:00"/>
        <d v="3062-06-10T00:00:00"/>
        <d v="3138-08-31T00:00:00"/>
        <d v="3137-01-08T00:00:00"/>
        <d v="3028-12-06T00:00:00"/>
        <d v="3018-09-05T00:00:00"/>
        <d v="2948-03-27T00:00:00"/>
        <d v="2981-07-21T00:00:00"/>
        <d v="3075-02-15T00:00:00"/>
        <d v="3096-01-08T00:00:00"/>
        <d v="2975-12-20T00:00:00"/>
        <d v="2974-06-16T00:00:00"/>
        <d v="3095-06-30T00:00:00"/>
        <d v="3083-07-14T00:00:00"/>
        <d v="3147-03-18T00:00:00"/>
        <d v="3082-09-05T00:00:00"/>
        <d v="3071-07-06T00:00:00"/>
        <d v="3083-11-11T00:00:00"/>
        <d v="2958-07-22T00:00:00"/>
        <d v="3045-02-03T00:00:00"/>
        <d v="3073-05-08T00:00:00"/>
        <d v="3106-10-18T00:00:00"/>
        <d v="3051-05-28T00:00:00"/>
        <d v="2944-06-28T00:00:00"/>
        <d v="3037-09-01T00:00:00"/>
        <d v="2961-08-22T00:00:00"/>
        <d v="3075-07-09T00:00:00"/>
        <d v="2936-06-22T00:00:00"/>
        <d v="2991-12-31T00:00:00"/>
        <d v="3057-04-01T00:00:00"/>
        <d v="3114-10-24T00:00:00"/>
        <d v="3082-04-14T00:00:00"/>
        <d v="2952-07-29T00:00:00"/>
        <d v="3024-05-01T00:00:00"/>
        <d v="3096-09-28T00:00:00"/>
        <d v="3078-02-23T00:00:00"/>
        <d v="2941-04-09T00:00:00"/>
        <d v="3050-01-09T00:00:00"/>
        <d v="2940-05-08T00:00:00"/>
        <d v="3159-06-30T00:00:00"/>
        <d v="2953-03-02T00:00:00"/>
        <d v="3031-08-16T00:00:00"/>
        <d v="3060-07-14T00:00:00"/>
        <d v="3121-03-10T00:00:00"/>
        <d v="2944-05-11T00:00:00"/>
        <d v="2949-06-26T00:00:00"/>
        <d v="2985-08-16T00:00:00"/>
        <d v="3156-05-28T00:00:00"/>
        <d v="3096-09-04T00:00:00"/>
        <d v="3089-12-21T00:00:00"/>
        <d v="3092-11-11T00:00:00"/>
        <d v="3043-08-25T00:00:00"/>
        <d v="2952-01-19T00:00:00"/>
        <d v="3153-09-17T00:00:00"/>
        <d v="3020-06-14T00:00:00"/>
        <d v="2962-03-26T00:00:00"/>
        <d v="3062-12-19T00:00:00"/>
        <d v="3100-03-24T00:00:00"/>
        <d v="2939-10-29T00:00:00"/>
        <d v="3083-01-03T00:00:00"/>
        <d v="2932-12-05T00:00:00"/>
        <d v="3003-12-18T00:00:00"/>
        <d v="3137-08-12T00:00:00"/>
        <d v="3156-07-15T00:00:00"/>
        <d v="3139-03-11T00:00:00"/>
        <d v="2945-07-17T00:00:00"/>
        <d v="3149-06-11T00:00:00"/>
        <d v="3138-01-27T00:00:00"/>
        <d v="3035-05-15T00:00:00"/>
        <d v="3048-01-20T00:00:00"/>
        <d v="3118-05-13T00:00:00"/>
        <d v="2984-03-30T00:00:00"/>
        <d v="2990-02-03T00:00:00"/>
        <d v="3053-04-23T00:00:00"/>
        <d v="2981-04-16T00:00:00"/>
        <d v="2969-02-17T00:00:00"/>
        <d v="3063-08-16T00:00:00"/>
        <d v="3035-06-08T00:00:00"/>
        <d v="3013-08-14T00:00:00"/>
        <d v="2946-12-03T00:00:00"/>
        <d v="3097-04-08T00:00:00"/>
        <d v="3159-12-15T00:00:00"/>
        <d v="3113-07-01T00:00:00"/>
        <d v="2947-11-28T00:00:00"/>
        <d v="3070-05-24T00:00:00"/>
        <d v="2933-11-30T00:00:00"/>
        <d v="3005-12-07T00:00:00"/>
        <d v="3020-11-29T00:00:00"/>
        <d v="3057-09-16T00:00:00"/>
        <d v="3049-02-07T00:00:00"/>
        <d v="2978-11-10T00:00:00"/>
        <d v="3125-05-24T00:00:00"/>
        <d v="3035-08-19T00:00:00"/>
        <d v="3170-12-06T00:00:00"/>
        <d v="3087-09-27T00:00:00"/>
        <d v="3019-05-27T00:00:00"/>
        <d v="3161-09-23T00:00:00"/>
        <d v="3088-11-08T00:00:00"/>
        <d v="2944-09-08T00:00:00"/>
        <d v="2933-10-13T00:00:00"/>
        <d v="3150-07-23T00:00:00"/>
        <d v="2988-09-17T00:00:00"/>
        <d v="2946-07-12T00:00:00"/>
        <d v="3008-06-29T00:00:00"/>
        <d v="3069-11-12T00:00:00"/>
        <d v="2960-03-12T00:00:00"/>
        <d v="2978-05-02T00:00:00"/>
        <d v="2973-08-31T00:00:00"/>
        <d v="3129-01-26T00:00:00"/>
        <d v="3152-10-16T00:00:00"/>
        <d v="2968-11-13T00:00:00"/>
        <d v="3128-06-24T00:00:00"/>
        <d v="3100-11-19T00:00:00"/>
        <d v="3123-06-04T00:00:00"/>
        <d v="3121-10-12T00:00:00"/>
        <d v="3046-01-29T00:00:00"/>
        <d v="2962-05-13T00:00:00"/>
        <d v="3080-11-26T00:00:00"/>
        <d v="2955-01-27T00:00:00"/>
        <d v="2954-02-01T00:00:00"/>
        <d v="3021-04-22T00:00:00"/>
        <d v="3077-07-22T00:00:00"/>
        <d v="3056-05-24T00:00:00"/>
        <d v="3128-05-31T00:00:00"/>
        <d v="2990-09-07T00:00:00"/>
        <d v="3073-08-12T00:00:00"/>
        <d v="3105-02-01T00:00:00"/>
        <d v="2956-09-18T00:00:00"/>
        <d v="2947-09-17T00:00:00"/>
        <d v="2955-09-24T00:00:00"/>
        <d v="3168-07-25T00:00:00"/>
        <d v="3094-02-10T00:00:00"/>
        <d v="3078-11-13T00:00:00"/>
        <d v="2947-04-26T00:00:00"/>
        <d v="3135-11-27T00:00:00"/>
        <d v="3145-02-08T00:00:00"/>
        <d v="3088-04-30T00:00:00"/>
        <d v="2949-03-22T00:00:00"/>
        <d v="3150-02-06T00:00:00"/>
        <d v="3010-01-02T00:00:00"/>
        <d v="2971-06-07T00:00:00"/>
        <d v="2962-04-19T00:00:00"/>
        <d v="3147-09-02T00:00:00"/>
        <d v="3071-08-23T00:00:00"/>
        <d v="3046-12-08T00:00:00"/>
        <d v="3008-10-27T00:00:00"/>
        <d v="3154-08-19T00:00:00"/>
        <d v="2999-07-23T00:00:00"/>
        <d v="2949-12-11T00:00:00"/>
        <d v="3005-09-02T00:00:00"/>
        <d v="2966-11-24T00:00:00"/>
        <d v="3060-06-20T00:00:00"/>
        <d v="3078-01-30T00:00:00"/>
        <d v="2938-08-23T00:00:00"/>
        <d v="3019-03-16T00:00:00"/>
        <d v="3094-10-09T00:00:00"/>
        <d v="3168-12-16T00:00:00"/>
        <d v="3045-01-10T00:00:00"/>
        <d v="3025-11-28T00:00:00"/>
        <d v="3168-09-11T00:00:00"/>
        <d v="3062-04-23T00:00:00"/>
        <d v="3023-03-20T00:00:00"/>
        <d v="3000-07-18T00:00:00"/>
        <d v="3015-04-30T00:00:00"/>
        <d v="3023-08-11T00:00:00"/>
        <d v="2983-09-20T00:00:00"/>
        <d v="2965-08-01T00:00:00"/>
        <d v="3067-10-06T00:00:00"/>
        <d v="3010-07-13T00:00:00"/>
        <d v="3068-12-11T00:00:00"/>
        <d v="3040-06-05T00:00:00"/>
        <d v="3147-10-20T00:00:00"/>
        <d v="3142-02-23T00:00:00"/>
        <d v="2977-05-31T00:00:00"/>
        <d v="3127-03-26T00:00:00"/>
        <d v="3135-09-16T00:00:00"/>
        <d v="3085-10-31T00:00:00"/>
        <d v="2932-09-24T00:00:00"/>
        <d v="3068-04-15T00:00:00"/>
        <d v="2986-04-13T00:00:00"/>
        <d v="3016-03-07T00:00:00"/>
        <d v="2965-09-18T00:00:00"/>
        <d v="3049-03-27T00:00:00"/>
        <d v="3116-11-06T00:00:00"/>
        <d v="3099-06-09T00:00:00"/>
        <d v="3160-08-11T00:00:00"/>
        <d v="3057-03-08T00:00:00"/>
        <d v="3026-10-06T00:00:00"/>
        <d v="3073-03-21T00:00:00"/>
        <d v="3065-11-09T00:00:00"/>
        <d v="2945-09-03T00:00:00"/>
        <d v="2997-04-03T00:00:00"/>
        <d v="3027-04-16T00:00:00"/>
        <d v="2962-06-06T00:00:00"/>
        <d v="2989-10-30T00:00:00"/>
        <d v="3116-03-11T00:00:00"/>
        <d v="2958-05-11T00:00:00"/>
        <d v="3143-09-23T00:00:00"/>
        <d v="3000-01-07T00:00:00"/>
        <d v="3153-11-28T00:00:00"/>
        <d v="2992-11-07T00:00:00"/>
        <d v="3035-03-04T00:00:00"/>
        <d v="3048-09-16T00:00:00"/>
        <d v="3110-04-12T00:00:00"/>
        <d v="3090-03-03T00:00:00"/>
        <d v="2942-04-04T00:00:00"/>
        <d v="3116-12-24T00:00:00"/>
        <d v="2956-02-15T00:00:00"/>
        <d v="3117-01-17T00:00:00"/>
        <d v="3109-10-26T00:00:00"/>
        <d v="2961-10-09T00:00:00"/>
        <d v="3017-11-21T00:00:00"/>
        <d v="3034-02-13T00:00:00"/>
        <d v="3036-06-26T00:00:00"/>
        <d v="3047-09-22T00:00:00"/>
        <d v="2979-02-14T00:00:00"/>
        <d v="3086-04-17T00:00:00"/>
        <d v="2955-08-07T00:00:00"/>
        <d v="3062-03-06T00:00:00"/>
        <d v="3118-01-12T00:00:00"/>
        <d v="3158-02-11T00:00:00"/>
        <d v="2954-05-08T00:00:00"/>
        <d v="3015-03-13T00:00:00"/>
        <d v="3167-03-09T00:00:00"/>
        <d v="2982-04-11T00:00:00"/>
        <d v="3138-06-20T00:00:00"/>
        <d v="3102-01-25T00:00:00"/>
        <d v="3065-05-25T00:00:00"/>
        <d v="3163-10-31T00:00:00"/>
        <d v="3052-07-09T00:00:00"/>
        <d v="3124-05-05T00:00:00"/>
        <d v="3012-03-04T00:00:00"/>
        <d v="3137-09-29T00:00:00"/>
        <d v="2954-10-23T00:00:00"/>
        <d v="3147-04-11T00:00:00"/>
        <d v="3129-04-08T00:00:00"/>
        <d v="3132-12-12T00:00:00"/>
        <d v="3088-07-11T00:00:00"/>
        <d v="3006-08-27T00:00:00"/>
        <d v="3006-04-30T00:00:00"/>
        <d v="3101-01-30T00:00:00"/>
        <d v="3130-09-18T00:00:00"/>
        <d v="3037-09-25T00:00:00"/>
        <d v="3157-12-01T00:00:00"/>
        <d v="3002-02-14T00:00:00"/>
        <d v="3164-03-23T00:00:00"/>
        <d v="3124-06-22T00:00:00"/>
        <d v="2961-01-18T00:00:00"/>
        <d v="2932-05-03T00:00:00"/>
        <d v="2971-04-20T00:00:00"/>
        <d v="2941-08-07T00:00:00"/>
        <d v="3011-04-03T00:00:00"/>
        <d v="3046-05-30T00:00:00"/>
        <d v="3074-07-14T00:00:00"/>
        <d v="2948-05-14T00:00:00"/>
        <d v="3171-09-20T00:00:00"/>
        <d v="3087-08-10T00:00:00"/>
        <d v="3073-06-25T00:00:00"/>
        <d v="3051-06-21T00:00:00"/>
        <d v="3067-06-08T00:00:00"/>
        <d v="3103-07-06T00:00:00"/>
        <d v="3077-08-15T00:00:00"/>
        <d v="2972-01-09T00:00:00"/>
        <d v="3094-11-26T00:00:00"/>
        <d v="3068-02-03T00:00:00"/>
        <d v="3112-01-20T00:00:00"/>
        <d v="3023-06-24T00:00:00"/>
        <d v="3064-10-21T00:00:00"/>
        <d v="3043-12-23T00:00:00"/>
        <d v="3100-09-08T00:00:00"/>
        <d v="3065-04-07T00:00:00"/>
        <d v="3049-04-20T00:00:00"/>
        <d v="3001-02-19T00:00:00"/>
        <d v="3074-05-27T00:00:00"/>
        <d v="3033-12-27T00:00:00"/>
        <d v="3039-02-11T00:00:00"/>
        <d v="2985-12-14T00:00:00"/>
        <d v="3086-07-22T00:00:00"/>
        <d v="3054-10-26T00:00:00"/>
        <d v="2937-08-04T00:00:00"/>
        <d v="3119-09-29T00:00:00"/>
        <d v="2951-06-17T00:00:00"/>
        <d v="3065-09-22T00:00:00"/>
        <d v="2958-02-28T00:00:00"/>
        <d v="2937-03-13T00:00:00"/>
        <d v="2945-08-10T00:00:00"/>
        <d v="2967-02-04T00:00:00"/>
        <d v="3076-07-03T00:00:00"/>
        <d v="2977-04-13T00:00:00"/>
        <d v="3122-08-20T00:00:00"/>
        <d v="3016-11-26T00:00:00"/>
        <d v="3075-11-30T00:00:00"/>
        <d v="3119-02-01T00:00:00"/>
        <d v="3067-02-08T00:00:00"/>
        <d v="3029-06-16T00:00:00"/>
        <d v="3006-09-20T00:00:00"/>
        <d v="3169-07-20T00:00:00"/>
        <d v="2949-07-20T00:00:00"/>
        <d v="2960-05-23T00:00:00"/>
        <d v="3132-02-28T00:00:00"/>
        <d v="2965-02-14T00:00:00"/>
        <d v="3053-11-01T00:00:00"/>
        <d v="3126-07-30T00:00:00"/>
        <d v="3065-06-18T00:00:00"/>
        <d v="3049-10-05T00:00:00"/>
        <d v="3111-05-25T00:00:00"/>
        <d v="3158-06-11T00:00:00"/>
        <d v="3028-09-01T00:00:00"/>
        <d v="2982-08-09T00:00:00"/>
        <d v="2945-12-08T00:00:00"/>
        <d v="2983-08-27T00:00:00"/>
        <d v="3103-04-25T00:00:00"/>
        <d v="3083-08-31T00:00:00"/>
        <d v="3059-01-09T00:00:00"/>
        <d v="2944-03-24T00:00:00"/>
        <d v="2957-05-16T00:00:00"/>
        <d v="3139-08-26T00:00:00"/>
        <d v="2997-03-10T00:00:00"/>
        <d v="3078-12-07T00:00:00"/>
        <d v="3061-02-15T00:00:00"/>
        <d v="2959-12-07T00:00:00"/>
        <d v="2976-09-09T00:00:00"/>
        <d v="3017-09-10T00:00:00"/>
        <d v="3022-09-09T00:00:00"/>
        <d v="2995-10-23T00:00:00"/>
        <d v="3115-05-04T00:00:00"/>
        <d v="2985-03-01T00:00:00"/>
        <d v="2952-11-26T00:00:00"/>
        <d v="3168-10-29T00:00:00"/>
        <d v="3133-12-31T00:00:00"/>
        <d v="3065-10-16T00:00:00"/>
        <d v="2982-10-19T00:00:00"/>
        <d v="3144-07-07T00:00:00"/>
        <d v="3095-09-10T00:00:00"/>
        <d v="2989-04-21T00:00:00"/>
        <d v="3024-08-29T00:00:00"/>
        <d v="2979-05-21T00:00:00"/>
        <d v="3076-04-22T00:00:00"/>
        <d v="2963-03-21T00:00:00"/>
        <d v="3078-03-19T00:00:00"/>
        <d v="3151-08-11T00:00:00"/>
        <d v="3116-06-15T00:00:00"/>
        <d v="3013-01-10T00:00:00"/>
        <d v="3038-12-01T00:00:00"/>
        <d v="2934-07-28T00:00:00"/>
        <d v="3021-10-31T00:00:00"/>
        <d v="3023-11-15T00:00:00"/>
        <d v="3088-01-25T00:00:00"/>
        <d v="2968-05-05T00:00:00"/>
        <d v="3118-07-24T00:00:00"/>
        <d v="2944-12-13T00:00:00"/>
        <d v="3050-06-26T00:00:00"/>
        <d v="3032-09-27T00:00:00"/>
        <d v="2965-01-21T00:00:00"/>
        <d v="3124-09-02T00:00:00"/>
        <d v="3107-10-13T00:00:00"/>
        <d v="2932-08-07T00:00:00"/>
        <d v="2935-03-24T00:00:00"/>
        <d v="3087-05-06T00:00:00"/>
        <d v="3147-09-26T00:00:00"/>
        <d v="3095-10-04T00:00:00"/>
        <d v="3167-11-28T00:00:00"/>
        <d v="3025-12-22T00:00:00"/>
        <d v="3169-05-09T00:00:00"/>
        <d v="2983-08-03T00:00:00"/>
        <d v="3113-05-14T00:00:00"/>
        <d v="3145-11-23T00:00:00"/>
        <d v="3132-09-07T00:00:00"/>
        <d v="3106-03-16T00:00:00"/>
        <d v="3135-10-10T00:00:00"/>
        <d v="3039-09-15T00:00:00"/>
        <d v="3053-08-21T00:00:00"/>
        <d v="3084-10-12T00:00:00"/>
        <d v="3037-04-10T00:00:00"/>
        <d v="3042-10-17T00:00:00"/>
        <d v="3164-10-25T00:00:00"/>
        <d v="3043-08-01T00:00:00"/>
        <d v="2986-05-31T00:00:00"/>
        <d v="3148-08-03T00:00:00"/>
        <d v="3167-02-13T00:00:00"/>
        <d v="3013-07-21T00:00:00"/>
        <d v="3004-08-14T00:00:00"/>
        <d v="3166-12-03T00:00:00"/>
        <d v="2942-05-22T00:00:00"/>
        <d v="3078-04-12T00:00:00"/>
        <d v="3157-06-16T00:00:00"/>
        <d v="3122-10-07T00:00:00"/>
        <d v="3048-11-27T00:00:00"/>
        <d v="3137-11-16T00:00:00"/>
        <d v="3025-11-04T00:00:00"/>
        <d v="3027-09-07T00:00:00"/>
        <d v="2940-04-14T00:00:00"/>
        <d v="3131-11-24T00:00:00"/>
        <d v="2957-02-09T00:00:00"/>
        <d v="2985-07-23T00:00:00"/>
        <d v="3153-01-20T00:00:00"/>
        <d v="2995-06-01T00:00:00"/>
        <d v="3101-05-06T00:00:00"/>
        <d v="2957-01-16T00:00:00"/>
        <d v="3147-01-05T00:00:00"/>
        <d v="3111-07-12T00:00:00"/>
        <d v="3111-12-27T00:00:00"/>
        <d v="2943-11-25T00:00:00"/>
        <d v="2949-09-30T00:00:00"/>
        <d v="3079-08-28T00:00:00"/>
        <d v="3066-11-04T00:00:00"/>
        <d v="3086-02-28T00:00:00"/>
        <d v="3166-08-29T00:00:00"/>
        <d v="3111-02-18T00:00:00"/>
        <d v="3162-08-25T00:00:00"/>
        <d v="3066-10-11T00:00:00"/>
        <d v="3074-02-20T00:00:00"/>
        <d v="2977-05-07T00:00:00"/>
        <d v="3018-02-25T00:00:00"/>
        <d v="2950-01-28T00:00:00"/>
        <d v="3143-04-08T00:00:00"/>
        <d v="3121-05-21T00:00:00"/>
        <d v="2941-02-20T00:00:00"/>
        <d v="3088-04-06T00:00:00"/>
        <d v="2981-01-10T00:00:00"/>
        <d v="2936-12-31T00:00:00"/>
        <d v="3106-07-14T00:00:00"/>
        <d v="3146-05-10T00:00:00"/>
        <d v="3128-02-01T00:00:00"/>
        <d v="3060-11-11T00:00:00"/>
        <d v="3060-03-16T00:00:00"/>
        <d v="3109-07-22T00:00:00"/>
        <d v="3156-12-30T00:00:00"/>
        <d v="2976-06-05T00:00:00"/>
        <d v="3119-11-16T00:00:00"/>
        <d v="2970-08-23T00:00:00"/>
        <d v="3031-05-12T00:00:00"/>
        <d v="3023-01-31T00:00:00"/>
        <d v="3085-03-29T00:00:00"/>
        <d v="2988-04-26T00:00:00"/>
        <d v="2991-09-26T00:00:00"/>
        <d v="2980-07-26T00:00:00"/>
        <d v="3124-09-26T00:00:00"/>
        <d v="3143-12-04T00:00:00"/>
        <d v="3070-11-08T00:00:00"/>
        <d v="3045-05-10T00:00:00"/>
        <d v="3099-02-09T00:00:00"/>
        <d v="3083-05-27T00:00:00"/>
        <d v="3094-09-15T00:00:00"/>
        <d v="2984-04-23T00:00:00"/>
        <d v="2953-05-13T00:00:00"/>
        <d v="3115-01-28T00:00:00"/>
        <d v="3044-01-16T00:00:00"/>
        <d v="3142-10-22T00:00:00"/>
        <d v="3139-09-19T00:00:00"/>
        <d v="3038-03-12T00:00:00"/>
        <d v="2949-06-02T00:00:00"/>
        <d v="2980-04-21T00:00:00"/>
        <d v="3164-04-16T00:00:00"/>
        <d v="3033-09-22T00:00:00"/>
        <d v="3025-01-20T00:00:00"/>
        <d v="2996-02-20T00:00:00"/>
        <d v="3077-03-24T00:00:00"/>
        <d v="3107-05-22T00:00:00"/>
        <d v="3050-08-13T00:00:00"/>
        <d v="3077-09-08T00:00:00"/>
        <d v="2991-01-05T00:00:00"/>
        <d v="3008-01-13T00:00:00"/>
        <d v="3145-01-15T00:00:00"/>
        <d v="3089-06-12T00:00:00"/>
        <d v="3160-02-25T00:00:00"/>
        <d v="3006-03-13T00:00:00"/>
        <d v="3151-09-28T00:00:00"/>
        <d v="2935-01-11T00:00:00"/>
        <d v="3134-10-15T00:00:00"/>
        <d v="3056-12-26T00:00:00"/>
        <d v="3144-06-13T00:00:00"/>
        <d v="2945-06-23T00:00:00"/>
        <d v="3134-11-08T00:00:00"/>
        <d v="3103-05-19T00:00:00"/>
        <d v="3097-03-15T00:00:00"/>
        <d v="2948-03-03T00:00:00"/>
        <d v="3168-11-22T00:00:00"/>
        <d v="3162-06-14T00:00:00"/>
        <d v="3127-11-21T00:00:00"/>
        <d v="2987-10-17T00:00:00"/>
        <d v="3013-06-03T00:00:00"/>
        <d v="3031-07-23T00:00:00"/>
        <d v="3071-11-03T00:00:00"/>
        <d v="2975-05-18T00:00:00"/>
        <d v="2973-08-07T00:00:00"/>
        <d v="3098-09-18T00:00:00"/>
        <d v="3113-10-29T00:00:00"/>
        <d v="3134-12-26T00:00:00"/>
        <d v="2957-09-13T00:00:00"/>
        <d v="3044-06-08T00:00:00"/>
        <d v="3142-03-19T00:00:00"/>
        <d v="2956-11-29T00:00:00"/>
        <d v="2964-08-30T00:00:00"/>
        <d v="3015-06-17T00:00:00"/>
        <d v="3152-11-09T00:00:00"/>
        <d v="3033-07-12T00:00:00"/>
        <d v="2954-09-29T00:00:00"/>
        <d v="3043-07-08T00:00:00"/>
        <d v="3062-11-25T00:00:00"/>
        <d v="2977-09-04T00:00:00"/>
        <d v="3155-06-03T00:00:00"/>
        <d v="3057-01-19T00:00:00"/>
        <d v="3109-11-19T00:00:00"/>
        <d v="3089-05-19T00:00:00"/>
        <d v="2940-11-16T00:00:00"/>
        <d v="3153-08-24T00:00:00"/>
        <d v="3140-07-03T00:00:00"/>
        <d v="3106-09-24T00:00:00"/>
        <d v="3011-01-21T00:00:00"/>
        <d v="3139-01-22T00:00:00"/>
        <d v="3061-04-04T00:00:00"/>
        <d v="3063-06-05T00:00:00"/>
        <d v="2951-08-04T00:00:00"/>
        <d v="3140-03-29T00:00:00"/>
        <d v="3058-02-07T00:00:00"/>
        <d v="2997-10-12T00:00:00"/>
        <d v="3058-10-29T00:00:00"/>
        <d v="2940-03-21T00:00:00"/>
        <d v="3030-08-21T00:00:00"/>
        <d v="3138-02-20T00:00:00"/>
        <d v="3081-10-28T00:00:00"/>
        <d v="2955-05-27T00:00:00"/>
        <d v="3087-07-17T00:00:00"/>
        <d v="3116-05-22T00:00:00"/>
        <d v="2993-10-09T00:00:00"/>
        <d v="3011-05-21T00:00:00"/>
        <d v="3113-08-18T00:00:00"/>
        <d v="2959-08-09T00:00:00"/>
        <d v="3042-08-06T00:00:00"/>
        <d v="2967-06-04T00:00:00"/>
        <d v="2999-10-27T00:00:00"/>
        <d v="3135-11-03T00:00:00"/>
        <d v="3133-08-09T00:00:00"/>
        <d v="3121-08-01T00:00:00"/>
        <d v="3105-03-21T00:00:00"/>
        <d v="3006-02-17T00:00:00"/>
        <d v="2972-03-21T00:00:00"/>
        <d v="3061-11-30T00:00:00"/>
        <d v="3077-06-04T00:00:00"/>
        <d v="3148-06-16T00:00:00"/>
        <d v="3060-05-27T00:00:00"/>
        <d v="3020-09-18T00:00:00"/>
        <d v="3101-05-30T00:00:00"/>
        <d v="3066-02-13T00:00:00"/>
        <d v="3120-06-19T00:00:00"/>
        <d v="3004-04-16T00:00:00"/>
        <d v="3042-12-04T00:00:00"/>
        <d v="3039-06-11T00:00:00"/>
        <d v="2942-11-06T00:00:00"/>
        <d v="3129-05-26T00:00:00"/>
        <d v="3018-10-23T00:00:00"/>
        <d v="2967-12-13T00:00:00"/>
        <d v="3123-10-02T00:00:00"/>
        <d v="3026-07-02T00:00:00"/>
        <d v="3078-05-06T00:00:00"/>
        <d v="2987-12-04T00:00:00"/>
        <d v="3014-08-09T00:00:00"/>
        <d v="3019-04-09T00:00:00"/>
        <d v="3165-03-18T00:00:00"/>
        <d v="2995-09-05T00:00:00"/>
        <d v="3030-12-19T00:00:00"/>
        <d v="3104-10-04T00:00:00"/>
        <d v="3102-01-01T00:00:00"/>
        <d v="3167-01-20T00:00:00"/>
        <d v="3127-08-17T00:00:00"/>
        <d v="3133-05-05T00:00:00"/>
        <d v="3119-10-23T00:00:00"/>
        <d v="3107-12-24T00:00:00"/>
        <d v="2950-05-04T00:00:00"/>
        <d v="3047-08-05T00:00:00"/>
        <d v="3130-11-05T00:00:00"/>
        <d v="3114-02-02T00:00:00"/>
        <d v="3162-07-08T00:00:00"/>
        <d v="3068-01-10T00:00:00"/>
        <d v="3007-09-15T00:00:00"/>
        <d v="3169-12-11T00:00:00"/>
        <d v="2974-12-01T00:00:00"/>
        <d v="2947-10-11T00:00:00"/>
        <d v="2986-01-07T00:00:00"/>
        <d v="3104-11-21T00:00:00"/>
        <d v="2934-11-24T00:00:00"/>
        <d v="3104-08-17T00:00:00"/>
        <d v="3049-12-16T00:00:00"/>
        <d v="3030-07-28T00:00:00"/>
        <d v="2972-06-25T00:00:00"/>
        <d v="2994-03-26T00:00:00"/>
        <d v="3036-12-11T00:00:00"/>
        <d v="3114-01-09T00:00:00"/>
        <d v="2957-11-24T00:00:00"/>
        <d v="2974-08-27T00:00:00"/>
        <d v="2963-01-08T00:00:00"/>
        <d v="3105-09-05T00:00:00"/>
        <d v="3106-01-27T00:00:00"/>
        <d v="2958-06-28T00:00:00"/>
        <d v="3038-07-10T00:00:00"/>
        <d v="3044-03-28T00:00:00"/>
        <d v="3002-01-21T00:00:00"/>
        <d v="3076-03-05T00:00:00"/>
        <d v="3072-06-06T00:00:00"/>
        <d v="3101-12-08T00:00:00"/>
        <d v="3125-08-28T00:00:00"/>
        <d v="3032-01-07T00:00:00"/>
        <d v="3115-05-28T00:00:00"/>
        <d v="3119-06-25T00:00:00"/>
        <d v="3128-12-09T00:00:00"/>
        <d v="2954-01-08T00:00:00"/>
        <d v="2975-09-15T00:00:00"/>
        <d v="3067-04-21T00:00:00"/>
        <d v="3036-01-10T00:00:00"/>
        <d v="3159-03-26T00:00:00"/>
        <d v="2946-01-25T00:00:00"/>
        <d v="3111-01-01T00:00:00"/>
        <d v="3005-07-16T00:00:00"/>
        <d v="2939-03-27T00:00:00"/>
        <d v="3078-12-31T00:00:00"/>
        <d v="2997-07-08T00:00:00"/>
        <d v="3054-06-04T00:00:00"/>
        <d v="3042-05-26T00:00:00"/>
        <d v="2954-09-05T00:00:00"/>
        <d v="2991-09-02T00:00:00"/>
        <d v="3122-06-09T00:00:00"/>
        <d v="2942-10-13T00:00:00"/>
        <d v="2939-07-01T00:00:00"/>
        <d v="2993-09-15T00:00:00"/>
        <d v="2966-06-09T00:00:00"/>
        <d v="3008-06-05T00:00:00"/>
        <d v="2970-04-25T00:00:00"/>
        <d v="3152-04-07T00:00:00"/>
        <d v="3084-08-25T00:00:00"/>
        <d v="2969-04-30T00:00:00"/>
        <d v="3036-02-27T00:00:00"/>
        <d v="3149-03-31T00:00:00"/>
        <d v="2936-11-13T00:00:00"/>
        <d v="3147-12-31T00:00:00"/>
        <d v="3117-03-30T00:00:00"/>
        <d v="3111-08-29T00:00:00"/>
        <d v="2939-05-14T00:00:00"/>
        <d v="2976-02-06T00:00:00"/>
        <d v="2941-05-27T00:00:00"/>
        <d v="3034-01-20T00:00:00"/>
        <d v="3040-03-01T00:00:00"/>
        <d v="3056-12-02T00:00:00"/>
        <d v="2948-04-20T00:00:00"/>
        <d v="3164-11-18T00:00:00"/>
        <d v="3130-03-10T00:00:00"/>
        <d v="2944-10-26T00:00:00"/>
        <d v="2962-01-13T00:00:00"/>
        <d v="3086-06-04T00:00:00"/>
        <d v="3096-06-24T00:00:00"/>
        <d v="3122-02-09T00:00:00"/>
        <d v="3041-06-24T00:00:00"/>
        <d v="3078-01-06T00:00:00"/>
        <d v="3032-10-21T00:00:00"/>
        <d v="3079-12-26T00:00:00"/>
        <d v="3004-03-23T00:00:00"/>
        <d v="3050-02-02T00:00:00"/>
        <d v="3108-09-13T00:00:00"/>
        <d v="3074-06-20T00:00:00"/>
        <d v="2948-10-05T00:00:00"/>
        <d v="3051-08-08T00:00:00"/>
        <d v="3130-10-12T00:00:00"/>
        <d v="3150-03-26T00:00:00"/>
        <d v="3011-09-18T00:00:00"/>
        <d v="3079-02-17T00:00:00"/>
        <d v="3063-09-09T00:00:00"/>
        <d v="3101-11-14T00:00:00"/>
        <d v="3154-01-15T00:00:00"/>
        <d v="3022-11-20T00:00:00"/>
        <d v="3109-06-04T00:00:00"/>
        <d v="2969-08-28T00:00:00"/>
        <d v="3152-05-01T00:00:00"/>
        <d v="3158-07-05T00:00:00"/>
        <d v="3013-12-12T00:00:00"/>
        <d v="2935-04-17T00:00:00"/>
        <d v="3074-04-09T00:00:00"/>
        <d v="3021-07-27T00:00:00"/>
        <d v="3151-07-18T00:00:00"/>
        <d v="2968-09-02T00:00:00"/>
        <d v="2985-04-18T00:00:00"/>
        <d v="3069-05-04T00:00:00"/>
        <d v="3118-11-21T00:00:00"/>
        <d v="3099-10-31T00:00:00"/>
        <d v="2955-10-18T00:00:00"/>
        <d v="2949-02-02T00:00:00"/>
        <d v="3016-03-31T00:00:00"/>
        <d v="2999-09-09T00:00:00"/>
        <d v="3064-09-27T00:00:00"/>
        <d v="3135-03-08T00:00:00"/>
        <d v="3010-11-10T00:00:00"/>
        <d v="3148-12-01T00:00:00"/>
        <d v="2992-12-25T00:00:00"/>
        <d v="2940-09-05T00:00:00"/>
        <d v="3029-09-20T00:00:00"/>
        <d v="2937-05-24T00:00:00"/>
        <d v="3089-03-08T00:00:00"/>
        <d v="3029-11-07T00:00:00"/>
        <d v="2935-09-08T00:00:00"/>
        <d v="3079-11-08T00:00:00"/>
        <d v="3094-05-17T00:00:00"/>
        <d v="3058-07-25T00:00:00"/>
        <d v="3164-10-01T00:00:00"/>
        <d v="2985-06-29T00:00:00"/>
        <d v="3006-12-25T00:00:00"/>
        <d v="3138-12-29T00:00:00"/>
        <d v="3109-08-15T00:00:00"/>
        <d v="3038-04-05T00:00:00"/>
        <d v="3004-10-25T00:00:00"/>
        <d v="3048-12-21T00:00:00"/>
        <d v="2936-05-29T00:00:00"/>
        <d v="3154-09-12T00:00:00"/>
        <d v="3154-02-08T00:00:00"/>
        <d v="3168-05-14T00:00:00"/>
        <d v="2973-01-03T00:00:00"/>
        <d v="3051-05-04T00:00:00"/>
        <d v="2930-07-25T00:00:00"/>
        <d v="3114-09-30T00:00:00"/>
        <d v="3060-12-29T00:00:00"/>
        <d v="3061-07-09T00:00:00"/>
        <d v="2981-10-01T00:00:00"/>
        <d v="2962-08-17T00:00:00"/>
        <d v="3020-05-21T00:00:00"/>
        <d v="3158-03-07T00:00:00"/>
        <d v="3059-05-09T00:00:00"/>
        <d v="3036-07-20T00:00:00"/>
        <d v="3012-07-26T00:00:00"/>
        <d v="2950-12-07T00:00:00"/>
        <d v="3001-01-02T00:00:00"/>
        <d v="3168-04-20T00:00:00"/>
        <d v="3120-11-10T00:00:00"/>
        <d v="3101-02-23T00:00:00"/>
        <d v="2989-01-15T00:00:00"/>
        <d v="3153-02-13T00:00:00"/>
        <d v="3130-04-27T00:00:00"/>
        <d v="3146-08-14T00:00:00"/>
        <d v="3141-01-11T00:00:00"/>
        <d v="2977-02-24T00:00:00"/>
        <d v="2966-02-09T00:00:00"/>
        <d v="3126-02-12T00:00:00"/>
        <d v="2975-07-05T00:00:00"/>
        <d v="2972-11-16T00:00:00"/>
        <d v="2952-10-09T00:00:00"/>
        <d v="3015-10-15T00:00:00"/>
        <d v="3041-02-24T00:00:00"/>
        <d v="3031-10-03T00:00:00"/>
        <d v="3132-06-03T00:00:00"/>
        <d v="3165-12-07T00:00:00"/>
        <d v="3123-08-15T00:00:00"/>
        <d v="3135-04-01T00:00:00"/>
        <d v="3032-05-06T00:00:00"/>
        <d v="2952-02-12T00:00:00"/>
        <d v="3111-10-16T00:00:00"/>
        <d v="3014-07-16T00:00:00"/>
        <d v="2941-10-18T00:00:00"/>
        <d v="3101-06-23T00:00:00"/>
        <d v="3088-05-24T00:00:00"/>
        <d v="2983-04-29T00:00:00"/>
        <d v="3132-11-18T00:00:00"/>
        <d v="3045-06-27T00:00:00"/>
        <d v="3038-10-14T00:00:00"/>
        <d v="3005-10-20T00:00:00"/>
        <d v="3071-06-12T00:00:00"/>
        <d v="3119-05-08T00:00:00"/>
        <d v="2954-02-25T00:00:00"/>
        <d v="3000-06-24T00:00:00"/>
        <d v="3090-10-29T00:00:00"/>
        <d v="3027-06-03T00:00:00"/>
        <d v="2965-03-10T00:00:00"/>
        <d v="3111-05-01T00:00:00"/>
        <d v="3150-12-14T00:00:00"/>
        <d v="3026-03-04T00:00:00"/>
        <d v="3039-07-05T00:00:00"/>
        <d v="2940-12-10T00:00:00"/>
        <d v="2934-02-10T00:00:00"/>
        <d v="3090-08-18T00:00:00"/>
        <d v="3107-04-28T00:00:00"/>
        <d v="3130-05-21T00:00:00"/>
        <d v="3156-11-12T00:00:00"/>
        <d v="3157-10-14T00:00:00"/>
        <d v="3152-06-18T00:00:00"/>
        <d v="2962-09-10T00:00:00"/>
        <d v="3113-01-14T00:00:00"/>
        <d v="3097-11-10T00:00:00"/>
        <d v="3051-04-10T00:00:00"/>
        <d v="2966-10-07T00:00:00"/>
        <d v="2968-09-26T00:00:00"/>
        <d v="3108-11-24T00:00:00"/>
        <d v="2975-02-11T00:00:00"/>
        <d v="2994-04-19T00:00:00"/>
        <d v="3068-03-22T00:00:00"/>
        <d v="3102-08-29T00:00:00"/>
        <d v="3097-05-26T00:00:00"/>
        <d v="2951-01-24T00:00:00"/>
        <d v="3053-05-17T00:00:00"/>
        <d v="2945-02-23T00:00:00"/>
        <d v="3165-01-29T00:00:00"/>
        <d v="3153-03-09T00:00:00"/>
        <d v="2943-02-10T00:00:00"/>
        <d v="3147-05-05T00:00:00"/>
        <d v="3097-08-30T00:00:00"/>
        <d v="2999-08-16T00:00:00"/>
        <d v="2931-03-22T00:00:00"/>
        <d v="2982-03-18T00:00:00"/>
        <d v="3141-08-15T00:00:00"/>
        <d v="3053-09-14T00:00:00"/>
        <d v="3052-09-19T00:00:00"/>
        <d v="3147-01-29T00:00:00"/>
        <d v="3165-09-02T00:00:00"/>
        <d v="3126-03-08T00:00:00"/>
        <d v="3064-01-31T00:00:00"/>
        <d v="3080-06-11T00:00:00"/>
        <m/>
      </sharedItems>
      <fieldGroup par="21" base="18">
        <rangePr groupBy="months" startDate="2930-07-25T00:00:00" endDate="3171-09-2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1/71"/>
        </groupItems>
      </fieldGroup>
    </cacheField>
    <cacheField name="date ended" numFmtId="14">
      <sharedItems containsNonDate="0" containsDate="1" containsString="0" containsBlank="1" minDate="2930-07-25T00:00:00" maxDate="3172-08-22T00:00:00" count="879">
        <d v="3072-11-21T00:00:00"/>
        <d v="3011-10-12T00:00:00"/>
        <d v="2981-09-07T00:00:00"/>
        <d v="3108-05-16T00:00:00"/>
        <d v="2974-04-28T00:00:00"/>
        <d v="3145-01-15T00:00:00"/>
        <d v="2943-07-28T00:00:00"/>
        <d v="3060-12-05T00:00:00"/>
        <d v="2976-03-01T00:00:00"/>
        <d v="3126-01-19T00:00:00"/>
        <d v="3074-05-27T00:00:00"/>
        <d v="3159-06-30T00:00:00"/>
        <d v="2987-03-15T00:00:00"/>
        <d v="3017-10-28T00:00:00"/>
        <d v="2936-03-18T00:00:00"/>
        <d v="3018-06-01T00:00:00"/>
        <d v="3040-03-01T00:00:00"/>
        <d v="3043-04-03T00:00:00"/>
        <d v="3048-06-12T00:00:00"/>
        <d v="3077-05-11T00:00:00"/>
        <d v="3112-07-30T00:00:00"/>
        <d v="2933-11-30T00:00:00"/>
        <d v="2932-08-07T00:00:00"/>
        <d v="3130-08-01T00:00:00"/>
        <d v="3053-11-01T00:00:00"/>
        <d v="3037-02-21T00:00:00"/>
        <d v="2960-09-20T00:00:00"/>
        <d v="3053-04-23T00:00:00"/>
        <d v="3148-12-25T00:00:00"/>
        <d v="3142-10-22T00:00:00"/>
        <d v="2983-04-05T00:00:00"/>
        <d v="3128-07-18T00:00:00"/>
        <d v="3113-12-16T00:00:00"/>
        <d v="3060-05-03T00:00:00"/>
        <d v="3016-08-22T00:00:00"/>
        <d v="3153-04-02T00:00:00"/>
        <d v="3124-10-20T00:00:00"/>
        <d v="3125-08-28T00:00:00"/>
        <d v="3085-11-24T00:00:00"/>
        <d v="3027-01-10T00:00:00"/>
        <d v="3111-01-01T00:00:00"/>
        <d v="3122-10-07T00:00:00"/>
        <d v="2967-02-04T00:00:00"/>
        <d v="2946-03-14T00:00:00"/>
        <d v="2963-02-01T00:00:00"/>
        <d v="2984-02-11T00:00:00"/>
        <d v="2965-01-21T00:00:00"/>
        <d v="3166-04-07T00:00:00"/>
        <d v="3047-01-01T00:00:00"/>
        <d v="3032-08-10T00:00:00"/>
        <d v="2971-07-01T00:00:00"/>
        <d v="3157-12-25T00:00:00"/>
        <d v="2979-11-29T00:00:00"/>
        <d v="3036-05-09T00:00:00"/>
        <d v="2978-05-02T00:00:00"/>
        <d v="2944-06-04T00:00:00"/>
        <d v="3136-10-04T00:00:00"/>
        <d v="3106-02-20T00:00:00"/>
        <d v="2996-06-19T00:00:00"/>
        <d v="3150-10-03T00:00:00"/>
        <d v="3036-06-02T00:00:00"/>
        <d v="3069-09-01T00:00:00"/>
        <d v="2956-11-05T00:00:00"/>
        <d v="3147-01-05T00:00:00"/>
        <d v="3127-06-06T00:00:00"/>
        <d v="3016-04-24T00:00:00"/>
        <d v="3009-02-24T00:00:00"/>
        <d v="3133-09-26T00:00:00"/>
        <d v="3094-03-30T00:00:00"/>
        <d v="3062-07-04T00:00:00"/>
        <d v="3139-11-30T00:00:00"/>
        <d v="3137-02-01T00:00:00"/>
        <d v="3029-01-23T00:00:00"/>
        <d v="3019-08-31T00:00:00"/>
        <d v="2948-10-29T00:00:00"/>
        <d v="2982-04-11T00:00:00"/>
        <d v="3075-04-28T00:00:00"/>
        <d v="3096-12-09T00:00:00"/>
        <d v="2975-10-09T00:00:00"/>
        <d v="3095-12-15T00:00:00"/>
        <d v="3084-04-03T00:00:00"/>
        <d v="3147-05-05T00:00:00"/>
        <d v="3082-12-10T00:00:00"/>
        <d v="3071-09-16T00:00:00"/>
        <d v="3084-03-10T00:00:00"/>
        <d v="2960-04-05T00:00:00"/>
        <d v="3046-09-03T00:00:00"/>
        <d v="3073-08-12T00:00:00"/>
        <d v="3107-08-26T00:00:00"/>
        <d v="3051-06-21T00:00:00"/>
        <d v="2944-08-15T00:00:00"/>
        <d v="3037-12-06T00:00:00"/>
        <d v="2962-02-06T00:00:00"/>
        <d v="3075-08-26T00:00:00"/>
        <d v="2937-07-11T00:00:00"/>
        <d v="2992-10-14T00:00:00"/>
        <d v="3058-04-20T00:00:00"/>
        <d v="3114-11-17T00:00:00"/>
        <d v="3082-09-29T00:00:00"/>
        <d v="2952-09-15T00:00:00"/>
        <d v="3024-08-29T00:00:00"/>
        <d v="3097-06-19T00:00:00"/>
        <d v="3077-12-13T00:00:00"/>
        <d v="3078-02-23T00:00:00"/>
        <d v="2942-03-11T00:00:00"/>
        <d v="3050-02-26T00:00:00"/>
        <d v="2942-08-26T00:00:00"/>
        <d v="3160-02-25T00:00:00"/>
        <d v="2955-05-27T00:00:00"/>
        <d v="3031-10-03T00:00:00"/>
        <d v="3062-03-30T00:00:00"/>
        <d v="3122-03-29T00:00:00"/>
        <d v="2944-09-08T00:00:00"/>
        <d v="2950-01-28T00:00:00"/>
        <d v="2987-06-19T00:00:00"/>
        <d v="3097-09-23T00:00:00"/>
        <d v="3091-03-22T00:00:00"/>
        <d v="3092-12-29T00:00:00"/>
        <d v="3044-02-09T00:00:00"/>
        <d v="2952-03-07T00:00:00"/>
        <d v="3153-11-04T00:00:00"/>
        <d v="3020-11-05T00:00:00"/>
        <d v="2962-04-19T00:00:00"/>
        <d v="3066-01-20T00:00:00"/>
        <d v="3136-12-15T00:00:00"/>
        <d v="3100-06-04T00:00:00"/>
        <d v="2941-08-07T00:00:00"/>
        <d v="3084-02-15T00:00:00"/>
        <d v="2933-04-28T00:00:00"/>
        <d v="3006-06-17T00:00:00"/>
        <d v="3138-01-03T00:00:00"/>
        <d v="3159-03-26T00:00:00"/>
        <d v="3139-04-04T00:00:00"/>
        <d v="2945-10-21T00:00:00"/>
        <d v="3150-12-14T00:00:00"/>
        <d v="3138-12-29T00:00:00"/>
        <d v="3048-02-13T00:00:00"/>
        <d v="3118-09-10T00:00:00"/>
        <d v="2985-03-25T00:00:00"/>
        <d v="2990-11-18T00:00:00"/>
        <d v="3053-07-28T00:00:00"/>
        <d v="2981-12-12T00:00:00"/>
        <d v="2972-03-21T00:00:00"/>
        <d v="3063-11-20T00:00:00"/>
        <d v="3037-05-04T00:00:00"/>
        <d v="3015-06-17T00:00:00"/>
        <d v="2947-03-09T00:00:00"/>
        <d v="3097-04-08T00:00:00"/>
        <d v="3161-11-10T00:00:00"/>
        <d v="3117-02-10T00:00:00"/>
        <d v="2949-02-26T00:00:00"/>
        <d v="3070-12-02T00:00:00"/>
        <d v="2935-07-22T00:00:00"/>
        <d v="3007-02-11T00:00:00"/>
        <d v="3022-07-23T00:00:00"/>
        <d v="3057-09-16T00:00:00"/>
        <d v="3049-09-11T00:00:00"/>
        <d v="2979-06-14T00:00:00"/>
        <d v="3126-04-25T00:00:00"/>
        <d v="3038-01-23T00:00:00"/>
        <d v="3172-07-04T00:00:00"/>
        <d v="3089-03-08T00:00:00"/>
        <d v="3020-06-14T00:00:00"/>
        <d v="3150-10-27T00:00:00"/>
        <d v="3161-12-28T00:00:00"/>
        <d v="3090-09-11T00:00:00"/>
        <d v="2946-04-07T00:00:00"/>
        <d v="2934-05-17T00:00:00"/>
        <d v="3064-05-06T00:00:00"/>
        <d v="3154-02-08T00:00:00"/>
        <d v="2989-01-15T00:00:00"/>
        <d v="2946-08-29T00:00:00"/>
        <d v="3011-09-18T00:00:00"/>
        <d v="3070-03-13T00:00:00"/>
        <d v="2961-02-11T00:00:00"/>
        <d v="2981-06-03T00:00:00"/>
        <d v="2974-08-03T00:00:00"/>
        <d v="3129-06-19T00:00:00"/>
        <d v="2971-02-07T00:00:00"/>
        <d v="3130-01-21T00:00:00"/>
        <d v="3101-03-19T00:00:00"/>
        <d v="3122-02-09T00:00:00"/>
        <d v="2946-10-16T00:00:00"/>
        <d v="3047-04-07T00:00:00"/>
        <d v="2962-06-06T00:00:00"/>
        <d v="3082-04-14T00:00:00"/>
        <d v="2955-08-31T00:00:00"/>
        <d v="2954-02-25T00:00:00"/>
        <d v="3023-09-04T00:00:00"/>
        <d v="3079-01-24T00:00:00"/>
        <d v="3154-04-21T00:00:00"/>
        <d v="3056-09-21T00:00:00"/>
        <d v="3128-09-04T00:00:00"/>
        <d v="2992-08-03T00:00:00"/>
        <d v="3074-01-03T00:00:00"/>
        <d v="3105-05-08T00:00:00"/>
        <d v="2957-03-05T00:00:00"/>
        <d v="2948-08-18T00:00:00"/>
        <d v="2955-10-18T00:00:00"/>
        <d v="3168-10-29T00:00:00"/>
        <d v="3095-02-06T00:00:00"/>
        <d v="3079-03-13T00:00:00"/>
        <d v="2947-09-17T00:00:00"/>
        <d v="3137-09-05T00:00:00"/>
        <d v="3146-02-27T00:00:00"/>
        <d v="3090-03-03T00:00:00"/>
        <d v="2949-12-11T00:00:00"/>
        <d v="3151-06-24T00:00:00"/>
        <d v="3011-05-21T00:00:00"/>
        <d v="2973-05-03T00:00:00"/>
        <d v="2963-06-01T00:00:00"/>
        <d v="3149-06-11T00:00:00"/>
        <d v="3072-03-26T00:00:00"/>
        <d v="3047-01-25T00:00:00"/>
        <d v="3008-12-14T00:00:00"/>
        <d v="3155-06-27T00:00:00"/>
        <d v="3000-07-18T00:00:00"/>
        <d v="2953-04-19T00:00:00"/>
        <d v="3006-08-03T00:00:00"/>
        <d v="3050-04-15T00:00:00"/>
        <d v="2967-07-22T00:00:00"/>
        <d v="3061-06-15T00:00:00"/>
        <d v="3081-10-04T00:00:00"/>
        <d v="2938-11-03T00:00:00"/>
        <d v="3022-06-05T00:00:00"/>
        <d v="3060-11-11T00:00:00"/>
        <d v="3096-02-25T00:00:00"/>
        <d v="3169-05-09T00:00:00"/>
        <d v="3045-06-03T00:00:00"/>
        <d v="3026-09-12T00:00:00"/>
        <d v="3169-02-26T00:00:00"/>
        <d v="3112-10-10T00:00:00"/>
        <d v="3062-07-28T00:00:00"/>
        <d v="3000-09-04T00:00:00"/>
        <d v="3015-08-28T00:00:00"/>
        <d v="2985-09-09T00:00:00"/>
        <d v="2967-05-11T00:00:00"/>
        <d v="3068-10-24T00:00:00"/>
        <d v="3012-08-19T00:00:00"/>
        <d v="3072-09-10T00:00:00"/>
        <d v="3040-11-20T00:00:00"/>
        <d v="3149-03-31T00:00:00"/>
        <d v="3143-09-23T00:00:00"/>
        <d v="2977-07-18T00:00:00"/>
        <d v="3127-11-21T00:00:00"/>
        <d v="3135-09-16T00:00:00"/>
        <d v="3098-09-18T00:00:00"/>
        <d v="3086-04-17T00:00:00"/>
        <d v="2933-08-26T00:00:00"/>
        <d v="3071-04-01T00:00:00"/>
        <d v="2986-05-07T00:00:00"/>
        <d v="3016-12-20T00:00:00"/>
        <d v="2967-04-17T00:00:00"/>
        <d v="3051-11-12T00:00:00"/>
        <d v="3118-12-15T00:00:00"/>
        <d v="3102-01-25T00:00:00"/>
        <d v="3163-03-29T00:00:00"/>
        <d v="3057-04-01T00:00:00"/>
        <d v="3026-11-23T00:00:00"/>
        <d v="3075-08-02T00:00:00"/>
        <d v="3067-05-15T00:00:00"/>
        <d v="2946-07-12T00:00:00"/>
        <d v="2997-07-08T00:00:00"/>
        <d v="3027-08-14T00:00:00"/>
        <d v="2962-06-30T00:00:00"/>
        <d v="2989-11-23T00:00:00"/>
        <d v="3117-05-17T00:00:00"/>
        <d v="2959-01-29T00:00:00"/>
        <d v="3145-07-02T00:00:00"/>
        <d v="3001-06-19T00:00:00"/>
        <d v="3154-08-19T00:00:00"/>
        <d v="2992-12-01T00:00:00"/>
        <d v="3035-05-15T00:00:00"/>
        <d v="3049-05-14T00:00:00"/>
        <d v="3111-06-18T00:00:00"/>
        <d v="3091-06-02T00:00:00"/>
        <d v="2942-04-28T00:00:00"/>
        <d v="3118-03-25T00:00:00"/>
        <d v="2956-08-01T00:00:00"/>
        <d v="3118-03-01T00:00:00"/>
        <d v="3111-10-16T00:00:00"/>
        <d v="2962-10-04T00:00:00"/>
        <d v="3018-04-14T00:00:00"/>
        <d v="3034-04-02T00:00:00"/>
        <d v="3039-11-02T00:00:00"/>
        <d v="3049-07-01T00:00:00"/>
        <d v="2982-01-29T00:00:00"/>
        <d v="3086-06-04T00:00:00"/>
        <d v="3062-08-21T00:00:00"/>
        <d v="3119-02-25T00:00:00"/>
        <d v="2936-06-22T00:00:00"/>
        <d v="3159-04-19T00:00:00"/>
        <d v="2954-06-25T00:00:00"/>
        <d v="3015-12-26T00:00:00"/>
        <d v="3167-04-02T00:00:00"/>
        <d v="2984-01-18T00:00:00"/>
        <d v="3026-01-15T00:00:00"/>
        <d v="3103-11-03T00:00:00"/>
        <d v="3066-12-22T00:00:00"/>
        <d v="3166-01-24T00:00:00"/>
        <d v="3055-11-14T00:00:00"/>
        <d v="3012-03-28T00:00:00"/>
        <d v="3139-05-22T00:00:00"/>
        <d v="2947-05-20T00:00:00"/>
        <d v="2954-11-16T00:00:00"/>
        <d v="3147-07-16T00:00:00"/>
        <d v="3129-09-23T00:00:00"/>
        <d v="3133-04-11T00:00:00"/>
        <d v="3089-06-12T00:00:00"/>
        <d v="3006-10-14T00:00:00"/>
        <d v="2986-11-15T00:00:00"/>
        <d v="3006-08-27T00:00:00"/>
        <d v="3101-12-08T00:00:00"/>
        <d v="3131-06-09T00:00:00"/>
        <d v="3037-11-12T00:00:00"/>
        <d v="3158-04-24T00:00:00"/>
        <d v="3150-08-16T00:00:00"/>
        <d v="3004-02-04T00:00:00"/>
        <d v="3165-10-20T00:00:00"/>
        <d v="3126-07-30T00:00:00"/>
        <d v="3090-10-05T00:00:00"/>
        <d v="2933-01-22T00:00:00"/>
        <d v="2972-08-12T00:00:00"/>
        <d v="2942-05-22T00:00:00"/>
        <d v="3015-01-24T00:00:00"/>
        <d v="3048-07-30T00:00:00"/>
        <d v="3074-08-31T00:00:00"/>
        <d v="2949-11-17T00:00:00"/>
        <d v="3172-08-21T00:00:00"/>
        <d v="3087-09-03T00:00:00"/>
        <d v="3074-08-07T00:00:00"/>
        <d v="3054-09-08T00:00:00"/>
        <d v="3067-10-30T00:00:00"/>
        <d v="3104-06-06T00:00:00"/>
        <d v="3077-08-15T00:00:00"/>
        <d v="2972-04-14T00:00:00"/>
        <d v="3095-06-06T00:00:00"/>
        <d v="3068-08-13T00:00:00"/>
        <d v="3112-12-21T00:00:00"/>
        <d v="3026-06-08T00:00:00"/>
        <d v="3065-05-25T00:00:00"/>
        <d v="3046-09-27T00:00:00"/>
        <d v="3065-11-09T00:00:00"/>
        <d v="3050-01-09T00:00:00"/>
        <d v="3001-04-08T00:00:00"/>
        <d v="3074-09-24T00:00:00"/>
        <d v="3035-04-21T00:00:00"/>
        <d v="3040-02-06T00:00:00"/>
        <d v="3070-08-28T00:00:00"/>
        <d v="2986-04-13T00:00:00"/>
        <d v="3089-11-03T00:00:00"/>
        <d v="3055-05-06T00:00:00"/>
        <d v="2938-06-12T00:00:00"/>
        <d v="3122-03-05T00:00:00"/>
        <d v="2951-09-21T00:00:00"/>
        <d v="3157-08-03T00:00:00"/>
        <d v="3066-03-09T00:00:00"/>
        <d v="2958-07-22T00:00:00"/>
        <d v="2937-09-21T00:00:00"/>
        <d v="2967-03-24T00:00:00"/>
        <d v="3078-12-07T00:00:00"/>
        <d v="2941-01-03T00:00:00"/>
        <d v="2977-09-04T00:00:00"/>
        <d v="3124-05-29T00:00:00"/>
        <d v="3018-08-12T00:00:00"/>
        <d v="3076-03-05T00:00:00"/>
        <d v="3121-05-21T00:00:00"/>
        <d v="3079-07-11T00:00:00"/>
        <d v="3067-03-04T00:00:00"/>
        <d v="2998-08-21T00:00:00"/>
        <d v="3030-06-11T00:00:00"/>
        <d v="3007-06-11T00:00:00"/>
        <d v="3170-11-12T00:00:00"/>
        <d v="2961-03-07T00:00:00"/>
        <d v="3165-11-13T00:00:00"/>
        <d v="3135-06-12T00:00:00"/>
        <d v="2968-05-05T00:00:00"/>
        <d v="3054-03-25T00:00:00"/>
        <d v="3126-12-20T00:00:00"/>
        <d v="3067-02-08T00:00:00"/>
        <d v="3051-05-28T00:00:00"/>
        <d v="3159-08-17T00:00:00"/>
        <d v="3030-07-04T00:00:00"/>
        <d v="3134-06-17T00:00:00"/>
        <d v="2983-12-25T00:00:00"/>
        <d v="2946-11-09T00:00:00"/>
        <d v="2984-09-14T00:00:00"/>
        <d v="3104-10-28T00:00:00"/>
        <d v="3083-10-18T00:00:00"/>
        <d v="3059-02-02T00:00:00"/>
        <d v="2945-05-30T00:00:00"/>
        <d v="2959-12-31T00:00:00"/>
        <d v="3141-01-11T00:00:00"/>
        <d v="2997-08-01T00:00:00"/>
        <d v="3079-11-08T00:00:00"/>
        <d v="3064-03-19T00:00:00"/>
        <d v="2960-06-16T00:00:00"/>
        <d v="3027-06-27T00:00:00"/>
        <d v="2976-10-03T00:00:00"/>
        <d v="3019-04-09T00:00:00"/>
        <d v="3026-05-15T00:00:00"/>
        <d v="2996-03-15T00:00:00"/>
        <d v="3115-12-06T00:00:00"/>
        <d v="2985-06-29T00:00:00"/>
        <d v="2952-12-20T00:00:00"/>
        <d v="3168-12-16T00:00:00"/>
        <d v="3134-12-26T00:00:00"/>
        <d v="2982-11-12T00:00:00"/>
        <d v="3144-10-11T00:00:00"/>
        <d v="3095-10-28T00:00:00"/>
        <d v="2989-06-08T00:00:00"/>
        <d v="3024-12-03T00:00:00"/>
        <d v="2979-08-01T00:00:00"/>
        <d v="3078-09-03T00:00:00"/>
        <d v="2963-10-23T00:00:00"/>
        <d v="3152-10-16T00:00:00"/>
        <d v="3116-07-09T00:00:00"/>
        <d v="3014-09-26T00:00:00"/>
        <d v="3039-01-18T00:00:00"/>
        <d v="2935-02-28T00:00:00"/>
        <d v="3022-08-16T00:00:00"/>
        <d v="3024-09-22T00:00:00"/>
        <d v="3088-07-11T00:00:00"/>
        <d v="2969-02-17T00:00:00"/>
        <d v="3120-02-20T00:00:00"/>
        <d v="2945-04-12T00:00:00"/>
        <d v="3061-01-22T00:00:00"/>
        <d v="3033-05-25T00:00:00"/>
        <d v="3124-09-02T00:00:00"/>
        <d v="3107-11-30T00:00:00"/>
        <d v="2934-02-10T00:00:00"/>
        <d v="2935-10-02T00:00:00"/>
        <d v="3088-08-04T00:00:00"/>
        <d v="3149-12-20T00:00:00"/>
        <d v="3168-03-03T00:00:00"/>
        <d v="3026-03-28T00:00:00"/>
        <d v="3169-10-24T00:00:00"/>
        <d v="2985-10-27T00:00:00"/>
        <d v="3113-10-29T00:00:00"/>
        <d v="3147-05-29T00:00:00"/>
        <d v="3135-01-19T00:00:00"/>
        <d v="3034-02-13T00:00:00"/>
        <d v="3106-07-14T00:00:00"/>
        <d v="3137-02-25T00:00:00"/>
        <d v="3039-09-15T00:00:00"/>
        <d v="3054-02-05T00:00:00"/>
        <d v="3085-03-05T00:00:00"/>
        <d v="3037-05-28T00:00:00"/>
        <d v="3044-11-23T00:00:00"/>
        <d v="3165-04-11T00:00:00"/>
        <d v="3043-11-05T00:00:00"/>
        <d v="2988-09-17T00:00:00"/>
        <d v="3148-11-07T00:00:00"/>
        <d v="3168-11-22T00:00:00"/>
        <d v="3013-10-25T00:00:00"/>
        <d v="3006-09-20T00:00:00"/>
        <d v="3167-10-11T00:00:00"/>
        <d v="2943-11-25T00:00:00"/>
        <d v="3078-12-31T00:00:00"/>
        <d v="3157-07-10T00:00:00"/>
        <d v="3123-10-26T00:00:00"/>
        <d v="3028-01-29T00:00:00"/>
        <d v="2942-10-13T00:00:00"/>
        <d v="2972-12-10T00:00:00"/>
        <d v="3133-06-22T00:00:00"/>
        <d v="2957-05-16T00:00:00"/>
        <d v="2986-06-24T00:00:00"/>
        <d v="3154-10-30T00:00:00"/>
        <d v="3091-08-13T00:00:00"/>
        <d v="2995-10-23T00:00:00"/>
        <d v="3103-03-08T00:00:00"/>
        <d v="3148-02-17T00:00:00"/>
        <d v="3112-02-13T00:00:00"/>
        <d v="3114-02-02T00:00:00"/>
        <d v="2944-02-29T00:00:00"/>
        <d v="2951-07-11T00:00:00"/>
        <d v="3079-09-21T00:00:00"/>
        <d v="3067-11-23T00:00:00"/>
        <d v="3087-02-23T00:00:00"/>
        <d v="3166-09-22T00:00:00"/>
        <d v="3113-03-03T00:00:00"/>
        <d v="3163-02-09T00:00:00"/>
        <d v="3077-01-11T00:00:00"/>
        <d v="2977-09-28T00:00:00"/>
        <d v="3145-02-08T00:00:00"/>
        <d v="2943-03-30T00:00:00"/>
        <d v="3091-02-02T00:00:00"/>
        <d v="2981-03-23T00:00:00"/>
        <d v="2938-04-25T00:00:00"/>
        <d v="3066-05-20T00:00:00"/>
        <d v="3107-03-11T00:00:00"/>
        <d v="3146-11-18T00:00:00"/>
        <d v="3129-01-26T00:00:00"/>
        <d v="3061-02-15T00:00:00"/>
        <d v="3110-06-23T00:00:00"/>
        <d v="2976-06-29T00:00:00"/>
        <d v="3121-08-01T00:00:00"/>
        <d v="2971-03-03T00:00:00"/>
        <d v="3031-06-29T00:00:00"/>
        <d v="3023-03-20T00:00:00"/>
        <d v="3086-07-22T00:00:00"/>
        <d v="2989-08-19T00:00:00"/>
        <d v="2992-05-23T00:00:00"/>
        <d v="2980-10-06T00:00:00"/>
        <d v="3144-08-24T00:00:00"/>
        <d v="3071-11-27T00:00:00"/>
        <d v="3045-06-27T00:00:00"/>
        <d v="3099-03-29T00:00:00"/>
        <d v="3086-02-04T00:00:00"/>
        <d v="2943-01-17T00:00:00"/>
        <d v="3095-06-30T00:00:00"/>
        <d v="2986-09-28T00:00:00"/>
        <d v="2953-08-17T00:00:00"/>
        <d v="3115-04-10T00:00:00"/>
        <d v="3080-05-18T00:00:00"/>
        <d v="3144-02-14T00:00:00"/>
        <d v="3140-04-22T00:00:00"/>
        <d v="3038-04-05T00:00:00"/>
        <d v="2950-12-07T00:00:00"/>
        <d v="2981-10-25T00:00:00"/>
        <d v="3166-06-18T00:00:00"/>
        <d v="3037-09-25T00:00:00"/>
        <d v="3035-01-15T00:00:00"/>
        <d v="3025-07-07T00:00:00"/>
        <d v="2997-04-03T00:00:00"/>
        <d v="2985-08-16T00:00:00"/>
        <d v="3078-04-12T00:00:00"/>
        <d v="3107-06-15T00:00:00"/>
        <d v="3055-03-19T00:00:00"/>
        <d v="3051-01-28T00:00:00"/>
        <d v="3078-11-13T00:00:00"/>
        <d v="2991-03-18T00:00:00"/>
        <d v="3009-03-20T00:00:00"/>
        <d v="3145-08-19T00:00:00"/>
        <d v="3161-02-19T00:00:00"/>
        <d v="2935-09-08T00:00:00"/>
        <d v="3135-04-01T00:00:00"/>
        <d v="3146-06-03T00:00:00"/>
        <d v="3025-04-02T00:00:00"/>
        <d v="3135-05-19T00:00:00"/>
        <d v="3103-09-16T00:00:00"/>
        <d v="3097-08-06T00:00:00"/>
        <d v="2948-05-14T00:00:00"/>
        <d v="3171-12-01T00:00:00"/>
        <d v="3164-02-28T00:00:00"/>
        <d v="3128-01-08T00:00:00"/>
        <d v="2988-07-07T00:00:00"/>
        <d v="3032-05-30T00:00:00"/>
        <d v="2975-07-05T00:00:00"/>
        <d v="2974-08-27T00:00:00"/>
        <d v="3099-11-24T00:00:00"/>
        <d v="3114-06-02T00:00:00"/>
        <d v="3076-01-17T00:00:00"/>
        <d v="2959-05-05T00:00:00"/>
        <d v="3045-03-23T00:00:00"/>
        <d v="2957-08-20T00:00:00"/>
        <d v="2996-08-06T00:00:00"/>
        <d v="2965-09-18T00:00:00"/>
        <d v="3146-10-25T00:00:00"/>
        <d v="3033-08-29T00:00:00"/>
        <d v="2954-10-23T00:00:00"/>
        <d v="3045-10-25T00:00:00"/>
        <d v="3139-06-15T00:00:00"/>
        <d v="3063-03-25T00:00:00"/>
        <d v="3013-10-01T00:00:00"/>
        <d v="3155-10-01T00:00:00"/>
        <d v="3110-07-17T00:00:00"/>
        <d v="3154-09-12T00:00:00"/>
        <d v="2931-12-11T00:00:00"/>
        <d v="3140-11-24T00:00:00"/>
        <d v="3109-02-04T00:00:00"/>
        <d v="3011-06-14T00:00:00"/>
        <d v="3019-05-27T00:00:00"/>
        <d v="3062-01-17T00:00:00"/>
        <d v="3151-01-31T00:00:00"/>
        <d v="2952-06-11T00:00:00"/>
        <d v="3122-07-03T00:00:00"/>
        <d v="3140-10-07T00:00:00"/>
        <d v="3058-12-16T00:00:00"/>
        <d v="3059-03-22T00:00:00"/>
        <d v="2941-06-20T00:00:00"/>
        <d v="3031-02-05T00:00:00"/>
        <d v="3138-06-20T00:00:00"/>
        <d v="3082-06-25T00:00:00"/>
        <d v="3138-05-03T00:00:00"/>
        <d v="2956-10-12T00:00:00"/>
        <d v="3087-08-10T00:00:00"/>
        <d v="3102-06-18T00:00:00"/>
        <d v="3117-12-19T00:00:00"/>
        <d v="2994-06-30T00:00:00"/>
        <d v="2971-10-05T00:00:00"/>
        <d v="3114-03-22T00:00:00"/>
        <d v="2960-01-24T00:00:00"/>
        <d v="3043-03-10T00:00:00"/>
        <d v="3136-03-02T00:00:00"/>
        <d v="3133-09-02T00:00:00"/>
        <d v="3123-10-02T00:00:00"/>
        <d v="3107-05-22T00:00:00"/>
        <d v="3008-02-06T00:00:00"/>
        <d v="2974-03-11T00:00:00"/>
        <d v="2999-03-25T00:00:00"/>
        <d v="3077-10-26T00:00:00"/>
        <d v="3004-10-01T00:00:00"/>
        <d v="3149-10-09T00:00:00"/>
        <d v="3063-06-05T00:00:00"/>
        <d v="3059-02-26T00:00:00"/>
        <d v="3021-06-09T00:00:00"/>
        <d v="3101-07-17T00:00:00"/>
        <d v="3067-10-06T00:00:00"/>
        <d v="3120-07-13T00:00:00"/>
        <d v="3004-06-03T00:00:00"/>
        <d v="3043-07-08T00:00:00"/>
        <d v="3040-06-29T00:00:00"/>
        <d v="3130-07-08T00:00:00"/>
        <d v="3019-10-18T00:00:00"/>
        <d v="3123-02-04T00:00:00"/>
        <d v="3070-10-15T00:00:00"/>
        <d v="2968-03-18T00:00:00"/>
        <d v="3124-05-05T00:00:00"/>
        <d v="3026-10-30T00:00:00"/>
        <d v="2989-10-06T00:00:00"/>
        <d v="3016-07-29T00:00:00"/>
        <d v="3019-05-03T00:00:00"/>
        <d v="2996-04-08T00:00:00"/>
        <d v="3033-12-03T00:00:00"/>
        <d v="3105-06-01T00:00:00"/>
        <d v="3102-11-08T00:00:00"/>
        <d v="3167-07-07T00:00:00"/>
        <d v="3128-05-07T00:00:00"/>
        <d v="3155-11-18T00:00:00"/>
        <d v="3120-06-19T00:00:00"/>
        <d v="3111-02-18T00:00:00"/>
        <d v="2950-11-13T00:00:00"/>
        <d v="3158-03-31T00:00:00"/>
        <d v="3115-02-21T00:00:00"/>
        <d v="3162-08-25T00:00:00"/>
        <d v="3068-03-22T00:00:00"/>
        <d v="3007-10-09T00:00:00"/>
        <d v="3168-03-27T00:00:00"/>
        <d v="3171-05-23T00:00:00"/>
        <d v="2957-10-31T00:00:00"/>
        <d v="2976-03-25T00:00:00"/>
        <d v="3036-12-11T00:00:00"/>
        <d v="2988-03-09T00:00:00"/>
        <d v="2936-04-11T00:00:00"/>
        <d v="3105-11-16T00:00:00"/>
        <d v="3030-10-08T00:00:00"/>
        <d v="2972-10-23T00:00:00"/>
        <d v="2995-12-10T00:00:00"/>
        <d v="3114-10-24T00:00:00"/>
        <d v="2959-09-26T00:00:00"/>
        <d v="2976-11-20T00:00:00"/>
        <d v="2964-05-02T00:00:00"/>
        <d v="3106-08-07T00:00:00"/>
        <d v="3106-12-29T00:00:00"/>
        <d v="3038-08-27T00:00:00"/>
        <d v="3045-02-03T00:00:00"/>
        <d v="3005-06-22T00:00:00"/>
        <d v="3077-04-17T00:00:00"/>
        <d v="3072-06-30T00:00:00"/>
        <d v="3103-02-12T00:00:00"/>
        <d v="3125-12-26T00:00:00"/>
        <d v="3034-01-20T00:00:00"/>
        <d v="3116-03-11T00:00:00"/>
        <d v="3121-02-14T00:00:00"/>
        <d v="3129-04-08T00:00:00"/>
        <d v="2954-12-10T00:00:00"/>
        <d v="2976-02-06T00:00:00"/>
        <d v="3068-02-27T00:00:00"/>
        <d v="3036-08-13T00:00:00"/>
        <d v="3159-05-13T00:00:00"/>
        <d v="3111-01-25T00:00:00"/>
        <d v="3007-05-18T00:00:00"/>
        <d v="2987-01-02T00:00:00"/>
        <d v="2941-12-05T00:00:00"/>
        <d v="3025-08-24T00:00:00"/>
        <d v="3079-12-26T00:00:00"/>
        <d v="2998-07-28T00:00:00"/>
        <d v="2956-03-10T00:00:00"/>
        <d v="3042-09-23T00:00:00"/>
        <d v="2955-06-20T00:00:00"/>
        <d v="3122-08-20T00:00:00"/>
        <d v="2942-11-06T00:00:00"/>
        <d v="2941-11-11T00:00:00"/>
        <d v="2994-05-13T00:00:00"/>
        <d v="3009-04-13T00:00:00"/>
        <d v="2970-10-10T00:00:00"/>
        <d v="3085-06-09T00:00:00"/>
        <d v="2970-09-16T00:00:00"/>
        <d v="3036-10-24T00:00:00"/>
        <d v="3149-11-26T00:00:00"/>
        <d v="2936-12-31T00:00:00"/>
        <d v="3149-05-18T00:00:00"/>
        <d v="3114-09-30T00:00:00"/>
        <d v="2940-05-08T00:00:00"/>
        <d v="2978-12-28T00:00:00"/>
        <d v="3043-05-21T00:00:00"/>
        <d v="3058-05-14T00:00:00"/>
        <d v="2948-09-11T00:00:00"/>
        <d v="3131-08-20T00:00:00"/>
        <d v="2947-12-22T00:00:00"/>
        <d v="2962-10-28T00:00:00"/>
        <d v="3086-09-08T00:00:00"/>
        <d v="3097-10-17T00:00:00"/>
        <d v="3123-06-04T00:00:00"/>
        <d v="3042-06-19T00:00:00"/>
        <d v="3079-05-24T00:00:00"/>
        <d v="3033-04-07T00:00:00"/>
        <d v="3080-11-02T00:00:00"/>
        <d v="3119-03-21T00:00:00"/>
        <d v="3050-07-20T00:00:00"/>
        <d v="3109-09-08T00:00:00"/>
        <d v="2950-04-10T00:00:00"/>
        <d v="3051-12-30T00:00:00"/>
        <d v="3131-03-29T00:00:00"/>
        <d v="3150-06-30T00:00:00"/>
        <d v="3012-04-21T00:00:00"/>
        <d v="3097-03-15T00:00:00"/>
        <d v="3081-10-28T00:00:00"/>
        <d v="3064-01-31T00:00:00"/>
        <d v="3102-09-21T00:00:00"/>
        <d v="3024-04-07T00:00:00"/>
        <d v="3110-05-06T00:00:00"/>
        <d v="2970-02-12T00:00:00"/>
        <d v="3129-01-02T00:00:00"/>
        <d v="3153-01-20T00:00:00"/>
        <d v="3049-08-18T00:00:00"/>
        <d v="2935-08-15T00:00:00"/>
        <d v="3076-02-10T00:00:00"/>
        <d v="3022-01-11T00:00:00"/>
        <d v="3151-10-22T00:00:00"/>
        <d v="2986-05-31T00:00:00"/>
        <d v="2961-11-26T00:00:00"/>
        <d v="3071-07-30T00:00:00"/>
        <d v="3119-02-01T00:00:00"/>
        <d v="2986-01-07T00:00:00"/>
        <d v="3100-08-15T00:00:00"/>
        <d v="2982-05-29T00:00:00"/>
        <d v="2949-06-02T00:00:00"/>
        <d v="3016-07-05T00:00:00"/>
        <d v="3001-05-02T00:00:00"/>
        <d v="3064-11-14T00:00:00"/>
        <d v="3137-10-23T00:00:00"/>
        <d v="3012-05-15T00:00:00"/>
        <d v="3152-05-25T00:00:00"/>
        <d v="2993-10-09T00:00:00"/>
        <d v="2955-01-03T00:00:00"/>
        <d v="2941-04-09T00:00:00"/>
        <d v="3030-03-31T00:00:00"/>
        <d v="2939-11-22T00:00:00"/>
        <d v="3089-07-06T00:00:00"/>
        <d v="3030-12-19T00:00:00"/>
        <d v="2938-07-30T00:00:00"/>
        <d v="3080-04-24T00:00:00"/>
        <d v="3094-11-02T00:00:00"/>
        <d v="3058-11-22T00:00:00"/>
        <d v="3165-03-18T00:00:00"/>
        <d v="2986-08-11T00:00:00"/>
        <d v="3044-03-28T00:00:00"/>
        <d v="3007-01-18T00:00:00"/>
        <d v="3139-02-15T00:00:00"/>
        <d v="3110-03-19T00:00:00"/>
        <d v="3162-10-12T00:00:00"/>
        <d v="3136-03-26T00:00:00"/>
        <d v="3005-11-13T00:00:00"/>
        <d v="3049-01-14T00:00:00"/>
        <d v="2996-12-28T00:00:00"/>
        <d v="3158-03-07T00:00:00"/>
        <d v="3155-12-12T00:00:00"/>
        <d v="3169-01-09T00:00:00"/>
        <d v="2973-02-20T00:00:00"/>
        <d v="3051-08-08T00:00:00"/>
        <d v="2930-07-25T00:00:00"/>
        <d v="2958-03-24T00:00:00"/>
        <d v="3011-02-14T00:00:00"/>
        <d v="3115-03-17T00:00:00"/>
        <d v="2934-03-30T00:00:00"/>
        <d v="3062-04-23T00:00:00"/>
        <d v="3112-04-25T00:00:00"/>
        <d v="2981-11-18T00:00:00"/>
        <d v="3046-06-23T00:00:00"/>
        <d v="2962-11-21T00:00:00"/>
        <d v="3021-07-27T00:00:00"/>
        <d v="3059-09-30T00:00:00"/>
        <d v="3013-03-23T00:00:00"/>
        <d v="2952-07-29T00:00:00"/>
        <d v="2944-05-11T00:00:00"/>
        <d v="3001-12-04T00:00:00"/>
        <d v="3168-04-20T00:00:00"/>
        <d v="3101-08-10T00:00:00"/>
        <d v="3139-01-22T00:00:00"/>
        <d v="3153-04-26T00:00:00"/>
        <d v="3147-09-02T00:00:00"/>
        <d v="3141-10-26T00:00:00"/>
        <d v="2977-03-20T00:00:00"/>
        <d v="2966-09-13T00:00:00"/>
        <d v="2976-06-05T00:00:00"/>
        <d v="2954-08-12T00:00:00"/>
        <d v="3078-05-30T00:00:00"/>
        <d v="3016-06-11T00:00:00"/>
        <d v="3041-03-20T00:00:00"/>
        <d v="3033-09-22T00:00:00"/>
        <d v="3133-12-07T00:00:00"/>
        <d v="3132-07-21T00:00:00"/>
        <d v="3166-08-29T00:00:00"/>
        <d v="3123-09-08T00:00:00"/>
        <d v="3065-10-16T00:00:00"/>
        <d v="3137-08-12T00:00:00"/>
        <d v="2953-06-30T00:00:00"/>
        <d v="3111-12-03T00:00:00"/>
        <d v="3016-05-18T00:00:00"/>
        <d v="3040-04-18T00:00:00"/>
        <d v="2993-07-29T00:00:00"/>
        <d v="2943-02-10T00:00:00"/>
        <d v="2983-05-23T00:00:00"/>
        <d v="3133-01-29T00:00:00"/>
        <d v="3046-01-29T00:00:00"/>
        <d v="3042-03-15T00:00:00"/>
        <d v="3006-04-06T00:00:00"/>
        <d v="3119-09-29T00:00:00"/>
        <d v="2954-03-21T00:00:00"/>
        <d v="3001-09-23T00:00:00"/>
        <d v="3028-10-19T00:00:00"/>
        <d v="3091-02-26T00:00:00"/>
        <d v="3021-11-24T00:00:00"/>
        <d v="3115-10-19T00:00:00"/>
        <d v="3028-11-12T00:00:00"/>
        <d v="2965-07-08T00:00:00"/>
        <d v="3111-08-29T00:00:00"/>
        <d v="3151-01-07T00:00:00"/>
        <d v="3064-04-12T00:00:00"/>
        <d v="3040-09-09T00:00:00"/>
        <d v="2942-07-09T00:00:00"/>
        <d v="2934-06-10T00:00:00"/>
        <d v="3093-02-15T00:00:00"/>
        <d v="3107-12-24T00:00:00"/>
        <d v="3136-09-10T00:00:00"/>
        <d v="3157-12-01T00:00:00"/>
        <d v="3060-04-09T00:00:00"/>
        <d v="3158-08-22T00:00:00"/>
        <d v="3152-07-12T00:00:00"/>
        <d v="2963-03-21T00:00:00"/>
        <d v="3128-02-01T00:00:00"/>
        <d v="3113-07-25T00:00:00"/>
        <d v="3099-08-20T00:00:00"/>
        <d v="2942-09-19T00:00:00"/>
        <d v="3051-09-01T00:00:00"/>
        <d v="2966-12-18T00:00:00"/>
        <d v="2969-01-24T00:00:00"/>
        <d v="3109-01-11T00:00:00"/>
        <d v="2995-02-25T00:00:00"/>
        <d v="3136-08-17T00:00:00"/>
        <d v="2963-02-25T00:00:00"/>
        <d v="3096-03-20T00:00:00"/>
        <d v="3068-04-15T00:00:00"/>
        <d v="3065-01-25T00:00:00"/>
        <d v="3120-08-06T00:00:00"/>
        <d v="3098-05-21T00:00:00"/>
        <d v="2952-04-24T00:00:00"/>
        <d v="3151-05-07T00:00:00"/>
        <d v="3052-05-22T00:00:00"/>
        <d v="2945-07-17T00:00:00"/>
        <d v="3165-05-29T00:00:00"/>
        <d v="2943-06-10T00:00:00"/>
        <d v="3041-04-13T00:00:00"/>
        <d v="3148-03-12T00:00:00"/>
        <d v="2999-10-03T00:00:00"/>
        <d v="2933-12-24T00:00:00"/>
        <d v="2939-06-07T00:00:00"/>
        <d v="2983-10-14T00:00:00"/>
        <d v="3142-05-31T00:00:00"/>
        <d v="3054-10-26T00:00:00"/>
        <d v="3054-04-18T00:00:00"/>
        <d v="3165-09-02T00:00:00"/>
        <d v="3051-10-19T00:00:00"/>
        <d v="3128-02-25T00:00:00"/>
        <d v="3089-02-12T00:00:00"/>
        <d v="3080-07-29T00:00:00"/>
        <m/>
      </sharedItems>
      <fieldGroup par="23" base="19">
        <rangePr groupBy="months" startDate="2930-07-25T00:00:00" endDate="3172-08-2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2/72"/>
        </groupItems>
      </fieldGroup>
    </cacheField>
    <cacheField name="Quarters" numFmtId="0" databaseField="0">
      <fieldGroup base="18">
        <rangePr groupBy="quarters" startDate="2930-07-25T00:00:00" endDate="3171-09-21T00:00:00"/>
        <groupItems count="6">
          <s v="&lt;7/25/30"/>
          <s v="Qtr1"/>
          <s v="Qtr2"/>
          <s v="Qtr3"/>
          <s v="Qtr4"/>
          <s v="&gt;9/21/71"/>
        </groupItems>
      </fieldGroup>
    </cacheField>
    <cacheField name="Years" numFmtId="0" databaseField="0">
      <fieldGroup base="18">
        <rangePr groupBy="years" startDate="2930-07-25T00:00:00" endDate="3171-09-21T00:00:00"/>
        <groupItems count="244">
          <s v="&lt;7/25/30"/>
          <s v="2930"/>
          <s v="2931"/>
          <s v="2932"/>
          <s v="2933"/>
          <s v="2934"/>
          <s v="2935"/>
          <s v="2936"/>
          <s v="2937"/>
          <s v="2938"/>
          <s v="2939"/>
          <s v="2940"/>
          <s v="2941"/>
          <s v="2942"/>
          <s v="2943"/>
          <s v="2944"/>
          <s v="2945"/>
          <s v="2946"/>
          <s v="2947"/>
          <s v="2948"/>
          <s v="2949"/>
          <s v="2950"/>
          <s v="2951"/>
          <s v="2952"/>
          <s v="2953"/>
          <s v="2954"/>
          <s v="2955"/>
          <s v="2956"/>
          <s v="2957"/>
          <s v="2958"/>
          <s v="2959"/>
          <s v="2960"/>
          <s v="2961"/>
          <s v="2962"/>
          <s v="2963"/>
          <s v="2964"/>
          <s v="2965"/>
          <s v="2966"/>
          <s v="2967"/>
          <s v="2968"/>
          <s v="2969"/>
          <s v="2970"/>
          <s v="2971"/>
          <s v="2972"/>
          <s v="2973"/>
          <s v="2974"/>
          <s v="2975"/>
          <s v="2976"/>
          <s v="2977"/>
          <s v="2978"/>
          <s v="2979"/>
          <s v="2980"/>
          <s v="2981"/>
          <s v="2982"/>
          <s v="2983"/>
          <s v="2984"/>
          <s v="2985"/>
          <s v="2986"/>
          <s v="2987"/>
          <s v="2988"/>
          <s v="2989"/>
          <s v="2990"/>
          <s v="2991"/>
          <s v="2992"/>
          <s v="2993"/>
          <s v="2994"/>
          <s v="2995"/>
          <s v="2996"/>
          <s v="2997"/>
          <s v="2998"/>
          <s v="2999"/>
          <s v="3000"/>
          <s v="3001"/>
          <s v="3002"/>
          <s v="3003"/>
          <s v="3004"/>
          <s v="3005"/>
          <s v="3006"/>
          <s v="3007"/>
          <s v="3008"/>
          <s v="3009"/>
          <s v="3010"/>
          <s v="3011"/>
          <s v="3012"/>
          <s v="3013"/>
          <s v="3014"/>
          <s v="3015"/>
          <s v="3016"/>
          <s v="3017"/>
          <s v="3018"/>
          <s v="3019"/>
          <s v="3020"/>
          <s v="3021"/>
          <s v="3022"/>
          <s v="3023"/>
          <s v="3024"/>
          <s v="3025"/>
          <s v="3026"/>
          <s v="3027"/>
          <s v="3028"/>
          <s v="3029"/>
          <s v="3030"/>
          <s v="3031"/>
          <s v="3032"/>
          <s v="3033"/>
          <s v="3034"/>
          <s v="3035"/>
          <s v="3036"/>
          <s v="3037"/>
          <s v="3038"/>
          <s v="3039"/>
          <s v="3040"/>
          <s v="3041"/>
          <s v="3042"/>
          <s v="3043"/>
          <s v="3044"/>
          <s v="3045"/>
          <s v="3046"/>
          <s v="3047"/>
          <s v="3048"/>
          <s v="3049"/>
          <s v="3050"/>
          <s v="3051"/>
          <s v="3052"/>
          <s v="3053"/>
          <s v="3054"/>
          <s v="3055"/>
          <s v="3056"/>
          <s v="3057"/>
          <s v="3058"/>
          <s v="3059"/>
          <s v="3060"/>
          <s v="3061"/>
          <s v="3062"/>
          <s v="3063"/>
          <s v="3064"/>
          <s v="3065"/>
          <s v="3066"/>
          <s v="3067"/>
          <s v="3068"/>
          <s v="3069"/>
          <s v="3070"/>
          <s v="3071"/>
          <s v="3072"/>
          <s v="3073"/>
          <s v="3074"/>
          <s v="3075"/>
          <s v="3076"/>
          <s v="3077"/>
          <s v="3078"/>
          <s v="3079"/>
          <s v="3080"/>
          <s v="3081"/>
          <s v="3082"/>
          <s v="3083"/>
          <s v="3084"/>
          <s v="3085"/>
          <s v="3086"/>
          <s v="3087"/>
          <s v="3088"/>
          <s v="3089"/>
          <s v="3090"/>
          <s v="3091"/>
          <s v="3092"/>
          <s v="3093"/>
          <s v="3094"/>
          <s v="3095"/>
          <s v="3096"/>
          <s v="3097"/>
          <s v="3098"/>
          <s v="3099"/>
          <s v="3100"/>
          <s v="3101"/>
          <s v="3102"/>
          <s v="3103"/>
          <s v="3104"/>
          <s v="3105"/>
          <s v="3106"/>
          <s v="3107"/>
          <s v="3108"/>
          <s v="3109"/>
          <s v="3110"/>
          <s v="3111"/>
          <s v="3112"/>
          <s v="3113"/>
          <s v="3114"/>
          <s v="3115"/>
          <s v="3116"/>
          <s v="3117"/>
          <s v="3118"/>
          <s v="3119"/>
          <s v="3120"/>
          <s v="3121"/>
          <s v="3122"/>
          <s v="3123"/>
          <s v="3124"/>
          <s v="3125"/>
          <s v="3126"/>
          <s v="3127"/>
          <s v="3128"/>
          <s v="3129"/>
          <s v="3130"/>
          <s v="3131"/>
          <s v="3132"/>
          <s v="3133"/>
          <s v="3134"/>
          <s v="3135"/>
          <s v="3136"/>
          <s v="3137"/>
          <s v="3138"/>
          <s v="3139"/>
          <s v="3140"/>
          <s v="3141"/>
          <s v="3142"/>
          <s v="3143"/>
          <s v="3144"/>
          <s v="3145"/>
          <s v="3146"/>
          <s v="3147"/>
          <s v="3148"/>
          <s v="3149"/>
          <s v="3150"/>
          <s v="3151"/>
          <s v="3152"/>
          <s v="3153"/>
          <s v="3154"/>
          <s v="3155"/>
          <s v="3156"/>
          <s v="3157"/>
          <s v="3158"/>
          <s v="3159"/>
          <s v="3160"/>
          <s v="3161"/>
          <s v="3162"/>
          <s v="3163"/>
          <s v="3164"/>
          <s v="3165"/>
          <s v="3166"/>
          <s v="3167"/>
          <s v="3168"/>
          <s v="3169"/>
          <s v="3170"/>
          <s v="3171"/>
          <s v="&gt;9/21/71"/>
        </groupItems>
      </fieldGroup>
    </cacheField>
    <cacheField name="Quarters2" numFmtId="0" databaseField="0">
      <fieldGroup base="19">
        <rangePr groupBy="quarters" startDate="2930-07-25T00:00:00" endDate="3172-08-22T00:00:00"/>
        <groupItems count="6">
          <s v="&lt;7/25/30"/>
          <s v="Qtr1"/>
          <s v="Qtr2"/>
          <s v="Qtr3"/>
          <s v="Qtr4"/>
          <s v="&gt;8/22/72"/>
        </groupItems>
      </fieldGroup>
    </cacheField>
    <cacheField name="Years2" numFmtId="0" databaseField="0">
      <fieldGroup base="19">
        <rangePr groupBy="years" startDate="2930-07-25T00:00:00" endDate="3172-08-22T00:00:00"/>
        <groupItems count="245">
          <s v="&lt;7/25/30"/>
          <s v="2930"/>
          <s v="2931"/>
          <s v="2932"/>
          <s v="2933"/>
          <s v="2934"/>
          <s v="2935"/>
          <s v="2936"/>
          <s v="2937"/>
          <s v="2938"/>
          <s v="2939"/>
          <s v="2940"/>
          <s v="2941"/>
          <s v="2942"/>
          <s v="2943"/>
          <s v="2944"/>
          <s v="2945"/>
          <s v="2946"/>
          <s v="2947"/>
          <s v="2948"/>
          <s v="2949"/>
          <s v="2950"/>
          <s v="2951"/>
          <s v="2952"/>
          <s v="2953"/>
          <s v="2954"/>
          <s v="2955"/>
          <s v="2956"/>
          <s v="2957"/>
          <s v="2958"/>
          <s v="2959"/>
          <s v="2960"/>
          <s v="2961"/>
          <s v="2962"/>
          <s v="2963"/>
          <s v="2964"/>
          <s v="2965"/>
          <s v="2966"/>
          <s v="2967"/>
          <s v="2968"/>
          <s v="2969"/>
          <s v="2970"/>
          <s v="2971"/>
          <s v="2972"/>
          <s v="2973"/>
          <s v="2974"/>
          <s v="2975"/>
          <s v="2976"/>
          <s v="2977"/>
          <s v="2978"/>
          <s v="2979"/>
          <s v="2980"/>
          <s v="2981"/>
          <s v="2982"/>
          <s v="2983"/>
          <s v="2984"/>
          <s v="2985"/>
          <s v="2986"/>
          <s v="2987"/>
          <s v="2988"/>
          <s v="2989"/>
          <s v="2990"/>
          <s v="2991"/>
          <s v="2992"/>
          <s v="2993"/>
          <s v="2994"/>
          <s v="2995"/>
          <s v="2996"/>
          <s v="2997"/>
          <s v="2998"/>
          <s v="2999"/>
          <s v="3000"/>
          <s v="3001"/>
          <s v="3002"/>
          <s v="3003"/>
          <s v="3004"/>
          <s v="3005"/>
          <s v="3006"/>
          <s v="3007"/>
          <s v="3008"/>
          <s v="3009"/>
          <s v="3010"/>
          <s v="3011"/>
          <s v="3012"/>
          <s v="3013"/>
          <s v="3014"/>
          <s v="3015"/>
          <s v="3016"/>
          <s v="3017"/>
          <s v="3018"/>
          <s v="3019"/>
          <s v="3020"/>
          <s v="3021"/>
          <s v="3022"/>
          <s v="3023"/>
          <s v="3024"/>
          <s v="3025"/>
          <s v="3026"/>
          <s v="3027"/>
          <s v="3028"/>
          <s v="3029"/>
          <s v="3030"/>
          <s v="3031"/>
          <s v="3032"/>
          <s v="3033"/>
          <s v="3034"/>
          <s v="3035"/>
          <s v="3036"/>
          <s v="3037"/>
          <s v="3038"/>
          <s v="3039"/>
          <s v="3040"/>
          <s v="3041"/>
          <s v="3042"/>
          <s v="3043"/>
          <s v="3044"/>
          <s v="3045"/>
          <s v="3046"/>
          <s v="3047"/>
          <s v="3048"/>
          <s v="3049"/>
          <s v="3050"/>
          <s v="3051"/>
          <s v="3052"/>
          <s v="3053"/>
          <s v="3054"/>
          <s v="3055"/>
          <s v="3056"/>
          <s v="3057"/>
          <s v="3058"/>
          <s v="3059"/>
          <s v="3060"/>
          <s v="3061"/>
          <s v="3062"/>
          <s v="3063"/>
          <s v="3064"/>
          <s v="3065"/>
          <s v="3066"/>
          <s v="3067"/>
          <s v="3068"/>
          <s v="3069"/>
          <s v="3070"/>
          <s v="3071"/>
          <s v="3072"/>
          <s v="3073"/>
          <s v="3074"/>
          <s v="3075"/>
          <s v="3076"/>
          <s v="3077"/>
          <s v="3078"/>
          <s v="3079"/>
          <s v="3080"/>
          <s v="3081"/>
          <s v="3082"/>
          <s v="3083"/>
          <s v="3084"/>
          <s v="3085"/>
          <s v="3086"/>
          <s v="3087"/>
          <s v="3088"/>
          <s v="3089"/>
          <s v="3090"/>
          <s v="3091"/>
          <s v="3092"/>
          <s v="3093"/>
          <s v="3094"/>
          <s v="3095"/>
          <s v="3096"/>
          <s v="3097"/>
          <s v="3098"/>
          <s v="3099"/>
          <s v="3100"/>
          <s v="3101"/>
          <s v="3102"/>
          <s v="3103"/>
          <s v="3104"/>
          <s v="3105"/>
          <s v="3106"/>
          <s v="3107"/>
          <s v="3108"/>
          <s v="3109"/>
          <s v="3110"/>
          <s v="3111"/>
          <s v="3112"/>
          <s v="3113"/>
          <s v="3114"/>
          <s v="3115"/>
          <s v="3116"/>
          <s v="3117"/>
          <s v="3118"/>
          <s v="3119"/>
          <s v="3120"/>
          <s v="3121"/>
          <s v="3122"/>
          <s v="3123"/>
          <s v="3124"/>
          <s v="3125"/>
          <s v="3126"/>
          <s v="3127"/>
          <s v="3128"/>
          <s v="3129"/>
          <s v="3130"/>
          <s v="3131"/>
          <s v="3132"/>
          <s v="3133"/>
          <s v="3134"/>
          <s v="3135"/>
          <s v="3136"/>
          <s v="3137"/>
          <s v="3138"/>
          <s v="3139"/>
          <s v="3140"/>
          <s v="3141"/>
          <s v="3142"/>
          <s v="3143"/>
          <s v="3144"/>
          <s v="3145"/>
          <s v="3146"/>
          <s v="3147"/>
          <s v="3148"/>
          <s v="3149"/>
          <s v="3150"/>
          <s v="3151"/>
          <s v="3152"/>
          <s v="3153"/>
          <s v="3154"/>
          <s v="3155"/>
          <s v="3156"/>
          <s v="3157"/>
          <s v="3158"/>
          <s v="3159"/>
          <s v="3160"/>
          <s v="3161"/>
          <s v="3162"/>
          <s v="3163"/>
          <s v="3164"/>
          <s v="3165"/>
          <s v="3166"/>
          <s v="3167"/>
          <s v="3168"/>
          <s v="3169"/>
          <s v="3170"/>
          <s v="3171"/>
          <s v="3172"/>
          <s v="&gt;8/22/7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1"/>
    <x v="1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1"/>
    <x v="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4"/>
    <x v="4"/>
  </r>
  <r>
    <n v="750"/>
    <s v="Ramos and Sons"/>
    <s v="Extended responsive Internet solution"/>
    <n v="100"/>
    <n v="1"/>
    <x v="0"/>
    <n v="1"/>
    <x v="2"/>
    <s v="GBP"/>
    <n v="1277960400"/>
    <n v="1280120400"/>
    <b v="0"/>
    <b v="0"/>
    <s v="music/electric music"/>
    <n v="0.01"/>
    <n v="1"/>
    <x v="4"/>
    <x v="5"/>
  </r>
  <r>
    <n v="800"/>
    <s v="Wallace LLC"/>
    <s v="Centralized regional function"/>
    <n v="100"/>
    <n v="1"/>
    <x v="0"/>
    <n v="1"/>
    <x v="3"/>
    <s v="CHF"/>
    <n v="1434085200"/>
    <n v="1434430800"/>
    <b v="0"/>
    <b v="0"/>
    <s v="music/rock"/>
    <n v="0.01"/>
    <n v="1"/>
    <x v="4"/>
    <x v="4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4"/>
    <x v="4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1"/>
    <x v="1"/>
  </r>
  <r>
    <n v="271"/>
    <s v="Foley-Cox"/>
    <s v="Progressive zero administration leverage"/>
    <n v="153700"/>
    <n v="1953"/>
    <x v="1"/>
    <n v="61"/>
    <x v="1"/>
    <s v="USD"/>
    <n v="1449468000"/>
    <n v="1452146400"/>
    <b v="0"/>
    <b v="0"/>
    <s v="photography/photography books"/>
    <n v="1.2706571242680547E-2"/>
    <n v="32.016393442622949"/>
    <x v="5"/>
    <x v="6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1"/>
    <x v="1"/>
  </r>
  <r>
    <n v="903"/>
    <s v="Parker-Morris"/>
    <s v="Assimilated next generation instruction set"/>
    <n v="41000"/>
    <n v="709"/>
    <x v="1"/>
    <n v="14"/>
    <x v="1"/>
    <s v="USD"/>
    <n v="1336194000"/>
    <n v="1337490000"/>
    <b v="0"/>
    <b v="1"/>
    <s v="publishing/nonfiction"/>
    <n v="1.729268292682927E-2"/>
    <n v="50.642857142857146"/>
    <x v="6"/>
    <x v="7"/>
  </r>
  <r>
    <n v="50"/>
    <s v="Jones, Taylor and Moore"/>
    <s v="Down-sized system-worthy secured line"/>
    <n v="100"/>
    <n v="2"/>
    <x v="0"/>
    <n v="1"/>
    <x v="4"/>
    <s v="EUR"/>
    <n v="1375333200"/>
    <n v="1377752400"/>
    <b v="0"/>
    <b v="0"/>
    <s v="music/metal"/>
    <n v="0.02"/>
    <n v="2"/>
    <x v="4"/>
    <x v="8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1"/>
    <x v="1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5"/>
    <x v="6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4"/>
    <x v="9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1"/>
    <x v="1"/>
  </r>
  <r>
    <n v="542"/>
    <s v="Harrison-Bridges"/>
    <s v="Profit-focused exuding moderator"/>
    <n v="77000"/>
    <n v="1930"/>
    <x v="0"/>
    <n v="49"/>
    <x v="2"/>
    <s v="GBP"/>
    <n v="1453442400"/>
    <n v="1456034400"/>
    <b v="0"/>
    <b v="0"/>
    <s v="music/indie rock"/>
    <n v="2.5064935064935064E-2"/>
    <n v="39.387755102040813"/>
    <x v="4"/>
    <x v="1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4"/>
    <x v="1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4"/>
    <x v="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11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4"/>
    <x v="10"/>
  </r>
  <r>
    <n v="129"/>
    <s v="Morgan-Martinez"/>
    <s v="Mandatory tertiary implementation"/>
    <n v="148500"/>
    <n v="4756"/>
    <x v="2"/>
    <n v="55"/>
    <x v="5"/>
    <s v="AUD"/>
    <n v="1422943200"/>
    <n v="1425103200"/>
    <b v="0"/>
    <b v="0"/>
    <s v="food/food trucks"/>
    <n v="3.2026936026936029E-2"/>
    <n v="86.472727272727269"/>
    <x v="0"/>
    <x v="0"/>
  </r>
  <r>
    <n v="136"/>
    <s v="Briggs PLC"/>
    <s v="Distributed context-sensitive flexibility"/>
    <n v="82800"/>
    <n v="2721"/>
    <x v="2"/>
    <n v="58"/>
    <x v="1"/>
    <s v="USD"/>
    <n v="1402117200"/>
    <n v="1403154000"/>
    <b v="0"/>
    <b v="1"/>
    <s v="film &amp; video/drama"/>
    <n v="3.2862318840579711E-2"/>
    <n v="46.913793103448278"/>
    <x v="3"/>
    <x v="12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4"/>
    <x v="9"/>
  </r>
  <r>
    <n v="599"/>
    <s v="Smith-Ramos"/>
    <s v="Persevering optimizing Graphical User Interface"/>
    <n v="140300"/>
    <n v="5112"/>
    <x v="0"/>
    <n v="82"/>
    <x v="6"/>
    <s v="DKK"/>
    <n v="1423720800"/>
    <n v="1424412000"/>
    <b v="0"/>
    <b v="0"/>
    <s v="film &amp; video/documentary"/>
    <n v="3.6436208125445471E-2"/>
    <n v="62.341463414634148"/>
    <x v="3"/>
    <x v="13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1"/>
    <x v="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3"/>
    <x v="3"/>
  </r>
  <r>
    <n v="550"/>
    <s v="Morrison-Henderson"/>
    <s v="De-engineered disintermediate encoding"/>
    <n v="100"/>
    <n v="4"/>
    <x v="2"/>
    <n v="1"/>
    <x v="3"/>
    <s v="CHF"/>
    <n v="1330495200"/>
    <n v="1332306000"/>
    <b v="0"/>
    <b v="0"/>
    <s v="music/indie rock"/>
    <n v="0.04"/>
    <n v="4"/>
    <x v="4"/>
    <x v="10"/>
  </r>
  <r>
    <n v="721"/>
    <s v="Dominguez-Owens"/>
    <s v="Open-architected systematic intranet"/>
    <n v="123600"/>
    <n v="5429"/>
    <x v="2"/>
    <n v="60"/>
    <x v="1"/>
    <s v="USD"/>
    <n v="1522818000"/>
    <n v="1523336400"/>
    <b v="0"/>
    <b v="0"/>
    <s v="music/rock"/>
    <n v="4.3923948220064728E-2"/>
    <n v="90.483333333333334"/>
    <x v="4"/>
    <x v="4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6"/>
    <x v="14"/>
  </r>
  <r>
    <n v="300"/>
    <s v="Cooke PLC"/>
    <s v="Focused executive core"/>
    <n v="100"/>
    <n v="5"/>
    <x v="0"/>
    <n v="1"/>
    <x v="6"/>
    <s v="DKK"/>
    <n v="1504069200"/>
    <n v="1504155600"/>
    <b v="0"/>
    <b v="1"/>
    <s v="publishing/nonfiction"/>
    <n v="0.05"/>
    <n v="5"/>
    <x v="6"/>
    <x v="7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4"/>
    <x v="9"/>
  </r>
  <r>
    <n v="600"/>
    <s v="Brown-George"/>
    <s v="Cross-platform tertiary array"/>
    <n v="100"/>
    <n v="5"/>
    <x v="0"/>
    <n v="1"/>
    <x v="2"/>
    <s v="GBP"/>
    <n v="1375160400"/>
    <n v="1376197200"/>
    <b v="0"/>
    <b v="0"/>
    <s v="food/food trucks"/>
    <n v="0.05"/>
    <n v="5"/>
    <x v="0"/>
    <x v="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1"/>
    <x v="1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1"/>
    <x v="1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3"/>
    <x v="3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1"/>
    <x v="1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6"/>
    <x v="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1"/>
    <x v="1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3"/>
    <x v="15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1"/>
    <x v="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4"/>
    <x v="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6"/>
    <x v="16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1"/>
    <x v="1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4"/>
    <x v="4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6"/>
    <x v="14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236"/>
    <s v="Gallegos-Cobb"/>
    <s v="Object-based directional function"/>
    <n v="39500"/>
    <n v="4323"/>
    <x v="0"/>
    <n v="57"/>
    <x v="5"/>
    <s v="AUD"/>
    <n v="1561438800"/>
    <n v="1562043600"/>
    <b v="0"/>
    <b v="1"/>
    <s v="music/rock"/>
    <n v="0.10944303797468355"/>
    <n v="75.84210526315789"/>
    <x v="4"/>
    <x v="4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1"/>
    <x v="1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7"/>
    <x v="17"/>
  </r>
  <r>
    <n v="388"/>
    <s v="Cruz Ltd"/>
    <s v="Exclusive dynamic adapter"/>
    <n v="114800"/>
    <n v="12938"/>
    <x v="2"/>
    <n v="145"/>
    <x v="3"/>
    <s v="CHF"/>
    <n v="1325656800"/>
    <n v="1325829600"/>
    <b v="0"/>
    <b v="0"/>
    <s v="music/indie rock"/>
    <n v="0.11270034843205574"/>
    <n v="89.227586206896547"/>
    <x v="4"/>
    <x v="1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1"/>
    <x v="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5"/>
    <x v="6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1"/>
    <x v="1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6"/>
    <x v="18"/>
  </r>
  <r>
    <n v="562"/>
    <s v="Blair Inc"/>
    <s v="Configurable bandwidth-monitored throughput"/>
    <n v="9900"/>
    <n v="1269"/>
    <x v="0"/>
    <n v="26"/>
    <x v="3"/>
    <s v="CHF"/>
    <n v="1552366800"/>
    <n v="1552539600"/>
    <b v="0"/>
    <b v="0"/>
    <s v="music/rock"/>
    <n v="0.12818181818181817"/>
    <n v="48.807692307692307"/>
    <x v="4"/>
    <x v="4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1"/>
    <x v="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1"/>
    <x v="1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1"/>
    <x v="1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3"/>
    <x v="13"/>
  </r>
  <r>
    <n v="486"/>
    <s v="Davis, Cox and Fox"/>
    <s v="Compatible exuding Graphical User Interface"/>
    <n v="5200"/>
    <n v="702"/>
    <x v="0"/>
    <n v="21"/>
    <x v="2"/>
    <s v="GBP"/>
    <n v="1520575200"/>
    <n v="1521867600"/>
    <b v="0"/>
    <b v="1"/>
    <s v="publishing/translations"/>
    <n v="0.13500000000000001"/>
    <n v="33.428571428571431"/>
    <x v="6"/>
    <x v="14"/>
  </r>
  <r>
    <n v="611"/>
    <s v="Brady, Cortez and Rodriguez"/>
    <s v="Multi-lateral maximized core"/>
    <n v="8200"/>
    <n v="1136"/>
    <x v="2"/>
    <n v="15"/>
    <x v="1"/>
    <s v="USD"/>
    <n v="1374728400"/>
    <n v="1375765200"/>
    <b v="0"/>
    <b v="0"/>
    <s v="theater/plays"/>
    <n v="0.13853658536585367"/>
    <n v="75.733333333333334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6"/>
    <x v="18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3"/>
    <x v="13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3"/>
    <x v="12"/>
  </r>
  <r>
    <n v="345"/>
    <s v="Taylor, Cisneros and Romero"/>
    <s v="Open-source neutral task-force"/>
    <n v="157600"/>
    <n v="23159"/>
    <x v="0"/>
    <n v="331"/>
    <x v="2"/>
    <s v="GBP"/>
    <n v="1436418000"/>
    <n v="1436504400"/>
    <b v="0"/>
    <b v="0"/>
    <s v="film &amp; video/drama"/>
    <n v="0.14694796954314721"/>
    <n v="69.966767371601208"/>
    <x v="3"/>
    <x v="12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3"/>
    <x v="12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4"/>
    <x v="4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7"/>
    <x v="17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s v="theater/plays"/>
    <n v="0.16384615384615384"/>
    <n v="33.28125"/>
    <x v="1"/>
    <x v="1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6"/>
    <x v="1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1"/>
    <x v="1"/>
  </r>
  <r>
    <n v="434"/>
    <s v="Floyd-Sims"/>
    <s v="Cloned transitional hierarchy"/>
    <n v="5400"/>
    <n v="903"/>
    <x v="2"/>
    <n v="10"/>
    <x v="0"/>
    <s v="CAD"/>
    <n v="1480572000"/>
    <n v="1481781600"/>
    <b v="1"/>
    <b v="0"/>
    <s v="theater/plays"/>
    <n v="0.16722222222222222"/>
    <n v="90.3"/>
    <x v="1"/>
    <x v="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3"/>
    <x v="15"/>
  </r>
  <r>
    <n v="146"/>
    <s v="Harris-Golden"/>
    <s v="Optional bandwidth-monitored middleware"/>
    <n v="8800"/>
    <n v="1518"/>
    <x v="2"/>
    <n v="51"/>
    <x v="1"/>
    <s v="USD"/>
    <n v="1320732000"/>
    <n v="1322460000"/>
    <b v="0"/>
    <b v="0"/>
    <s v="theater/plays"/>
    <n v="0.17249999999999999"/>
    <n v="29.764705882352942"/>
    <x v="1"/>
    <x v="1"/>
  </r>
  <r>
    <n v="286"/>
    <s v="Obrien-Aguirre"/>
    <s v="Devolved uniform complexity"/>
    <n v="112100"/>
    <n v="19557"/>
    <x v="2"/>
    <n v="184"/>
    <x v="1"/>
    <s v="USD"/>
    <n v="1479880800"/>
    <n v="1480485600"/>
    <b v="0"/>
    <b v="0"/>
    <s v="theater/plays"/>
    <n v="0.17446030330062445"/>
    <n v="106.28804347826087"/>
    <x v="1"/>
    <x v="1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1"/>
    <x v="1"/>
  </r>
  <r>
    <n v="678"/>
    <s v="Rodriguez-Patterson"/>
    <s v="Inverse static standardization"/>
    <n v="99500"/>
    <n v="17879"/>
    <x v="2"/>
    <n v="215"/>
    <x v="1"/>
    <s v="USD"/>
    <n v="1547877600"/>
    <n v="1548050400"/>
    <b v="0"/>
    <b v="0"/>
    <s v="film &amp; video/drama"/>
    <n v="0.17968844221105529"/>
    <n v="83.158139534883716"/>
    <x v="3"/>
    <x v="12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1"/>
    <x v="1"/>
  </r>
  <r>
    <n v="283"/>
    <s v="Lucas-Mullins"/>
    <s v="Business-focused dynamic instruction set"/>
    <n v="8100"/>
    <n v="1517"/>
    <x v="0"/>
    <n v="29"/>
    <x v="6"/>
    <s v="DKK"/>
    <n v="1464584400"/>
    <n v="1465016400"/>
    <b v="0"/>
    <b v="0"/>
    <s v="music/rock"/>
    <n v="0.18728395061728395"/>
    <n v="52.310344827586206"/>
    <x v="4"/>
    <x v="4"/>
  </r>
  <r>
    <n v="577"/>
    <s v="Stevens Inc"/>
    <s v="Adaptive 24hour projection"/>
    <n v="8200"/>
    <n v="1546"/>
    <x v="2"/>
    <n v="37"/>
    <x v="1"/>
    <s v="USD"/>
    <n v="1299823200"/>
    <n v="1302066000"/>
    <b v="0"/>
    <b v="0"/>
    <s v="music/jazz"/>
    <n v="0.18853658536585366"/>
    <n v="41.783783783783782"/>
    <x v="4"/>
    <x v="9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1"/>
    <x v="1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3"/>
    <x v="15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1"/>
    <x v="1"/>
  </r>
  <r>
    <n v="910"/>
    <s v="King-Morris"/>
    <s v="Proactive incremental architecture"/>
    <n v="154500"/>
    <n v="30215"/>
    <x v="2"/>
    <n v="296"/>
    <x v="1"/>
    <s v="USD"/>
    <n v="1421906400"/>
    <n v="1421992800"/>
    <b v="0"/>
    <b v="0"/>
    <s v="theater/plays"/>
    <n v="0.19556634304207121"/>
    <n v="102.07770270270271"/>
    <x v="1"/>
    <x v="1"/>
  </r>
  <r>
    <n v="8"/>
    <s v="Nunez-Richards"/>
    <s v="Exclusive attitude-oriented intranet"/>
    <n v="110100"/>
    <n v="21946"/>
    <x v="1"/>
    <n v="708"/>
    <x v="6"/>
    <s v="DKK"/>
    <n v="1281330000"/>
    <n v="1281502800"/>
    <b v="0"/>
    <b v="0"/>
    <s v="theater/plays"/>
    <n v="0.19932788374205268"/>
    <n v="30.997175141242938"/>
    <x v="1"/>
    <x v="1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1"/>
    <x v="1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s v="theater/plays"/>
    <n v="0.20322580645161289"/>
    <n v="90"/>
    <x v="1"/>
    <x v="1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7"/>
    <x v="17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1"/>
    <x v="1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11"/>
  </r>
  <r>
    <n v="6"/>
    <s v="Ortiz, Coleman and Mitchell"/>
    <s v="Operative upward-trending algorithm"/>
    <n v="5200"/>
    <n v="1090"/>
    <x v="0"/>
    <n v="18"/>
    <x v="2"/>
    <s v="GBP"/>
    <n v="1505278800"/>
    <n v="1505365200"/>
    <b v="0"/>
    <b v="0"/>
    <s v="film &amp; video/documentary"/>
    <n v="0.20961538461538462"/>
    <n v="60.555555555555557"/>
    <x v="3"/>
    <x v="13"/>
  </r>
  <r>
    <n v="209"/>
    <s v="Warren Ltd"/>
    <s v="Distributed system-worthy application"/>
    <n v="194500"/>
    <n v="41212"/>
    <x v="1"/>
    <n v="808"/>
    <x v="5"/>
    <s v="AUD"/>
    <n v="1462510800"/>
    <n v="1463115600"/>
    <b v="0"/>
    <b v="0"/>
    <s v="film &amp; video/documentary"/>
    <n v="0.21188688946015424"/>
    <n v="51.004950495049506"/>
    <x v="3"/>
    <x v="13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1"/>
    <x v="1"/>
  </r>
  <r>
    <n v="514"/>
    <s v="Sanchez, Bradley and Flores"/>
    <s v="Centralized motivating capacity"/>
    <n v="138700"/>
    <n v="31123"/>
    <x v="2"/>
    <n v="528"/>
    <x v="3"/>
    <s v="CHF"/>
    <n v="1386309600"/>
    <n v="1386741600"/>
    <b v="0"/>
    <b v="1"/>
    <s v="music/rock"/>
    <n v="0.22439077144917088"/>
    <n v="58.945075757575758"/>
    <x v="4"/>
    <x v="4"/>
  </r>
  <r>
    <n v="329"/>
    <s v="Willis and Sons"/>
    <s v="Fundamental incremental database"/>
    <n v="93800"/>
    <n v="21477"/>
    <x v="1"/>
    <n v="211"/>
    <x v="1"/>
    <s v="USD"/>
    <n v="1481522400"/>
    <n v="1482472800"/>
    <b v="0"/>
    <b v="0"/>
    <s v="games/video games"/>
    <n v="0.22896588486140726"/>
    <n v="101.78672985781991"/>
    <x v="7"/>
    <x v="17"/>
  </r>
  <r>
    <n v="256"/>
    <s v="Smith-Reid"/>
    <s v="Optimized actuating toolset"/>
    <n v="4100"/>
    <n v="959"/>
    <x v="0"/>
    <n v="15"/>
    <x v="2"/>
    <s v="GBP"/>
    <n v="1453615200"/>
    <n v="1456812000"/>
    <b v="0"/>
    <b v="0"/>
    <s v="music/rock"/>
    <n v="0.23390243902439026"/>
    <n v="63.93333333333333"/>
    <x v="4"/>
    <x v="4"/>
  </r>
  <r>
    <n v="189"/>
    <s v="Anthony-Shaw"/>
    <s v="Switchable contextually-based access"/>
    <n v="191300"/>
    <n v="45004"/>
    <x v="2"/>
    <n v="441"/>
    <x v="1"/>
    <s v="USD"/>
    <n v="1457071200"/>
    <n v="1457071200"/>
    <b v="0"/>
    <b v="0"/>
    <s v="theater/plays"/>
    <n v="0.23525352848928385"/>
    <n v="102.0498866213152"/>
    <x v="1"/>
    <x v="1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3"/>
    <x v="12"/>
  </r>
  <r>
    <n v="498"/>
    <s v="Smith, Brown and Davis"/>
    <s v="Devolved background project"/>
    <n v="193400"/>
    <n v="46317"/>
    <x v="0"/>
    <n v="579"/>
    <x v="6"/>
    <s v="DKK"/>
    <n v="1420092000"/>
    <n v="1420264800"/>
    <b v="0"/>
    <b v="0"/>
    <s v="technology/web"/>
    <n v="0.239488107549121"/>
    <n v="79.994818652849744"/>
    <x v="2"/>
    <x v="2"/>
  </r>
  <r>
    <n v="492"/>
    <s v="Garcia Group"/>
    <s v="Persevering interactive matrix"/>
    <n v="191000"/>
    <n v="45831"/>
    <x v="2"/>
    <n v="595"/>
    <x v="1"/>
    <s v="USD"/>
    <n v="1275886800"/>
    <n v="1278910800"/>
    <b v="1"/>
    <b v="1"/>
    <s v="film &amp; video/shorts"/>
    <n v="0.23995287958115183"/>
    <n v="77.026890756302521"/>
    <x v="3"/>
    <x v="19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1"/>
    <x v="1"/>
  </r>
  <r>
    <n v="69"/>
    <s v="Jones-Watson"/>
    <s v="Switchable disintermediate moderator"/>
    <n v="7900"/>
    <n v="1901"/>
    <x v="2"/>
    <n v="17"/>
    <x v="1"/>
    <s v="USD"/>
    <n v="1292738400"/>
    <n v="1295676000"/>
    <b v="0"/>
    <b v="0"/>
    <s v="theater/plays"/>
    <n v="0.24063291139240506"/>
    <n v="111.82352941176471"/>
    <x v="1"/>
    <x v="1"/>
  </r>
  <r>
    <n v="323"/>
    <s v="Cole, Smith and Wood"/>
    <s v="Integrated zero-defect help-desk"/>
    <n v="8900"/>
    <n v="2148"/>
    <x v="0"/>
    <n v="26"/>
    <x v="2"/>
    <s v="GBP"/>
    <n v="1395896400"/>
    <n v="1396069200"/>
    <b v="0"/>
    <b v="0"/>
    <s v="film &amp; video/documentary"/>
    <n v="0.24134831460674158"/>
    <n v="82.615384615384613"/>
    <x v="3"/>
    <x v="13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s v="games/mobile games"/>
    <n v="0.24205617977528091"/>
    <n v="109.07848101265823"/>
    <x v="7"/>
    <x v="20"/>
  </r>
  <r>
    <n v="447"/>
    <s v="Harrington-Harper"/>
    <s v="Self-enabling next generation algorithm"/>
    <n v="155200"/>
    <n v="37754"/>
    <x v="2"/>
    <n v="439"/>
    <x v="2"/>
    <s v="GBP"/>
    <n v="1513663200"/>
    <n v="1515045600"/>
    <b v="0"/>
    <b v="0"/>
    <s v="film &amp; video/television"/>
    <n v="0.24326030927835052"/>
    <n v="86"/>
    <x v="3"/>
    <x v="2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7"/>
    <x v="20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s v="music/electric music"/>
    <n v="0.24610000000000001"/>
    <n v="66.513513513513516"/>
    <x v="4"/>
    <x v="5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1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5"/>
    <x v="6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1"/>
    <x v="1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1"/>
    <x v="1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1"/>
    <x v="1"/>
  </r>
  <r>
    <n v="270"/>
    <s v="Sawyer, Horton and Williams"/>
    <s v="Triple-buffered 4thgeneration toolset"/>
    <n v="173900"/>
    <n v="47260"/>
    <x v="2"/>
    <n v="1890"/>
    <x v="1"/>
    <s v="USD"/>
    <n v="1291269600"/>
    <n v="1291442400"/>
    <b v="0"/>
    <b v="0"/>
    <s v="games/video games"/>
    <n v="0.27176538240368026"/>
    <n v="25.005291005291006"/>
    <x v="7"/>
    <x v="17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1"/>
    <x v="1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3"/>
    <x v="21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1"/>
    <x v="1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1"/>
    <x v="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6"/>
    <x v="16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1"/>
    <x v="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1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790"/>
    <s v="White-Obrien"/>
    <s v="Operative local pricing structure"/>
    <n v="185900"/>
    <n v="56774"/>
    <x v="2"/>
    <n v="1113"/>
    <x v="1"/>
    <s v="USD"/>
    <n v="1266127200"/>
    <n v="1266645600"/>
    <b v="0"/>
    <b v="0"/>
    <s v="theater/plays"/>
    <n v="0.30540075309306081"/>
    <n v="51.009883198562441"/>
    <x v="1"/>
    <x v="1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7"/>
    <x v="2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5"/>
    <x v="6"/>
  </r>
  <r>
    <n v="485"/>
    <s v="Richards-Davis"/>
    <s v="Quality-focused mission-critical structure"/>
    <n v="90600"/>
    <n v="27844"/>
    <x v="0"/>
    <n v="648"/>
    <x v="2"/>
    <s v="GBP"/>
    <n v="1560142800"/>
    <n v="1563685200"/>
    <b v="0"/>
    <b v="0"/>
    <s v="theater/plays"/>
    <n v="0.30732891832229581"/>
    <n v="42.969135802469133"/>
    <x v="1"/>
    <x v="1"/>
  </r>
  <r>
    <n v="766"/>
    <s v="Montgomery-Castro"/>
    <s v="De-engineered disintermediate encryption"/>
    <n v="43800"/>
    <n v="13653"/>
    <x v="0"/>
    <n v="248"/>
    <x v="5"/>
    <s v="AUD"/>
    <n v="1537333200"/>
    <n v="1537419600"/>
    <b v="0"/>
    <b v="0"/>
    <s v="film &amp; video/science fiction"/>
    <n v="0.31171232876712329"/>
    <n v="55.052419354838712"/>
    <x v="3"/>
    <x v="15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4"/>
    <x v="4"/>
  </r>
  <r>
    <n v="168"/>
    <s v="Hernandez Group"/>
    <s v="Ergonomic uniform open system"/>
    <n v="128100"/>
    <n v="40107"/>
    <x v="0"/>
    <n v="955"/>
    <x v="6"/>
    <s v="DKK"/>
    <n v="1550815200"/>
    <n v="1552798800"/>
    <b v="0"/>
    <b v="1"/>
    <s v="music/indie rock"/>
    <n v="0.3130913348946136"/>
    <n v="41.996858638743454"/>
    <x v="4"/>
    <x v="1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1"/>
    <x v="1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1"/>
    <x v="1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s v="theater/plays"/>
    <n v="0.3201219512195122"/>
    <n v="75"/>
    <x v="1"/>
    <x v="1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1"/>
    <x v="1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5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3"/>
    <x v="19"/>
  </r>
  <r>
    <n v="736"/>
    <s v="Silva-Hawkins"/>
    <s v="Proactive heuristic orchestration"/>
    <n v="7700"/>
    <n v="2533"/>
    <x v="2"/>
    <n v="29"/>
    <x v="1"/>
    <s v="USD"/>
    <n v="1424412000"/>
    <n v="1424757600"/>
    <b v="0"/>
    <b v="0"/>
    <s v="publishing/nonfiction"/>
    <n v="0.32896103896103895"/>
    <n v="87.34482758620689"/>
    <x v="6"/>
    <x v="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4"/>
    <x v="9"/>
  </r>
  <r>
    <n v="674"/>
    <s v="Sanchez Ltd"/>
    <s v="Up-sized 24hour instruction set"/>
    <n v="170700"/>
    <n v="57250"/>
    <x v="2"/>
    <n v="1218"/>
    <x v="1"/>
    <s v="USD"/>
    <n v="1313730000"/>
    <n v="1317790800"/>
    <b v="0"/>
    <b v="0"/>
    <s v="photography/photography books"/>
    <n v="0.33538371411833628"/>
    <n v="47.003284072249592"/>
    <x v="5"/>
    <x v="6"/>
  </r>
  <r>
    <n v="98"/>
    <s v="Arias, Allen and Miller"/>
    <s v="Seamless transitional portal"/>
    <n v="97800"/>
    <n v="32951"/>
    <x v="0"/>
    <n v="1220"/>
    <x v="5"/>
    <s v="AUD"/>
    <n v="1437973200"/>
    <n v="1438318800"/>
    <b v="0"/>
    <b v="0"/>
    <s v="games/video games"/>
    <n v="0.33692229038854804"/>
    <n v="27.009016393442622"/>
    <x v="7"/>
    <x v="17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1"/>
    <x v="1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1"/>
    <x v="1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1"/>
    <x v="1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11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s v="games/video games"/>
    <n v="0.34351966873706002"/>
    <n v="79.009523809523813"/>
    <x v="7"/>
    <x v="17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4"/>
    <x v="10"/>
  </r>
  <r>
    <n v="443"/>
    <s v="Clark-Bowman"/>
    <s v="Stand-alone user-facing service-desk"/>
    <n v="9300"/>
    <n v="3232"/>
    <x v="2"/>
    <n v="90"/>
    <x v="1"/>
    <s v="USD"/>
    <n v="1285822800"/>
    <n v="1287464400"/>
    <b v="0"/>
    <b v="0"/>
    <s v="theater/plays"/>
    <n v="0.34752688172043011"/>
    <n v="35.91111111111111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1"/>
    <x v="1"/>
  </r>
  <r>
    <n v="748"/>
    <s v="Martinez PLC"/>
    <s v="Cloned actuating architecture"/>
    <n v="194900"/>
    <n v="68137"/>
    <x v="2"/>
    <n v="614"/>
    <x v="1"/>
    <s v="USD"/>
    <n v="1267423200"/>
    <n v="1269579600"/>
    <b v="0"/>
    <b v="1"/>
    <s v="film &amp; video/animation"/>
    <n v="0.34959979476654696"/>
    <n v="110.97231270358306"/>
    <x v="3"/>
    <x v="3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1"/>
    <x v="1"/>
  </r>
  <r>
    <n v="295"/>
    <s v="Smith, Jackson and Herrera"/>
    <s v="Enterprise-wide intermediate middleware"/>
    <n v="192900"/>
    <n v="68769"/>
    <x v="0"/>
    <n v="1910"/>
    <x v="3"/>
    <s v="CHF"/>
    <n v="1381813200"/>
    <n v="1383976800"/>
    <b v="0"/>
    <b v="0"/>
    <s v="theater/plays"/>
    <n v="0.35650077760497667"/>
    <n v="36.004712041884815"/>
    <x v="1"/>
    <x v="1"/>
  </r>
  <r>
    <n v="410"/>
    <s v="Mcmillan Group"/>
    <s v="Advanced cohesive Graphic Interface"/>
    <n v="153700"/>
    <n v="55536"/>
    <x v="1"/>
    <n v="1111"/>
    <x v="1"/>
    <s v="USD"/>
    <n v="1430197200"/>
    <n v="1430197200"/>
    <b v="0"/>
    <b v="0"/>
    <s v="games/mobile games"/>
    <n v="0.36132726089785294"/>
    <n v="49.987398739873989"/>
    <x v="7"/>
    <x v="2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5"/>
    <x v="6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s v="theater/plays"/>
    <n v="0.36892473118279567"/>
    <n v="85.775000000000006"/>
    <x v="1"/>
    <x v="1"/>
  </r>
  <r>
    <n v="720"/>
    <s v="Valenzuela, Davidson and Castro"/>
    <s v="Multi-layered upward-trending conglomeration"/>
    <n v="8700"/>
    <n v="3227"/>
    <x v="2"/>
    <n v="38"/>
    <x v="6"/>
    <s v="DKK"/>
    <n v="1519192800"/>
    <n v="1520402400"/>
    <b v="0"/>
    <b v="1"/>
    <s v="theater/plays"/>
    <n v="0.37091954022988505"/>
    <n v="84.921052631578945"/>
    <x v="1"/>
    <x v="1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1"/>
    <x v="1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s v="music/metal"/>
    <n v="0.37481481481481482"/>
    <n v="84.333333333333329"/>
    <x v="4"/>
    <x v="8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4"/>
    <x v="5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7"/>
    <x v="20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s v="theater/plays"/>
    <n v="0.37952380952380954"/>
    <n v="37.069767441860463"/>
    <x v="1"/>
    <x v="1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1"/>
    <x v="1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1"/>
    <x v="1"/>
  </r>
  <r>
    <n v="319"/>
    <s v="Mills Group"/>
    <s v="Advanced empowering matrix"/>
    <n v="8400"/>
    <n v="3251"/>
    <x v="2"/>
    <n v="64"/>
    <x v="1"/>
    <s v="USD"/>
    <n v="1281589200"/>
    <n v="1283662800"/>
    <b v="0"/>
    <b v="0"/>
    <s v="technology/web"/>
    <n v="0.38702380952380955"/>
    <n v="50.796875"/>
    <x v="2"/>
    <x v="2"/>
  </r>
  <r>
    <n v="206"/>
    <s v="Austin, Baker and Kelley"/>
    <s v="Fundamental grid-enabled strategy"/>
    <n v="9000"/>
    <n v="3496"/>
    <x v="2"/>
    <n v="57"/>
    <x v="1"/>
    <s v="USD"/>
    <n v="1267250400"/>
    <n v="1268028000"/>
    <b v="0"/>
    <b v="0"/>
    <s v="publishing/fiction"/>
    <n v="0.38844444444444443"/>
    <n v="61.333333333333336"/>
    <x v="6"/>
    <x v="16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1"/>
    <x v="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4"/>
    <x v="4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11"/>
  </r>
  <r>
    <n v="513"/>
    <s v="Harrison, Blackwell and Mendez"/>
    <s v="Synchronized 6thgeneration adapter"/>
    <n v="8300"/>
    <n v="3260"/>
    <x v="2"/>
    <n v="35"/>
    <x v="1"/>
    <s v="USD"/>
    <n v="1284008400"/>
    <n v="1284181200"/>
    <b v="0"/>
    <b v="0"/>
    <s v="film &amp; video/television"/>
    <n v="0.39277108433734942"/>
    <n v="93.142857142857139"/>
    <x v="3"/>
    <x v="21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6"/>
    <x v="7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4"/>
    <x v="4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3"/>
    <x v="19"/>
  </r>
  <r>
    <n v="379"/>
    <s v="Reilly, Aguirre and Johnson"/>
    <s v="Realigned clear-thinking migration"/>
    <n v="7200"/>
    <n v="2912"/>
    <x v="0"/>
    <n v="44"/>
    <x v="2"/>
    <s v="GBP"/>
    <n v="1319691600"/>
    <n v="1320904800"/>
    <b v="0"/>
    <b v="0"/>
    <s v="theater/plays"/>
    <n v="0.40444444444444444"/>
    <n v="66.181818181818187"/>
    <x v="1"/>
    <x v="1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4"/>
    <x v="1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1"/>
    <x v="1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1"/>
    <x v="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6"/>
    <x v="14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7"/>
    <x v="17"/>
  </r>
  <r>
    <n v="656"/>
    <s v="Hobbs, Brown and Lee"/>
    <s v="Vision-oriented systematic Graphical User Interface"/>
    <n v="118400"/>
    <n v="49879"/>
    <x v="0"/>
    <n v="504"/>
    <x v="5"/>
    <s v="AUD"/>
    <n v="1514440800"/>
    <n v="1514872800"/>
    <b v="0"/>
    <b v="0"/>
    <s v="food/food trucks"/>
    <n v="0.42127533783783783"/>
    <n v="98.966269841269835"/>
    <x v="0"/>
    <x v="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6"/>
    <x v="7"/>
  </r>
  <r>
    <n v="632"/>
    <s v="Parker PLC"/>
    <s v="Reduced interactive matrix"/>
    <n v="72100"/>
    <n v="30902"/>
    <x v="1"/>
    <n v="278"/>
    <x v="1"/>
    <s v="USD"/>
    <n v="1414904400"/>
    <n v="1416463200"/>
    <b v="0"/>
    <b v="0"/>
    <s v="theater/plays"/>
    <n v="0.42859916782246882"/>
    <n v="111.15827338129496"/>
    <x v="1"/>
    <x v="1"/>
  </r>
  <r>
    <n v="866"/>
    <s v="Jackson-Brown"/>
    <s v="Versatile 5thgeneration matrices"/>
    <n v="182800"/>
    <n v="79045"/>
    <x v="2"/>
    <n v="898"/>
    <x v="1"/>
    <s v="USD"/>
    <n v="1304830800"/>
    <n v="1304917200"/>
    <b v="0"/>
    <b v="0"/>
    <s v="photography/photography books"/>
    <n v="0.43241247264770238"/>
    <n v="88.023385300668153"/>
    <x v="5"/>
    <x v="6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s v="music/indie rock"/>
    <n v="0.43660714285714286"/>
    <n v="42.155172413793103"/>
    <x v="4"/>
    <x v="1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3"/>
    <x v="1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4"/>
    <x v="4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3"/>
    <x v="12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4"/>
    <x v="5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3"/>
    <x v="15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4"/>
    <x v="1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1"/>
    <x v="1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3"/>
    <x v="3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4"/>
    <x v="4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3"/>
    <x v="3"/>
  </r>
  <r>
    <n v="659"/>
    <s v="Bailey and Sons"/>
    <s v="Grass-roots dynamic emulation"/>
    <n v="120700"/>
    <n v="57010"/>
    <x v="0"/>
    <n v="750"/>
    <x v="2"/>
    <s v="GBP"/>
    <n v="1296108000"/>
    <n v="1296194400"/>
    <b v="0"/>
    <b v="0"/>
    <s v="film &amp; video/documentary"/>
    <n v="0.47232808616404309"/>
    <n v="76.013333333333335"/>
    <x v="3"/>
    <x v="13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11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1"/>
    <x v="1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3"/>
    <x v="13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1"/>
    <x v="1"/>
  </r>
  <r>
    <n v="26"/>
    <s v="Spencer-Bates"/>
    <s v="Optional responsive customer loyalty"/>
    <n v="107500"/>
    <n v="51814"/>
    <x v="2"/>
    <n v="1480"/>
    <x v="1"/>
    <s v="USD"/>
    <n v="1533013200"/>
    <n v="1535346000"/>
    <b v="0"/>
    <b v="0"/>
    <s v="theater/plays"/>
    <n v="0.4819906976744186"/>
    <n v="35.009459459459457"/>
    <x v="1"/>
    <x v="1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1"/>
    <x v="1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s v="publishing/translations"/>
    <n v="0.48404406999351912"/>
    <n v="109.99705449189985"/>
    <x v="6"/>
    <x v="14"/>
  </r>
  <r>
    <n v="649"/>
    <s v="Yang and Sons"/>
    <s v="Reactive 6thgeneration hub"/>
    <n v="121700"/>
    <n v="59003"/>
    <x v="0"/>
    <n v="602"/>
    <x v="3"/>
    <s v="CHF"/>
    <n v="1287550800"/>
    <n v="1288501200"/>
    <b v="1"/>
    <b v="1"/>
    <s v="theater/plays"/>
    <n v="0.48482333607230893"/>
    <n v="98.011627906976742"/>
    <x v="1"/>
    <x v="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1"/>
    <x v="1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6"/>
    <x v="7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1"/>
    <x v="1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7"/>
    <x v="17"/>
  </r>
  <r>
    <n v="771"/>
    <s v="Smith, Mack and Williams"/>
    <s v="Self-enabling 5thgeneration paradigm"/>
    <n v="5600"/>
    <n v="2769"/>
    <x v="2"/>
    <n v="26"/>
    <x v="1"/>
    <s v="USD"/>
    <n v="1548482400"/>
    <n v="1550815200"/>
    <b v="0"/>
    <b v="0"/>
    <s v="theater/plays"/>
    <n v="0.49446428571428569"/>
    <n v="106.5"/>
    <x v="1"/>
    <x v="1"/>
  </r>
  <r>
    <n v="937"/>
    <s v="Tapia, Sandoval and Hurley"/>
    <s v="Cloned fresh-thinking model"/>
    <n v="171000"/>
    <n v="84891"/>
    <x v="2"/>
    <n v="976"/>
    <x v="1"/>
    <s v="USD"/>
    <n v="1448517600"/>
    <n v="1449295200"/>
    <b v="0"/>
    <b v="0"/>
    <s v="film &amp; video/documentary"/>
    <n v="0.49643859649122807"/>
    <n v="86.978483606557376"/>
    <x v="3"/>
    <x v="1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7"/>
    <x v="2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7"/>
    <x v="17"/>
  </r>
  <r>
    <n v="913"/>
    <s v="Rivera-Pearson"/>
    <s v="Re-engineered asymmetric challenge"/>
    <n v="70200"/>
    <n v="35536"/>
    <x v="0"/>
    <n v="523"/>
    <x v="5"/>
    <s v="AUD"/>
    <n v="1557637200"/>
    <n v="1558760400"/>
    <b v="0"/>
    <b v="0"/>
    <s v="film &amp; video/drama"/>
    <n v="0.50621082621082625"/>
    <n v="67.946462715105156"/>
    <x v="3"/>
    <x v="12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7"/>
    <x v="17"/>
  </r>
  <r>
    <n v="781"/>
    <s v="Thomas Ltd"/>
    <s v="Cross-group interactive architecture"/>
    <n v="8700"/>
    <n v="4414"/>
    <x v="2"/>
    <n v="56"/>
    <x v="3"/>
    <s v="CHF"/>
    <n v="1288501200"/>
    <n v="1292911200"/>
    <b v="0"/>
    <b v="0"/>
    <s v="theater/plays"/>
    <n v="0.50735632183908042"/>
    <n v="78.821428571428569"/>
    <x v="1"/>
    <x v="1"/>
  </r>
  <r>
    <n v="39"/>
    <s v="Kim-Rice"/>
    <s v="Organized bi-directional function"/>
    <n v="9900"/>
    <n v="5027"/>
    <x v="0"/>
    <n v="88"/>
    <x v="6"/>
    <s v="DKK"/>
    <n v="1361772000"/>
    <n v="1362978000"/>
    <b v="0"/>
    <b v="0"/>
    <s v="theater/plays"/>
    <n v="0.50777777777777777"/>
    <n v="57.125"/>
    <x v="1"/>
    <x v="1"/>
  </r>
  <r>
    <n v="805"/>
    <s v="Smith-Nguyen"/>
    <s v="Advanced intermediate Graphic Interface"/>
    <n v="9700"/>
    <n v="4932"/>
    <x v="0"/>
    <n v="67"/>
    <x v="5"/>
    <s v="AUD"/>
    <n v="1416031200"/>
    <n v="1420437600"/>
    <b v="0"/>
    <b v="0"/>
    <s v="film &amp; video/documentary"/>
    <n v="0.50845360824742269"/>
    <n v="73.611940298507463"/>
    <x v="3"/>
    <x v="13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7"/>
    <x v="17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1"/>
    <x v="1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4"/>
    <x v="5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7"/>
    <x v="17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6"/>
    <x v="18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3"/>
    <x v="13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6"/>
    <x v="14"/>
  </r>
  <r>
    <n v="157"/>
    <s v="Curtis-Curtis"/>
    <s v="User-friendly reciprocal initiative"/>
    <n v="4200"/>
    <n v="2212"/>
    <x v="0"/>
    <n v="30"/>
    <x v="5"/>
    <s v="AUD"/>
    <n v="1388383200"/>
    <n v="1389420000"/>
    <b v="0"/>
    <b v="0"/>
    <s v="photography/photography books"/>
    <n v="0.52666666666666662"/>
    <n v="73.733333333333334"/>
    <x v="5"/>
    <x v="6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1"/>
    <x v="1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1"/>
    <x v="1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4"/>
    <x v="4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1"/>
    <x v="1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11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3"/>
    <x v="13"/>
  </r>
  <r>
    <n v="661"/>
    <s v="Smith Group"/>
    <s v="Right-sized secondary challenge"/>
    <n v="106800"/>
    <n v="57872"/>
    <x v="0"/>
    <n v="752"/>
    <x v="6"/>
    <s v="DKK"/>
    <n v="1332910800"/>
    <n v="1335502800"/>
    <b v="0"/>
    <b v="0"/>
    <s v="music/jazz"/>
    <n v="0.54187265917603"/>
    <n v="76.957446808510639"/>
    <x v="4"/>
    <x v="9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3"/>
    <x v="15"/>
  </r>
  <r>
    <n v="572"/>
    <s v="Clements Group"/>
    <s v="Assimilated actuating policy"/>
    <n v="9000"/>
    <n v="4896"/>
    <x v="2"/>
    <n v="94"/>
    <x v="1"/>
    <s v="USD"/>
    <n v="1443416400"/>
    <n v="1444798800"/>
    <b v="0"/>
    <b v="1"/>
    <s v="music/rock"/>
    <n v="0.54400000000000004"/>
    <n v="52.085106382978722"/>
    <x v="4"/>
    <x v="4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3"/>
    <x v="13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4"/>
    <x v="1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7"/>
    <x v="20"/>
  </r>
  <r>
    <n v="296"/>
    <s v="Smith-Hess"/>
    <s v="Grass-roots real-time Local Area Network"/>
    <n v="6100"/>
    <n v="3352"/>
    <x v="0"/>
    <n v="38"/>
    <x v="5"/>
    <s v="AUD"/>
    <n v="1548655200"/>
    <n v="1550556000"/>
    <b v="0"/>
    <b v="0"/>
    <s v="theater/plays"/>
    <n v="0.54950819672131146"/>
    <n v="88.21052631578948"/>
    <x v="1"/>
    <x v="1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1"/>
    <x v="1"/>
  </r>
  <r>
    <n v="672"/>
    <s v="Kelly-Colon"/>
    <s v="Stand-alone grid-enabled leverage"/>
    <n v="197900"/>
    <n v="110689"/>
    <x v="0"/>
    <n v="4428"/>
    <x v="5"/>
    <s v="AUD"/>
    <n v="1521608400"/>
    <n v="1522472400"/>
    <b v="0"/>
    <b v="0"/>
    <s v="theater/plays"/>
    <n v="0.55931783729156137"/>
    <n v="24.997515808491418"/>
    <x v="1"/>
    <x v="1"/>
  </r>
  <r>
    <n v="639"/>
    <s v="Barnes-Williams"/>
    <s v="Upgradable explicit forecast"/>
    <n v="8600"/>
    <n v="4832"/>
    <x v="1"/>
    <n v="45"/>
    <x v="1"/>
    <s v="USD"/>
    <n v="1532754000"/>
    <n v="1532754000"/>
    <b v="0"/>
    <b v="1"/>
    <s v="film &amp; video/drama"/>
    <n v="0.56186046511627907"/>
    <n v="107.37777777777778"/>
    <x v="3"/>
    <x v="12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3"/>
    <x v="15"/>
  </r>
  <r>
    <n v="999"/>
    <s v="Hernandez, Norton and Kelley"/>
    <s v="Expanded eco-centric policy"/>
    <n v="111100"/>
    <n v="62819"/>
    <x v="2"/>
    <n v="1122"/>
    <x v="1"/>
    <s v="USD"/>
    <n v="1467176400"/>
    <n v="1467781200"/>
    <b v="0"/>
    <b v="0"/>
    <s v="food/food trucks"/>
    <n v="0.56542754275427543"/>
    <n v="55.98841354723708"/>
    <x v="0"/>
    <x v="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4"/>
    <x v="1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6"/>
    <x v="14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3"/>
    <x v="13"/>
  </r>
  <r>
    <n v="914"/>
    <s v="Ramirez, Padilla and Barrera"/>
    <s v="Diverse client-driven conglomeration"/>
    <n v="6400"/>
    <n v="3676"/>
    <x v="0"/>
    <n v="141"/>
    <x v="2"/>
    <s v="GBP"/>
    <n v="1375592400"/>
    <n v="1376629200"/>
    <b v="0"/>
    <b v="0"/>
    <s v="theater/plays"/>
    <n v="0.57437499999999997"/>
    <n v="26.070921985815602"/>
    <x v="1"/>
    <x v="1"/>
  </r>
  <r>
    <n v="917"/>
    <s v="Cooper Inc"/>
    <s v="Polarized discrete product"/>
    <n v="3600"/>
    <n v="2097"/>
    <x v="1"/>
    <n v="27"/>
    <x v="2"/>
    <s v="GBP"/>
    <n v="1309237200"/>
    <n v="1311310800"/>
    <b v="0"/>
    <b v="1"/>
    <s v="film &amp; video/shorts"/>
    <n v="0.58250000000000002"/>
    <n v="77.666666666666671"/>
    <x v="3"/>
    <x v="19"/>
  </r>
  <r>
    <n v="551"/>
    <s v="Martin-James"/>
    <s v="Streamlined upward-trending analyzer"/>
    <n v="180100"/>
    <n v="105598"/>
    <x v="0"/>
    <n v="2779"/>
    <x v="5"/>
    <s v="AUD"/>
    <n v="1419055200"/>
    <n v="1422511200"/>
    <b v="0"/>
    <b v="1"/>
    <s v="technology/web"/>
    <n v="0.58632981676846196"/>
    <n v="37.99856063332134"/>
    <x v="2"/>
    <x v="2"/>
  </r>
  <r>
    <n v="919"/>
    <s v="Fox Ltd"/>
    <s v="Extended multimedia firmware"/>
    <n v="35600"/>
    <n v="20915"/>
    <x v="0"/>
    <n v="225"/>
    <x v="5"/>
    <s v="AUD"/>
    <n v="1507957200"/>
    <n v="1510725600"/>
    <b v="0"/>
    <b v="1"/>
    <s v="theater/plays"/>
    <n v="0.58750000000000002"/>
    <n v="92.955555555555549"/>
    <x v="1"/>
    <x v="1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4"/>
    <x v="10"/>
  </r>
  <r>
    <n v="355"/>
    <s v="Burns-Burnett"/>
    <s v="Front-line scalable definition"/>
    <n v="3800"/>
    <n v="2241"/>
    <x v="1"/>
    <n v="86"/>
    <x v="1"/>
    <s v="USD"/>
    <n v="1485064800"/>
    <n v="1488520800"/>
    <b v="0"/>
    <b v="0"/>
    <s v="technology/wearables"/>
    <n v="0.58973684210526311"/>
    <n v="26.058139534883722"/>
    <x v="2"/>
    <x v="11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4"/>
    <x v="4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1"/>
    <x v="1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3"/>
    <x v="21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3"/>
    <x v="15"/>
  </r>
  <r>
    <n v="658"/>
    <s v="Howell, Myers and Olson"/>
    <s v="Self-enabling mission-critical success"/>
    <n v="52600"/>
    <n v="31594"/>
    <x v="2"/>
    <n v="390"/>
    <x v="1"/>
    <s v="USD"/>
    <n v="1440910800"/>
    <n v="1442898000"/>
    <b v="0"/>
    <b v="0"/>
    <s v="music/rock"/>
    <n v="0.60064638783269964"/>
    <n v="81.010256410256417"/>
    <x v="4"/>
    <x v="4"/>
  </r>
  <r>
    <n v="128"/>
    <s v="Allen-Curtis"/>
    <s v="Phased human-resource core"/>
    <n v="70600"/>
    <n v="42596"/>
    <x v="2"/>
    <n v="532"/>
    <x v="1"/>
    <s v="USD"/>
    <n v="1282885200"/>
    <n v="1284008400"/>
    <b v="0"/>
    <b v="0"/>
    <s v="music/rock"/>
    <n v="0.60334277620396604"/>
    <n v="80.067669172932327"/>
    <x v="4"/>
    <x v="4"/>
  </r>
  <r>
    <n v="93"/>
    <s v="Hall and Sons"/>
    <s v="Pre-emptive radical architecture"/>
    <n v="108800"/>
    <n v="65877"/>
    <x v="2"/>
    <n v="610"/>
    <x v="1"/>
    <s v="USD"/>
    <n v="1350709200"/>
    <n v="1351054800"/>
    <b v="0"/>
    <b v="1"/>
    <s v="theater/plays"/>
    <n v="0.60548713235294116"/>
    <n v="107.99508196721311"/>
    <x v="1"/>
    <x v="1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s v="theater/plays"/>
    <n v="0.60565789473684206"/>
    <n v="33.115107913669064"/>
    <x v="1"/>
    <x v="1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1"/>
    <x v="1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4"/>
    <x v="1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87"/>
    <s v="Farrell and Sons"/>
    <s v="Synergized 4thgeneration conglomeration"/>
    <n v="198500"/>
    <n v="123040"/>
    <x v="0"/>
    <n v="1482"/>
    <x v="5"/>
    <s v="AUD"/>
    <n v="1299564000"/>
    <n v="1300510800"/>
    <b v="0"/>
    <b v="1"/>
    <s v="music/rock"/>
    <n v="0.6198488664987406"/>
    <n v="83.022941970310384"/>
    <x v="4"/>
    <x v="4"/>
  </r>
  <r>
    <n v="413"/>
    <s v="Rush-Bowers"/>
    <s v="Persevering analyzing extranet"/>
    <n v="189500"/>
    <n v="117628"/>
    <x v="1"/>
    <n v="1089"/>
    <x v="1"/>
    <s v="USD"/>
    <n v="1543298400"/>
    <n v="1545631200"/>
    <b v="0"/>
    <b v="0"/>
    <s v="film &amp; video/animation"/>
    <n v="0.62072823218997364"/>
    <n v="108.01469237832875"/>
    <x v="3"/>
    <x v="3"/>
  </r>
  <r>
    <n v="940"/>
    <s v="Wiggins Ltd"/>
    <s v="Upgradable analyzing core"/>
    <n v="9900"/>
    <n v="6161"/>
    <x v="1"/>
    <n v="66"/>
    <x v="0"/>
    <s v="CAD"/>
    <n v="1354341600"/>
    <n v="1356242400"/>
    <b v="0"/>
    <b v="0"/>
    <s v="technology/web"/>
    <n v="0.62232323232323228"/>
    <n v="93.348484848484844"/>
    <x v="2"/>
    <x v="2"/>
  </r>
  <r>
    <n v="630"/>
    <s v="Patterson-Johnson"/>
    <s v="Grass-roots directional workforce"/>
    <n v="9500"/>
    <n v="5973"/>
    <x v="2"/>
    <n v="87"/>
    <x v="1"/>
    <s v="USD"/>
    <n v="1556686800"/>
    <n v="1557637200"/>
    <b v="0"/>
    <b v="1"/>
    <s v="theater/plays"/>
    <n v="0.62873684210526315"/>
    <n v="68.65517241379311"/>
    <x v="1"/>
    <x v="1"/>
  </r>
  <r>
    <n v="809"/>
    <s v="Williams and Sons"/>
    <s v="Public-key bottom-line algorithm"/>
    <n v="140800"/>
    <n v="88536"/>
    <x v="0"/>
    <n v="2108"/>
    <x v="3"/>
    <s v="CHF"/>
    <n v="1344920400"/>
    <n v="1345006800"/>
    <b v="0"/>
    <b v="0"/>
    <s v="film &amp; video/documentary"/>
    <n v="0.62880681818181816"/>
    <n v="42"/>
    <x v="3"/>
    <x v="13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1"/>
    <x v="1"/>
  </r>
  <r>
    <n v="948"/>
    <s v="Smith-Hill"/>
    <s v="Integrated holistic paradigm"/>
    <n v="9400"/>
    <n v="5918"/>
    <x v="2"/>
    <n v="160"/>
    <x v="1"/>
    <s v="USD"/>
    <n v="1418364000"/>
    <n v="1419228000"/>
    <b v="1"/>
    <b v="1"/>
    <s v="film &amp; video/documentary"/>
    <n v="0.62957446808510642"/>
    <n v="36.987499999999997"/>
    <x v="3"/>
    <x v="13"/>
  </r>
  <r>
    <n v="648"/>
    <s v="Vargas-Cox"/>
    <s v="Vision-oriented local contingency"/>
    <n v="98600"/>
    <n v="62174"/>
    <x v="2"/>
    <n v="723"/>
    <x v="1"/>
    <s v="USD"/>
    <n v="1499317200"/>
    <n v="1500872400"/>
    <b v="1"/>
    <b v="0"/>
    <s v="food/food trucks"/>
    <n v="0.63056795131845844"/>
    <n v="85.994467496542185"/>
    <x v="0"/>
    <x v="0"/>
  </r>
  <r>
    <n v="196"/>
    <s v="King Inc"/>
    <s v="Organic bandwidth-monitored frame"/>
    <n v="8200"/>
    <n v="5178"/>
    <x v="0"/>
    <n v="100"/>
    <x v="6"/>
    <s v="DKK"/>
    <n v="1472878800"/>
    <n v="1474520400"/>
    <b v="0"/>
    <b v="0"/>
    <s v="technology/wearables"/>
    <n v="0.63146341463414635"/>
    <n v="51.78"/>
    <x v="2"/>
    <x v="1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3"/>
    <x v="12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5"/>
    <x v="6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4"/>
    <x v="1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1"/>
    <x v="1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11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666"/>
    <s v="York, Barr and Grant"/>
    <s v="Cloned bottom-line success"/>
    <n v="3100"/>
    <n v="1985"/>
    <x v="2"/>
    <n v="25"/>
    <x v="1"/>
    <s v="USD"/>
    <n v="1377838800"/>
    <n v="1378357200"/>
    <b v="0"/>
    <b v="1"/>
    <s v="theater/plays"/>
    <n v="0.64032258064516134"/>
    <n v="79.400000000000006"/>
    <x v="1"/>
    <x v="1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4"/>
    <x v="5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6"/>
    <x v="16"/>
  </r>
  <r>
    <n v="636"/>
    <s v="Lamb-Sanders"/>
    <s v="Stand-alone reciprocal frame"/>
    <n v="197700"/>
    <n v="127591"/>
    <x v="0"/>
    <n v="2604"/>
    <x v="6"/>
    <s v="DKK"/>
    <n v="1326866400"/>
    <n v="1330754400"/>
    <b v="0"/>
    <b v="1"/>
    <s v="film &amp; video/animation"/>
    <n v="0.64537683358624176"/>
    <n v="48.998079877112133"/>
    <x v="3"/>
    <x v="3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1"/>
    <x v="1"/>
  </r>
  <r>
    <n v="942"/>
    <s v="Allen Inc"/>
    <s v="Horizontal optimizing model"/>
    <n v="9600"/>
    <n v="6205"/>
    <x v="0"/>
    <n v="67"/>
    <x v="5"/>
    <s v="AUD"/>
    <n v="1295935200"/>
    <n v="1296194400"/>
    <b v="0"/>
    <b v="0"/>
    <s v="theater/plays"/>
    <n v="0.64635416666666667"/>
    <n v="92.611940298507463"/>
    <x v="1"/>
    <x v="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3"/>
    <x v="1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1"/>
    <x v="1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1"/>
    <x v="1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11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1"/>
    <x v="1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s v="food/food trucks"/>
    <n v="0.66677083333333331"/>
    <n v="59.268518518518519"/>
    <x v="0"/>
    <x v="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4"/>
    <x v="10"/>
  </r>
  <r>
    <n v="18"/>
    <s v="Johnson-Gould"/>
    <s v="Exclusive needs-based adapter"/>
    <n v="9100"/>
    <n v="6089"/>
    <x v="2"/>
    <n v="135"/>
    <x v="1"/>
    <s v="USD"/>
    <n v="1536382800"/>
    <n v="1537074000"/>
    <b v="0"/>
    <b v="0"/>
    <s v="theater/plays"/>
    <n v="0.66912087912087914"/>
    <n v="45.103703703703701"/>
    <x v="1"/>
    <x v="1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4"/>
    <x v="4"/>
  </r>
  <r>
    <n v="210"/>
    <s v="Schultz Inc"/>
    <s v="Synergistic tertiary time-frame"/>
    <n v="9400"/>
    <n v="6338"/>
    <x v="0"/>
    <n v="226"/>
    <x v="6"/>
    <s v="DKK"/>
    <n v="1488520800"/>
    <n v="1490850000"/>
    <b v="0"/>
    <b v="0"/>
    <s v="film &amp; video/science fiction"/>
    <n v="0.67425531914893622"/>
    <n v="28.044247787610619"/>
    <x v="3"/>
    <x v="15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1"/>
    <x v="1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1"/>
    <x v="1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4"/>
    <x v="5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1"/>
    <x v="1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1"/>
    <x v="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4"/>
    <x v="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4"/>
    <x v="4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1"/>
    <x v="1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1"/>
    <x v="1"/>
  </r>
  <r>
    <n v="952"/>
    <s v="Cummings-Hayes"/>
    <s v="Virtual multi-tasking core"/>
    <n v="145500"/>
    <n v="101987"/>
    <x v="2"/>
    <n v="2266"/>
    <x v="1"/>
    <s v="USD"/>
    <n v="1470718800"/>
    <n v="1471928400"/>
    <b v="0"/>
    <b v="0"/>
    <s v="film &amp; video/documentary"/>
    <n v="0.70094158075601376"/>
    <n v="45.007502206531335"/>
    <x v="3"/>
    <x v="1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3"/>
    <x v="1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1"/>
    <x v="1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1"/>
    <x v="1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3"/>
    <x v="21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1"/>
    <x v="1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1"/>
    <x v="1"/>
  </r>
  <r>
    <n v="156"/>
    <s v="Meza-Rogers"/>
    <s v="Streamlined encompassing encryption"/>
    <n v="36400"/>
    <n v="26914"/>
    <x v="2"/>
    <n v="379"/>
    <x v="5"/>
    <s v="AUD"/>
    <n v="1570251600"/>
    <n v="1572325200"/>
    <b v="0"/>
    <b v="0"/>
    <s v="music/rock"/>
    <n v="0.73939560439560437"/>
    <n v="71.013192612137203"/>
    <x v="4"/>
    <x v="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1"/>
    <x v="1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1"/>
    <x v="1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4"/>
    <x v="10"/>
  </r>
  <r>
    <n v="309"/>
    <s v="Harris-Perry"/>
    <s v="User-centric 6thgeneration attitude"/>
    <n v="4100"/>
    <n v="3087"/>
    <x v="2"/>
    <n v="75"/>
    <x v="1"/>
    <s v="USD"/>
    <n v="1316581200"/>
    <n v="1318309200"/>
    <b v="0"/>
    <b v="1"/>
    <s v="music/indie rock"/>
    <n v="0.75292682926829269"/>
    <n v="41.16"/>
    <x v="4"/>
    <x v="1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1"/>
    <x v="1"/>
  </r>
  <r>
    <n v="231"/>
    <s v="Williams, Carter and Gonzalez"/>
    <s v="Cross-platform uniform hardware"/>
    <n v="7200"/>
    <n v="5523"/>
    <x v="2"/>
    <n v="67"/>
    <x v="1"/>
    <s v="USD"/>
    <n v="1369112400"/>
    <n v="1374123600"/>
    <b v="0"/>
    <b v="0"/>
    <s v="theater/plays"/>
    <n v="0.76708333333333334"/>
    <n v="82.432835820895519"/>
    <x v="1"/>
    <x v="1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s v="music/jazz"/>
    <n v="0.76766756032171579"/>
    <n v="26.996228786926462"/>
    <x v="4"/>
    <x v="9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7"/>
    <x v="17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1"/>
    <x v="1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1"/>
    <x v="1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s v="photography/photography books"/>
    <n v="0.77632653061224488"/>
    <n v="101.44"/>
    <x v="5"/>
    <x v="6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1"/>
    <x v="1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634"/>
    <s v="Taylor, Johnson and Hernandez"/>
    <s v="Polarized incremental portal"/>
    <n v="118200"/>
    <n v="92824"/>
    <x v="2"/>
    <n v="1658"/>
    <x v="1"/>
    <s v="USD"/>
    <n v="1490418000"/>
    <n v="1491627600"/>
    <b v="0"/>
    <b v="0"/>
    <s v="film &amp; video/television"/>
    <n v="0.78531302876480547"/>
    <n v="55.985524728588658"/>
    <x v="3"/>
    <x v="21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1"/>
    <x v="1"/>
  </r>
  <r>
    <n v="202"/>
    <s v="Mcknight-Freeman"/>
    <s v="Upgradable scalable methodology"/>
    <n v="8300"/>
    <n v="6543"/>
    <x v="2"/>
    <n v="82"/>
    <x v="1"/>
    <s v="USD"/>
    <n v="1317531600"/>
    <n v="1317877200"/>
    <b v="0"/>
    <b v="0"/>
    <s v="food/food trucks"/>
    <n v="0.78831325301204824"/>
    <n v="79.792682926829272"/>
    <x v="0"/>
    <x v="0"/>
  </r>
  <r>
    <n v="588"/>
    <s v="Weber Inc"/>
    <s v="Up-sized discrete firmware"/>
    <n v="157600"/>
    <n v="124517"/>
    <x v="0"/>
    <n v="1368"/>
    <x v="2"/>
    <s v="GBP"/>
    <n v="1269493200"/>
    <n v="1272171600"/>
    <b v="0"/>
    <b v="0"/>
    <s v="theater/plays"/>
    <n v="0.7900824873096447"/>
    <n v="91.021198830409361"/>
    <x v="1"/>
    <x v="1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1"/>
    <x v="1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4"/>
    <x v="4"/>
  </r>
  <r>
    <n v="339"/>
    <s v="Lewis, Taylor and Rivers"/>
    <s v="Front-line transitional algorithm"/>
    <n v="136300"/>
    <n v="108974"/>
    <x v="2"/>
    <n v="1297"/>
    <x v="0"/>
    <s v="CAD"/>
    <n v="1501650000"/>
    <n v="1502859600"/>
    <b v="0"/>
    <b v="0"/>
    <s v="theater/plays"/>
    <n v="0.79951577402787966"/>
    <n v="84.02004626060139"/>
    <x v="1"/>
    <x v="1"/>
  </r>
  <r>
    <n v="528"/>
    <s v="Avila, Ford and Welch"/>
    <s v="Focused leadingedge matrix"/>
    <n v="9000"/>
    <n v="7227"/>
    <x v="0"/>
    <n v="80"/>
    <x v="2"/>
    <s v="GBP"/>
    <n v="1385186400"/>
    <n v="1389074400"/>
    <b v="0"/>
    <b v="0"/>
    <s v="music/indie rock"/>
    <n v="0.80300000000000005"/>
    <n v="90.33750000000000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1"/>
    <x v="1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1"/>
    <x v="1"/>
  </r>
  <r>
    <n v="944"/>
    <s v="Walter Inc"/>
    <s v="Streamlined 5thgeneration intranet"/>
    <n v="10000"/>
    <n v="8142"/>
    <x v="0"/>
    <n v="263"/>
    <x v="5"/>
    <s v="AUD"/>
    <n v="1486706400"/>
    <n v="1488348000"/>
    <b v="0"/>
    <b v="0"/>
    <s v="photography/photography books"/>
    <n v="0.81420000000000003"/>
    <n v="30.958174904942965"/>
    <x v="5"/>
    <x v="6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1"/>
    <x v="1"/>
  </r>
  <r>
    <n v="590"/>
    <s v="Cox Group"/>
    <s v="Synergized analyzing process improvement"/>
    <n v="7100"/>
    <n v="5824"/>
    <x v="0"/>
    <n v="86"/>
    <x v="5"/>
    <s v="AUD"/>
    <n v="1419141600"/>
    <n v="1420092000"/>
    <b v="0"/>
    <b v="0"/>
    <s v="publishing/radio &amp; podcasts"/>
    <n v="0.82028169014084507"/>
    <n v="67.720930232558146"/>
    <x v="6"/>
    <x v="18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1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4"/>
    <x v="1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1"/>
    <x v="1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3"/>
    <x v="1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3"/>
    <x v="3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6"/>
    <x v="16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1"/>
    <x v="1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1"/>
    <x v="1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1"/>
    <x v="1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11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3"/>
    <x v="1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4"/>
    <x v="10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s v="photography/photography books"/>
    <n v="0.84694915254237291"/>
    <n v="43.833333333333336"/>
    <x v="5"/>
    <x v="6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4"/>
    <x v="1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3"/>
    <x v="13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1"/>
    <x v="1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1"/>
    <x v="1"/>
  </r>
  <r>
    <n v="32"/>
    <s v="Jackson PLC"/>
    <s v="Ergonomic 6thgeneration success"/>
    <n v="101000"/>
    <n v="87676"/>
    <x v="0"/>
    <n v="2307"/>
    <x v="4"/>
    <s v="EUR"/>
    <n v="1515564000"/>
    <n v="1517896800"/>
    <b v="0"/>
    <b v="0"/>
    <s v="film &amp; video/documentary"/>
    <n v="0.86807920792079207"/>
    <n v="38.004334633723452"/>
    <x v="3"/>
    <x v="1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7"/>
    <x v="17"/>
  </r>
  <r>
    <n v="799"/>
    <s v="Reid-Day"/>
    <s v="Devolved tertiary time-frame"/>
    <n v="84500"/>
    <n v="73522"/>
    <x v="0"/>
    <n v="1225"/>
    <x v="2"/>
    <s v="GBP"/>
    <n v="1454133600"/>
    <n v="1454479200"/>
    <b v="0"/>
    <b v="0"/>
    <s v="theater/plays"/>
    <n v="0.87008284023668636"/>
    <n v="60.017959183673469"/>
    <x v="1"/>
    <x v="1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s v="publishing/fiction"/>
    <n v="0.87211757648470301"/>
    <n v="44.001815980629537"/>
    <x v="6"/>
    <x v="16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3"/>
    <x v="12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1"/>
    <x v="1"/>
  </r>
  <r>
    <n v="788"/>
    <s v="Joyce PLC"/>
    <s v="Synchronized directional capability"/>
    <n v="3600"/>
    <n v="3174"/>
    <x v="1"/>
    <n v="31"/>
    <x v="1"/>
    <s v="USD"/>
    <n v="1350709200"/>
    <n v="1352527200"/>
    <b v="0"/>
    <b v="0"/>
    <s v="film &amp; video/animation"/>
    <n v="0.88166666666666671"/>
    <n v="102.38709677419355"/>
    <x v="3"/>
    <x v="3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s v="film &amp; video/shorts"/>
    <n v="0.88479410269445857"/>
    <n v="44.994570837642193"/>
    <x v="3"/>
    <x v="19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7"/>
    <x v="17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1"/>
    <x v="1"/>
  </r>
  <r>
    <n v="726"/>
    <s v="Johns-Thomas"/>
    <s v="Realigned web-enabled functionalities"/>
    <n v="54300"/>
    <n v="48227"/>
    <x v="2"/>
    <n v="524"/>
    <x v="1"/>
    <s v="USD"/>
    <n v="1287982800"/>
    <n v="1288501200"/>
    <b v="0"/>
    <b v="1"/>
    <s v="theater/plays"/>
    <n v="0.88815837937384901"/>
    <n v="92.036259541984734"/>
    <x v="1"/>
    <x v="1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3"/>
    <x v="12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3"/>
    <x v="12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1"/>
    <x v="1"/>
  </r>
  <r>
    <n v="134"/>
    <s v="Caldwell LLC"/>
    <s v="Secured executive concept"/>
    <n v="99500"/>
    <n v="89288"/>
    <x v="0"/>
    <n v="940"/>
    <x v="3"/>
    <s v="CHF"/>
    <n v="1308459600"/>
    <n v="1312693200"/>
    <b v="0"/>
    <b v="1"/>
    <s v="film &amp; video/documentary"/>
    <n v="0.89736683417085428"/>
    <n v="94.987234042553197"/>
    <x v="3"/>
    <x v="1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11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1"/>
    <x v="1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3"/>
    <x v="13"/>
  </r>
  <r>
    <n v="731"/>
    <s v="Cruz, Hall and Mason"/>
    <s v="Synergized content-based hierarchy"/>
    <n v="8000"/>
    <n v="7220"/>
    <x v="2"/>
    <n v="219"/>
    <x v="1"/>
    <s v="USD"/>
    <n v="1500786000"/>
    <n v="1500872400"/>
    <b v="0"/>
    <b v="0"/>
    <s v="technology/web"/>
    <n v="0.90249999999999997"/>
    <n v="32.968036529680369"/>
    <x v="2"/>
    <x v="2"/>
  </r>
  <r>
    <n v="692"/>
    <s v="Murray Ltd"/>
    <s v="Decentralized 4thgeneration challenge"/>
    <n v="6000"/>
    <n v="5438"/>
    <x v="0"/>
    <n v="77"/>
    <x v="2"/>
    <s v="GBP"/>
    <n v="1562648400"/>
    <n v="1564203600"/>
    <b v="0"/>
    <b v="0"/>
    <s v="music/rock"/>
    <n v="0.90633333333333332"/>
    <n v="70.623376623376629"/>
    <x v="4"/>
    <x v="4"/>
  </r>
  <r>
    <n v="429"/>
    <s v="Robles Ltd"/>
    <s v="Right-sized demand-driven adapter"/>
    <n v="191000"/>
    <n v="173191"/>
    <x v="2"/>
    <n v="2138"/>
    <x v="1"/>
    <s v="USD"/>
    <n v="1392012000"/>
    <n v="1394427600"/>
    <b v="0"/>
    <b v="1"/>
    <s v="photography/photography books"/>
    <n v="0.90675916230366493"/>
    <n v="81.006080449017773"/>
    <x v="5"/>
    <x v="6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1"/>
    <x v="1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1"/>
    <x v="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6"/>
    <x v="16"/>
  </r>
  <r>
    <n v="51"/>
    <s v="Bradshaw, Gill and Donovan"/>
    <s v="Inverse secondary infrastructure"/>
    <n v="158100"/>
    <n v="145243"/>
    <x v="0"/>
    <n v="1467"/>
    <x v="2"/>
    <s v="GBP"/>
    <n v="1332824400"/>
    <n v="1334206800"/>
    <b v="0"/>
    <b v="1"/>
    <s v="technology/wearables"/>
    <n v="0.91867805186590767"/>
    <n v="99.006816632583508"/>
    <x v="2"/>
    <x v="11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4"/>
    <x v="4"/>
  </r>
  <r>
    <n v="814"/>
    <s v="Vincent PLC"/>
    <s v="Visionary 24hour analyzer"/>
    <n v="3200"/>
    <n v="2950"/>
    <x v="0"/>
    <n v="36"/>
    <x v="6"/>
    <s v="DKK"/>
    <n v="1464325200"/>
    <n v="1464498000"/>
    <b v="0"/>
    <b v="1"/>
    <s v="music/rock"/>
    <n v="0.921875"/>
    <n v="81.944444444444443"/>
    <x v="4"/>
    <x v="4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s v="music/rock"/>
    <n v="0.92320000000000002"/>
    <n v="111.6774193548387"/>
    <x v="4"/>
    <x v="4"/>
  </r>
  <r>
    <n v="752"/>
    <s v="Lowery Group"/>
    <s v="Sharable motivating emulation"/>
    <n v="5800"/>
    <n v="5362"/>
    <x v="2"/>
    <n v="114"/>
    <x v="1"/>
    <s v="USD"/>
    <n v="1280984400"/>
    <n v="1282539600"/>
    <b v="0"/>
    <b v="1"/>
    <s v="theater/plays"/>
    <n v="0.92448275862068963"/>
    <n v="47.035087719298247"/>
    <x v="1"/>
    <x v="1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1"/>
    <x v="1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4"/>
    <x v="4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1"/>
    <x v="1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1"/>
    <x v="1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s v="film &amp; video/shorts"/>
    <n v="0.94142857142857139"/>
    <n v="94.142857142857139"/>
    <x v="3"/>
    <x v="19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3"/>
    <x v="19"/>
  </r>
  <r>
    <n v="297"/>
    <s v="Brown, Herring and Bass"/>
    <s v="Organized client-driven capacity"/>
    <n v="7200"/>
    <n v="6785"/>
    <x v="0"/>
    <n v="104"/>
    <x v="5"/>
    <s v="AUD"/>
    <n v="1389679200"/>
    <n v="1390456800"/>
    <b v="0"/>
    <b v="1"/>
    <s v="theater/plays"/>
    <n v="0.94236111111111109"/>
    <n v="65.240384615384613"/>
    <x v="1"/>
    <x v="1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5"/>
    <x v="6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1"/>
    <x v="1"/>
  </r>
  <r>
    <n v="531"/>
    <s v="Berry-Richardson"/>
    <s v="Automated zero tolerance implementation"/>
    <n v="186700"/>
    <n v="178338"/>
    <x v="1"/>
    <n v="3640"/>
    <x v="3"/>
    <s v="CHF"/>
    <n v="1384149600"/>
    <n v="1388988000"/>
    <b v="0"/>
    <b v="0"/>
    <s v="games/video games"/>
    <n v="0.95521156936261387"/>
    <n v="48.993956043956047"/>
    <x v="7"/>
    <x v="17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7"/>
    <x v="2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7"/>
    <x v="17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4"/>
    <x v="4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7"/>
    <x v="2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11"/>
  </r>
  <r>
    <n v="288"/>
    <s v="Garcia Ltd"/>
    <s v="Secured global success"/>
    <n v="5600"/>
    <n v="5476"/>
    <x v="0"/>
    <n v="137"/>
    <x v="6"/>
    <s v="DKK"/>
    <n v="1331701200"/>
    <n v="1331787600"/>
    <b v="0"/>
    <b v="1"/>
    <s v="music/metal"/>
    <n v="0.97785714285714287"/>
    <n v="39.970802919708028"/>
    <x v="4"/>
    <x v="8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1"/>
    <x v="1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1"/>
    <x v="1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705"/>
    <s v="Ford LLC"/>
    <s v="Centralized tangible success"/>
    <n v="169700"/>
    <n v="168048"/>
    <x v="0"/>
    <n v="2025"/>
    <x v="2"/>
    <s v="GBP"/>
    <n v="1386741600"/>
    <n v="1387087200"/>
    <b v="0"/>
    <b v="0"/>
    <s v="publishing/nonfiction"/>
    <n v="0.99026517383618151"/>
    <n v="82.986666666666665"/>
    <x v="6"/>
    <x v="7"/>
  </r>
  <r>
    <n v="844"/>
    <s v="Rodriguez-Hansen"/>
    <s v="Intuitive cohesive groupware"/>
    <n v="8800"/>
    <n v="8747"/>
    <x v="2"/>
    <n v="94"/>
    <x v="1"/>
    <s v="USD"/>
    <n v="1327212000"/>
    <n v="1327471200"/>
    <b v="0"/>
    <b v="0"/>
    <s v="film &amp; video/documentary"/>
    <n v="0.99397727272727276"/>
    <n v="93.053191489361708"/>
    <x v="3"/>
    <x v="1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3"/>
    <x v="3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4"/>
    <x v="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3"/>
    <x v="12"/>
  </r>
  <r>
    <n v="159"/>
    <s v="Clarke, Anderson and Lee"/>
    <s v="Robust explicit hardware"/>
    <n v="191200"/>
    <n v="191222"/>
    <x v="3"/>
    <n v="1821"/>
    <x v="1"/>
    <s v="USD"/>
    <n v="1553662800"/>
    <n v="1555218000"/>
    <b v="0"/>
    <b v="1"/>
    <s v="theater/plays"/>
    <n v="1.0001150627615063"/>
    <n v="105.00933552992861"/>
    <x v="1"/>
    <x v="1"/>
  </r>
  <r>
    <n v="164"/>
    <s v="Lopez and Sons"/>
    <s v="Polarized human-resource protocol"/>
    <n v="150500"/>
    <n v="150755"/>
    <x v="3"/>
    <n v="1396"/>
    <x v="1"/>
    <s v="USD"/>
    <n v="1507438800"/>
    <n v="1507525200"/>
    <b v="0"/>
    <b v="0"/>
    <s v="theater/plays"/>
    <n v="1.0016943521594683"/>
    <n v="107.99068767908309"/>
    <x v="1"/>
    <x v="1"/>
  </r>
  <r>
    <n v="718"/>
    <s v="Reyes PLC"/>
    <s v="Expanded optimal pricing structure"/>
    <n v="8300"/>
    <n v="8317"/>
    <x v="3"/>
    <n v="297"/>
    <x v="1"/>
    <s v="USD"/>
    <n v="1371445200"/>
    <n v="1373691600"/>
    <b v="0"/>
    <b v="0"/>
    <s v="technology/wearables"/>
    <n v="1.0020481927710843"/>
    <n v="28.003367003367003"/>
    <x v="2"/>
    <x v="11"/>
  </r>
  <r>
    <n v="840"/>
    <s v="Howell and Sons"/>
    <s v="Enhanced regional moderator"/>
    <n v="116300"/>
    <n v="116583"/>
    <x v="3"/>
    <n v="3533"/>
    <x v="1"/>
    <s v="USD"/>
    <n v="1405486800"/>
    <n v="1405659600"/>
    <b v="0"/>
    <b v="1"/>
    <s v="theater/plays"/>
    <n v="1.0024333619948409"/>
    <n v="32.998301726577978"/>
    <x v="1"/>
    <x v="1"/>
  </r>
  <r>
    <n v="480"/>
    <s v="Robles-Hudson"/>
    <s v="Balanced bifurcated leverage"/>
    <n v="8600"/>
    <n v="8656"/>
    <x v="3"/>
    <n v="87"/>
    <x v="1"/>
    <s v="USD"/>
    <n v="1268287200"/>
    <n v="1269061200"/>
    <b v="0"/>
    <b v="1"/>
    <s v="photography/photography books"/>
    <n v="1.0065116279069768"/>
    <n v="99.494252873563212"/>
    <x v="5"/>
    <x v="6"/>
  </r>
  <r>
    <n v="689"/>
    <s v="Nguyen Inc"/>
    <s v="Seamless directional capacity"/>
    <n v="7300"/>
    <n v="7348"/>
    <x v="3"/>
    <n v="69"/>
    <x v="1"/>
    <s v="USD"/>
    <n v="1383022800"/>
    <n v="1384063200"/>
    <b v="0"/>
    <b v="0"/>
    <s v="technology/web"/>
    <n v="1.0065753424657535"/>
    <n v="106.49275362318841"/>
    <x v="2"/>
    <x v="2"/>
  </r>
  <r>
    <n v="131"/>
    <s v="Fleming, Zhang and Henderson"/>
    <s v="Distributed 5thgeneration implementation"/>
    <n v="164700"/>
    <n v="166116"/>
    <x v="3"/>
    <n v="2443"/>
    <x v="2"/>
    <s v="GBP"/>
    <n v="1385704800"/>
    <n v="1386828000"/>
    <b v="0"/>
    <b v="0"/>
    <s v="technology/web"/>
    <n v="1.0085974499089254"/>
    <n v="67.996725337699544"/>
    <x v="2"/>
    <x v="2"/>
  </r>
  <r>
    <n v="559"/>
    <s v="Brown, Estrada and Jensen"/>
    <s v="Exclusive systematic productivity"/>
    <n v="105300"/>
    <n v="106321"/>
    <x v="3"/>
    <n v="1022"/>
    <x v="1"/>
    <s v="USD"/>
    <n v="1470114000"/>
    <n v="1470718800"/>
    <b v="0"/>
    <b v="0"/>
    <s v="theater/plays"/>
    <n v="1.009696106362773"/>
    <n v="104.03228962818004"/>
    <x v="1"/>
    <x v="1"/>
  </r>
  <r>
    <n v="579"/>
    <s v="Franklin Inc"/>
    <s v="Focused multimedia knowledgebase"/>
    <n v="6200"/>
    <n v="6269"/>
    <x v="3"/>
    <n v="87"/>
    <x v="1"/>
    <s v="USD"/>
    <n v="1312693200"/>
    <n v="1313730000"/>
    <b v="0"/>
    <b v="0"/>
    <s v="music/jazz"/>
    <n v="1.0111290322580646"/>
    <n v="72.05747126436782"/>
    <x v="4"/>
    <x v="9"/>
  </r>
  <r>
    <n v="208"/>
    <s v="Jackson Inc"/>
    <s v="Mandatory multi-tasking encryption"/>
    <n v="196900"/>
    <n v="199110"/>
    <x v="3"/>
    <n v="2053"/>
    <x v="1"/>
    <s v="USD"/>
    <n v="1510207200"/>
    <n v="1512280800"/>
    <b v="0"/>
    <b v="0"/>
    <s v="film &amp; video/documentary"/>
    <n v="1.0112239715591671"/>
    <n v="96.984900146127615"/>
    <x v="3"/>
    <x v="13"/>
  </r>
  <r>
    <n v="489"/>
    <s v="Clark Inc"/>
    <s v="Down-sized mobile time-frame"/>
    <n v="9200"/>
    <n v="9339"/>
    <x v="3"/>
    <n v="85"/>
    <x v="4"/>
    <s v="EUR"/>
    <n v="1281934800"/>
    <n v="1282366800"/>
    <b v="0"/>
    <b v="0"/>
    <s v="technology/wearables"/>
    <n v="1.015108695652174"/>
    <n v="109.87058823529412"/>
    <x v="2"/>
    <x v="11"/>
  </r>
  <r>
    <n v="141"/>
    <s v="Jackson LLC"/>
    <s v="Distributed motivating algorithm"/>
    <n v="64300"/>
    <n v="65323"/>
    <x v="3"/>
    <n v="1071"/>
    <x v="1"/>
    <s v="USD"/>
    <n v="1434085200"/>
    <n v="1434603600"/>
    <b v="0"/>
    <b v="0"/>
    <s v="technology/web"/>
    <n v="1.0159097978227061"/>
    <n v="60.992530345471522"/>
    <x v="2"/>
    <x v="2"/>
  </r>
  <r>
    <n v="519"/>
    <s v="Marsh-Coleman"/>
    <s v="Exclusive asymmetric analyzer"/>
    <n v="177700"/>
    <n v="180802"/>
    <x v="3"/>
    <n v="1773"/>
    <x v="1"/>
    <s v="USD"/>
    <n v="1420696800"/>
    <n v="1421906400"/>
    <b v="0"/>
    <b v="1"/>
    <s v="music/rock"/>
    <n v="1.0174563871693867"/>
    <n v="101.97518330513255"/>
    <x v="4"/>
    <x v="4"/>
  </r>
  <r>
    <n v="241"/>
    <s v="Gonzalez-Martinez"/>
    <s v="Vision-oriented actuating open system"/>
    <n v="168500"/>
    <n v="171729"/>
    <x v="3"/>
    <n v="1684"/>
    <x v="5"/>
    <s v="AUD"/>
    <n v="1397365200"/>
    <n v="1398229200"/>
    <b v="0"/>
    <b v="1"/>
    <s v="publishing/nonfiction"/>
    <n v="1.0191632047477746"/>
    <n v="101.97684085510689"/>
    <x v="6"/>
    <x v="7"/>
  </r>
  <r>
    <n v="855"/>
    <s v="Moses-Terry"/>
    <s v="Horizontal clear-thinking framework"/>
    <n v="23400"/>
    <n v="23956"/>
    <x v="3"/>
    <n v="452"/>
    <x v="5"/>
    <s v="AUD"/>
    <n v="1308373200"/>
    <n v="1311051600"/>
    <b v="0"/>
    <b v="0"/>
    <s v="theater/plays"/>
    <n v="1.0237606837606839"/>
    <n v="53"/>
    <x v="1"/>
    <x v="1"/>
  </r>
  <r>
    <n v="456"/>
    <s v="Wilson, Brooks and Clark"/>
    <s v="Operative well-modulated data-warehouse"/>
    <n v="146400"/>
    <n v="152438"/>
    <x v="3"/>
    <n v="1605"/>
    <x v="1"/>
    <s v="USD"/>
    <n v="1518242400"/>
    <n v="1518242400"/>
    <b v="0"/>
    <b v="1"/>
    <s v="music/indie rock"/>
    <n v="1.041243169398907"/>
    <n v="94.976947040498445"/>
    <x v="4"/>
    <x v="10"/>
  </r>
  <r>
    <n v="411"/>
    <s v="Beck, Thompson and Martinez"/>
    <s v="Down-sized maximized function"/>
    <n v="7800"/>
    <n v="8161"/>
    <x v="3"/>
    <n v="82"/>
    <x v="1"/>
    <s v="USD"/>
    <n v="1496034000"/>
    <n v="1496206800"/>
    <b v="0"/>
    <b v="0"/>
    <s v="theater/plays"/>
    <n v="1.0462820512820512"/>
    <n v="99.524390243902445"/>
    <x v="1"/>
    <x v="1"/>
  </r>
  <r>
    <n v="28"/>
    <s v="Campbell, Brown and Powell"/>
    <s v="Synchronized global task-force"/>
    <n v="130800"/>
    <n v="137635"/>
    <x v="3"/>
    <n v="2220"/>
    <x v="1"/>
    <s v="USD"/>
    <n v="1265695200"/>
    <n v="1267682400"/>
    <b v="0"/>
    <b v="1"/>
    <s v="theater/plays"/>
    <n v="1.0522553516819573"/>
    <n v="61.997747747747745"/>
    <x v="1"/>
    <x v="1"/>
  </r>
  <r>
    <n v="861"/>
    <s v="Young, Ramsey and Powell"/>
    <s v="Devolved disintermediate analyzer"/>
    <n v="8800"/>
    <n v="9317"/>
    <x v="3"/>
    <n v="163"/>
    <x v="1"/>
    <s v="USD"/>
    <n v="1269147600"/>
    <n v="1269838800"/>
    <b v="0"/>
    <b v="0"/>
    <s v="theater/plays"/>
    <n v="1.0587500000000001"/>
    <n v="57.159509202453989"/>
    <x v="1"/>
    <x v="1"/>
  </r>
  <r>
    <n v="780"/>
    <s v="Brooks-Rodriguez"/>
    <s v="Implemented intangible instruction set"/>
    <n v="5100"/>
    <n v="5421"/>
    <x v="3"/>
    <n v="164"/>
    <x v="1"/>
    <s v="USD"/>
    <n v="1469163600"/>
    <n v="1470805200"/>
    <b v="0"/>
    <b v="1"/>
    <s v="film &amp; video/drama"/>
    <n v="1.0629411764705883"/>
    <n v="33.054878048780488"/>
    <x v="3"/>
    <x v="12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s v="theater/plays"/>
    <n v="1.07"/>
    <n v="28.012875536480685"/>
    <x v="1"/>
    <x v="1"/>
  </r>
  <r>
    <n v="282"/>
    <s v="Ross, Kelly and Brown"/>
    <s v="Virtual contextually-based circuit"/>
    <n v="8400"/>
    <n v="9076"/>
    <x v="3"/>
    <n v="133"/>
    <x v="1"/>
    <s v="USD"/>
    <n v="1480226400"/>
    <n v="1480744800"/>
    <b v="0"/>
    <b v="1"/>
    <s v="film &amp; video/television"/>
    <n v="1.0804761904761904"/>
    <n v="68.240601503759393"/>
    <x v="3"/>
    <x v="21"/>
  </r>
  <r>
    <n v="71"/>
    <s v="Tate, Bass and House"/>
    <s v="Organic object-oriented budgetary management"/>
    <n v="6000"/>
    <n v="6484"/>
    <x v="3"/>
    <n v="76"/>
    <x v="1"/>
    <s v="USD"/>
    <n v="1575093600"/>
    <n v="1575439200"/>
    <b v="0"/>
    <b v="0"/>
    <s v="theater/plays"/>
    <n v="1.0806666666666667"/>
    <n v="85.315789473684205"/>
    <x v="1"/>
    <x v="1"/>
  </r>
  <r>
    <n v="463"/>
    <s v="Mckee-Hill"/>
    <s v="Cross-platform upward-trending parallelism"/>
    <n v="134300"/>
    <n v="145265"/>
    <x v="3"/>
    <n v="2105"/>
    <x v="1"/>
    <s v="USD"/>
    <n v="1388469600"/>
    <n v="1388815200"/>
    <b v="0"/>
    <b v="0"/>
    <s v="film &amp; video/animation"/>
    <n v="1.0816455696202532"/>
    <n v="69.009501187648453"/>
    <x v="3"/>
    <x v="3"/>
  </r>
  <r>
    <n v="969"/>
    <s v="Lopez-King"/>
    <s v="Multi-lateral radical solution"/>
    <n v="7900"/>
    <n v="8550"/>
    <x v="3"/>
    <n v="93"/>
    <x v="1"/>
    <s v="USD"/>
    <n v="1576994400"/>
    <n v="1577599200"/>
    <b v="0"/>
    <b v="0"/>
    <s v="theater/plays"/>
    <n v="1.0822784810126582"/>
    <n v="91.935483870967744"/>
    <x v="1"/>
    <x v="1"/>
  </r>
  <r>
    <n v="831"/>
    <s v="Ward PLC"/>
    <s v="Front-line bottom-line Graphic Interface"/>
    <n v="97100"/>
    <n v="105817"/>
    <x v="3"/>
    <n v="4233"/>
    <x v="1"/>
    <s v="USD"/>
    <n v="1332738000"/>
    <n v="1335675600"/>
    <b v="0"/>
    <b v="0"/>
    <s v="photography/photography books"/>
    <n v="1.089773429454171"/>
    <n v="24.998110087408456"/>
    <x v="5"/>
    <x v="6"/>
  </r>
  <r>
    <n v="234"/>
    <s v="Mendoza-Parker"/>
    <s v="Enterprise-wide motivating matrices"/>
    <n v="7500"/>
    <n v="8181"/>
    <x v="3"/>
    <n v="149"/>
    <x v="4"/>
    <s v="EUR"/>
    <n v="1503378000"/>
    <n v="1503982800"/>
    <b v="0"/>
    <b v="1"/>
    <s v="games/video games"/>
    <n v="1.0908"/>
    <n v="54.906040268456373"/>
    <x v="7"/>
    <x v="17"/>
  </r>
  <r>
    <n v="797"/>
    <s v="Houston, Moore and Rogers"/>
    <s v="Optional tangible utilization"/>
    <n v="7600"/>
    <n v="8332"/>
    <x v="3"/>
    <n v="185"/>
    <x v="1"/>
    <s v="USD"/>
    <n v="1546149600"/>
    <n v="1548136800"/>
    <b v="0"/>
    <b v="0"/>
    <s v="technology/web"/>
    <n v="1.0963157894736841"/>
    <n v="45.037837837837834"/>
    <x v="2"/>
    <x v="2"/>
  </r>
  <r>
    <n v="938"/>
    <s v="Allen Inc"/>
    <s v="Total dedicated benchmark"/>
    <n v="9200"/>
    <n v="10093"/>
    <x v="3"/>
    <n v="96"/>
    <x v="1"/>
    <s v="USD"/>
    <n v="1528779600"/>
    <n v="1531890000"/>
    <b v="0"/>
    <b v="1"/>
    <s v="publishing/fiction"/>
    <n v="1.0970652173913042"/>
    <n v="105.13541666666667"/>
    <x v="6"/>
    <x v="16"/>
  </r>
  <r>
    <n v="573"/>
    <s v="Valenzuela-Cook"/>
    <s v="Total incremental productivity"/>
    <n v="6700"/>
    <n v="7496"/>
    <x v="3"/>
    <n v="300"/>
    <x v="1"/>
    <s v="USD"/>
    <n v="1399006800"/>
    <n v="1399179600"/>
    <b v="0"/>
    <b v="0"/>
    <s v="journalism/audio"/>
    <n v="1.1188059701492536"/>
    <n v="24.986666666666668"/>
    <x v="8"/>
    <x v="22"/>
  </r>
  <r>
    <n v="517"/>
    <s v="Ramirez LLC"/>
    <s v="Multi-tiered maximized orchestration"/>
    <n v="5900"/>
    <n v="6608"/>
    <x v="3"/>
    <n v="78"/>
    <x v="1"/>
    <s v="USD"/>
    <n v="1493960400"/>
    <n v="1494392400"/>
    <b v="0"/>
    <b v="0"/>
    <s v="food/food trucks"/>
    <n v="1.1200000000000001"/>
    <n v="84.717948717948715"/>
    <x v="0"/>
    <x v="0"/>
  </r>
  <r>
    <n v="508"/>
    <s v="Roberts Group"/>
    <s v="Up-sized radical pricing structure"/>
    <n v="172700"/>
    <n v="193820"/>
    <x v="3"/>
    <n v="3657"/>
    <x v="1"/>
    <s v="USD"/>
    <n v="1532840400"/>
    <n v="1534654800"/>
    <b v="0"/>
    <b v="0"/>
    <s v="theater/plays"/>
    <n v="1.1222929936305732"/>
    <n v="52.999726551818434"/>
    <x v="1"/>
    <x v="1"/>
  </r>
  <r>
    <n v="20"/>
    <s v="Reeves, Thompson and Richardson"/>
    <s v="Proactive composite alliance"/>
    <n v="131800"/>
    <n v="147936"/>
    <x v="3"/>
    <n v="1396"/>
    <x v="1"/>
    <s v="USD"/>
    <n v="1406523600"/>
    <n v="1406523600"/>
    <b v="0"/>
    <b v="0"/>
    <s v="film &amp; video/drama"/>
    <n v="1.1224279210925645"/>
    <n v="105.97134670487107"/>
    <x v="3"/>
    <x v="12"/>
  </r>
  <r>
    <n v="930"/>
    <s v="Hall, Buchanan and Benton"/>
    <s v="Configurable fault-tolerant structure"/>
    <n v="3500"/>
    <n v="3930"/>
    <x v="3"/>
    <n v="85"/>
    <x v="1"/>
    <s v="USD"/>
    <n v="1424844000"/>
    <n v="1425448800"/>
    <b v="0"/>
    <b v="1"/>
    <s v="theater/plays"/>
    <n v="1.1228571428571428"/>
    <n v="46.235294117647058"/>
    <x v="1"/>
    <x v="1"/>
  </r>
  <r>
    <n v="147"/>
    <s v="Moss, Norman and Dunlap"/>
    <s v="Upgradable upward-trending workforce"/>
    <n v="8300"/>
    <n v="9337"/>
    <x v="3"/>
    <n v="199"/>
    <x v="1"/>
    <s v="USD"/>
    <n v="1465794000"/>
    <n v="1466312400"/>
    <b v="0"/>
    <b v="1"/>
    <s v="theater/plays"/>
    <n v="1.1249397590361445"/>
    <n v="46.91959798994975"/>
    <x v="1"/>
    <x v="1"/>
  </r>
  <r>
    <n v="24"/>
    <s v="Scott, Wilson and Martin"/>
    <s v="Cross-platform intermediate frame"/>
    <n v="92400"/>
    <n v="104257"/>
    <x v="3"/>
    <n v="2673"/>
    <x v="1"/>
    <s v="USD"/>
    <n v="1403326800"/>
    <n v="1403499600"/>
    <b v="0"/>
    <b v="0"/>
    <s v="technology/wearables"/>
    <n v="1.1283225108225108"/>
    <n v="39.003741114852225"/>
    <x v="2"/>
    <x v="11"/>
  </r>
  <r>
    <n v="427"/>
    <s v="Hicks, Wall and Webb"/>
    <s v="Managed discrete framework"/>
    <n v="174500"/>
    <n v="197018"/>
    <x v="3"/>
    <n v="2526"/>
    <x v="1"/>
    <s v="USD"/>
    <n v="1410584400"/>
    <n v="1413349200"/>
    <b v="0"/>
    <b v="1"/>
    <s v="theater/plays"/>
    <n v="1.1290429799426933"/>
    <n v="77.996041171813147"/>
    <x v="1"/>
    <x v="1"/>
  </r>
  <r>
    <n v="95"/>
    <s v="Sanchez LLC"/>
    <s v="Stand-alone system-worthy standardization"/>
    <n v="900"/>
    <n v="1017"/>
    <x v="3"/>
    <n v="27"/>
    <x v="1"/>
    <s v="USD"/>
    <n v="1571029200"/>
    <n v="1571634000"/>
    <b v="0"/>
    <b v="0"/>
    <s v="film &amp; video/documentary"/>
    <n v="1.1299999999999999"/>
    <n v="37.666666666666664"/>
    <x v="3"/>
    <x v="13"/>
  </r>
  <r>
    <n v="991"/>
    <s v="Ramirez LLC"/>
    <s v="Reduced reciprocal focus group"/>
    <n v="9800"/>
    <n v="11091"/>
    <x v="3"/>
    <n v="241"/>
    <x v="1"/>
    <s v="USD"/>
    <n v="1411621200"/>
    <n v="1411966800"/>
    <b v="0"/>
    <b v="1"/>
    <s v="music/rock"/>
    <n v="1.131734693877551"/>
    <n v="46.020746887966808"/>
    <x v="4"/>
    <x v="4"/>
  </r>
  <r>
    <n v="763"/>
    <s v="Rowland PLC"/>
    <s v="Inverse client-driven product"/>
    <n v="5600"/>
    <n v="6338"/>
    <x v="3"/>
    <n v="235"/>
    <x v="1"/>
    <s v="USD"/>
    <n v="1336453200"/>
    <n v="1339477200"/>
    <b v="0"/>
    <b v="1"/>
    <s v="theater/plays"/>
    <n v="1.1317857142857144"/>
    <n v="26.970212765957445"/>
    <x v="1"/>
    <x v="1"/>
  </r>
  <r>
    <n v="772"/>
    <s v="Johnson-Pace"/>
    <s v="Persistent 3rdgeneration moratorium"/>
    <n v="149600"/>
    <n v="169586"/>
    <x v="3"/>
    <n v="5139"/>
    <x v="1"/>
    <s v="USD"/>
    <n v="1549692000"/>
    <n v="1550037600"/>
    <b v="0"/>
    <b v="0"/>
    <s v="music/indie rock"/>
    <n v="1.1335962566844919"/>
    <n v="32.999805409612762"/>
    <x v="4"/>
    <x v="10"/>
  </r>
  <r>
    <n v="854"/>
    <s v="Campbell, Thomas and Obrien"/>
    <s v="Multi-channeled secondary middleware"/>
    <n v="171000"/>
    <n v="194309"/>
    <x v="3"/>
    <n v="2662"/>
    <x v="0"/>
    <s v="CAD"/>
    <n v="1574056800"/>
    <n v="1576389600"/>
    <b v="0"/>
    <b v="0"/>
    <s v="publishing/fiction"/>
    <n v="1.1363099415204678"/>
    <n v="72.993613824192337"/>
    <x v="6"/>
    <x v="16"/>
  </r>
  <r>
    <n v="475"/>
    <s v="Nichols Ltd"/>
    <s v="Function-based attitude-oriented groupware"/>
    <n v="7400"/>
    <n v="8432"/>
    <x v="3"/>
    <n v="211"/>
    <x v="1"/>
    <s v="USD"/>
    <n v="1372136400"/>
    <n v="1372482000"/>
    <b v="0"/>
    <b v="1"/>
    <s v="publishing/translations"/>
    <n v="1.1394594594594594"/>
    <n v="39.962085308056871"/>
    <x v="6"/>
    <x v="14"/>
  </r>
  <r>
    <n v="635"/>
    <s v="Mack Ltd"/>
    <s v="Reactive regional access"/>
    <n v="139000"/>
    <n v="158590"/>
    <x v="3"/>
    <n v="2266"/>
    <x v="1"/>
    <s v="USD"/>
    <n v="1360389600"/>
    <n v="1363150800"/>
    <b v="0"/>
    <b v="0"/>
    <s v="film &amp; video/television"/>
    <n v="1.1409352517985611"/>
    <n v="69.986760812003524"/>
    <x v="3"/>
    <x v="21"/>
  </r>
  <r>
    <n v="335"/>
    <s v="Jordan-Acosta"/>
    <s v="Operative uniform hub"/>
    <n v="173800"/>
    <n v="198628"/>
    <x v="3"/>
    <n v="2283"/>
    <x v="1"/>
    <s v="USD"/>
    <n v="1573797600"/>
    <n v="1574920800"/>
    <b v="0"/>
    <b v="0"/>
    <s v="music/rock"/>
    <n v="1.1428538550057536"/>
    <n v="87.003066141042481"/>
    <x v="4"/>
    <x v="4"/>
  </r>
  <r>
    <n v="46"/>
    <s v="Vaughn, Hunt and Caldwell"/>
    <s v="Virtual grid-enabled task-force"/>
    <n v="3700"/>
    <n v="4247"/>
    <x v="3"/>
    <n v="92"/>
    <x v="1"/>
    <s v="USD"/>
    <n v="1278565200"/>
    <n v="1280552400"/>
    <b v="0"/>
    <b v="0"/>
    <s v="music/rock"/>
    <n v="1.1478378378378378"/>
    <n v="46.163043478260867"/>
    <x v="4"/>
    <x v="4"/>
  </r>
  <r>
    <n v="784"/>
    <s v="Byrd Group"/>
    <s v="Profound fault-tolerant model"/>
    <n v="88900"/>
    <n v="102535"/>
    <x v="3"/>
    <n v="3308"/>
    <x v="1"/>
    <s v="USD"/>
    <n v="1457244000"/>
    <n v="1458190800"/>
    <b v="0"/>
    <b v="0"/>
    <s v="technology/web"/>
    <n v="1.1533745781777278"/>
    <n v="30.996070133010882"/>
    <x v="2"/>
    <x v="2"/>
  </r>
  <r>
    <n v="890"/>
    <s v="Christian, Kim and Jimenez"/>
    <s v="Devolved foreground throughput"/>
    <n v="134400"/>
    <n v="155849"/>
    <x v="3"/>
    <n v="1470"/>
    <x v="1"/>
    <s v="USD"/>
    <n v="1561352400"/>
    <n v="1561438800"/>
    <b v="0"/>
    <b v="0"/>
    <s v="music/indie rock"/>
    <n v="1.1595907738095239"/>
    <n v="106.01972789115646"/>
    <x v="4"/>
    <x v="10"/>
  </r>
  <r>
    <n v="132"/>
    <s v="Flowers and Sons"/>
    <s v="Virtual static core"/>
    <n v="3300"/>
    <n v="3834"/>
    <x v="3"/>
    <n v="89"/>
    <x v="1"/>
    <s v="USD"/>
    <n v="1515736800"/>
    <n v="1517119200"/>
    <b v="0"/>
    <b v="1"/>
    <s v="theater/plays"/>
    <n v="1.1618181818181819"/>
    <n v="43.078651685393261"/>
    <x v="1"/>
    <x v="1"/>
  </r>
  <r>
    <n v="435"/>
    <s v="Spence, Jackson and Kelly"/>
    <s v="Advanced discrete leverage"/>
    <n v="152400"/>
    <n v="178120"/>
    <x v="3"/>
    <n v="1713"/>
    <x v="4"/>
    <s v="EUR"/>
    <n v="1418623200"/>
    <n v="1419660000"/>
    <b v="0"/>
    <b v="1"/>
    <s v="theater/plays"/>
    <n v="1.168766404199475"/>
    <n v="103.98131932282546"/>
    <x v="1"/>
    <x v="1"/>
  </r>
  <r>
    <n v="537"/>
    <s v="Murillo-Mcfarland"/>
    <s v="Synchronized client-driven projection"/>
    <n v="84400"/>
    <n v="98935"/>
    <x v="3"/>
    <n v="1052"/>
    <x v="6"/>
    <s v="DKK"/>
    <n v="1535605200"/>
    <n v="1537592400"/>
    <b v="1"/>
    <b v="1"/>
    <s v="film &amp; video/documentary"/>
    <n v="1.1722156398104266"/>
    <n v="94.044676806083643"/>
    <x v="3"/>
    <x v="13"/>
  </r>
  <r>
    <n v="928"/>
    <s v="Dawson Group"/>
    <s v="Triple-buffered bi-directional model"/>
    <n v="167400"/>
    <n v="196386"/>
    <x v="3"/>
    <n v="3777"/>
    <x v="4"/>
    <s v="EUR"/>
    <n v="1388296800"/>
    <n v="1389074400"/>
    <b v="0"/>
    <b v="0"/>
    <s v="technology/web"/>
    <n v="1.1731541218637993"/>
    <n v="51.995234312946785"/>
    <x v="2"/>
    <x v="2"/>
  </r>
  <r>
    <n v="118"/>
    <s v="Robinson, Lopez and Christensen"/>
    <s v="Organic next generation protocol"/>
    <n v="5400"/>
    <n v="6351"/>
    <x v="3"/>
    <n v="67"/>
    <x v="1"/>
    <s v="USD"/>
    <n v="1390716000"/>
    <n v="1391234400"/>
    <b v="0"/>
    <b v="0"/>
    <s v="photography/photography books"/>
    <n v="1.1761111111111111"/>
    <n v="94.791044776119406"/>
    <x v="5"/>
    <x v="6"/>
  </r>
  <r>
    <n v="885"/>
    <s v="Lynch Ltd"/>
    <s v="Virtual analyzing collaboration"/>
    <n v="1800"/>
    <n v="2129"/>
    <x v="3"/>
    <n v="52"/>
    <x v="1"/>
    <s v="USD"/>
    <n v="1275800400"/>
    <n v="1279083600"/>
    <b v="0"/>
    <b v="0"/>
    <s v="theater/plays"/>
    <n v="1.1827777777777777"/>
    <n v="40.942307692307693"/>
    <x v="1"/>
    <x v="1"/>
  </r>
  <r>
    <n v="455"/>
    <s v="Villanueva, Wright and Richardson"/>
    <s v="Profit-focused global product"/>
    <n v="116500"/>
    <n v="137904"/>
    <x v="3"/>
    <n v="3727"/>
    <x v="1"/>
    <s v="USD"/>
    <n v="1316754000"/>
    <n v="1318741200"/>
    <b v="0"/>
    <b v="0"/>
    <s v="theater/plays"/>
    <n v="1.1837253218884121"/>
    <n v="37.001341561577675"/>
    <x v="1"/>
    <x v="1"/>
  </r>
  <r>
    <n v="510"/>
    <s v="Best, Miller and Thomas"/>
    <s v="Re-engineered mobile task-force"/>
    <n v="7800"/>
    <n v="9289"/>
    <x v="3"/>
    <n v="131"/>
    <x v="5"/>
    <s v="AUD"/>
    <n v="1527742800"/>
    <n v="1529816400"/>
    <b v="0"/>
    <b v="0"/>
    <s v="film &amp; video/drama"/>
    <n v="1.1908974358974358"/>
    <n v="70.908396946564892"/>
    <x v="3"/>
    <x v="12"/>
  </r>
  <r>
    <n v="961"/>
    <s v="Mason, Case and May"/>
    <s v="Optimized content-based collaboration"/>
    <n v="5700"/>
    <n v="6800"/>
    <x v="3"/>
    <n v="155"/>
    <x v="1"/>
    <s v="USD"/>
    <n v="1297922400"/>
    <n v="1298268000"/>
    <b v="0"/>
    <b v="0"/>
    <s v="publishing/translations"/>
    <n v="1.1929824561403508"/>
    <n v="43.87096774193548"/>
    <x v="6"/>
    <x v="14"/>
  </r>
  <r>
    <n v="584"/>
    <s v="Nunez-Richards"/>
    <s v="De-engineered cohesive system engine"/>
    <n v="86400"/>
    <n v="103255"/>
    <x v="3"/>
    <n v="1613"/>
    <x v="1"/>
    <s v="USD"/>
    <n v="1335330000"/>
    <n v="1336539600"/>
    <b v="0"/>
    <b v="0"/>
    <s v="technology/web"/>
    <n v="1.1950810185185186"/>
    <n v="64.01425914445133"/>
    <x v="2"/>
    <x v="2"/>
  </r>
  <r>
    <n v="603"/>
    <s v="Christian, Yates and Greer"/>
    <s v="Vision-oriented 5thgeneration array"/>
    <n v="5300"/>
    <n v="6342"/>
    <x v="3"/>
    <n v="102"/>
    <x v="1"/>
    <s v="USD"/>
    <n v="1555563600"/>
    <n v="1557896400"/>
    <b v="0"/>
    <b v="0"/>
    <s v="theater/plays"/>
    <n v="1.1966037735849056"/>
    <n v="62.176470588235297"/>
    <x v="1"/>
    <x v="1"/>
  </r>
  <r>
    <n v="228"/>
    <s v="Pineda Group"/>
    <s v="Exclusive real-time protocol"/>
    <n v="137900"/>
    <n v="165352"/>
    <x v="3"/>
    <n v="2468"/>
    <x v="1"/>
    <s v="USD"/>
    <n v="1472619600"/>
    <n v="1474779600"/>
    <b v="0"/>
    <b v="0"/>
    <s v="film &amp; video/animation"/>
    <n v="1.1990717911530093"/>
    <n v="66.998379254457049"/>
    <x v="3"/>
    <x v="3"/>
  </r>
  <r>
    <n v="111"/>
    <s v="Hart-Briggs"/>
    <s v="Re-engineered user-facing approach"/>
    <n v="61400"/>
    <n v="73653"/>
    <x v="3"/>
    <n v="676"/>
    <x v="1"/>
    <s v="USD"/>
    <n v="1348290000"/>
    <n v="1348808400"/>
    <b v="0"/>
    <b v="0"/>
    <s v="publishing/radio &amp; podcasts"/>
    <n v="1.1995602605863191"/>
    <n v="108.95414201183432"/>
    <x v="6"/>
    <x v="18"/>
  </r>
  <r>
    <n v="641"/>
    <s v="Hunt, Barker and Baker"/>
    <s v="Business-focused leadingedge instruction set"/>
    <n v="9400"/>
    <n v="11277"/>
    <x v="3"/>
    <n v="194"/>
    <x v="3"/>
    <s v="CHF"/>
    <n v="1487570400"/>
    <n v="1489986000"/>
    <b v="0"/>
    <b v="0"/>
    <s v="theater/plays"/>
    <n v="1.1996808510638297"/>
    <n v="58.128865979381445"/>
    <x v="1"/>
    <x v="1"/>
  </r>
  <r>
    <n v="255"/>
    <s v="Rosales, Branch and Harmon"/>
    <s v="Upgradable grid-enabled superstructure"/>
    <n v="80500"/>
    <n v="96735"/>
    <x v="3"/>
    <n v="1697"/>
    <x v="1"/>
    <s v="USD"/>
    <n v="1297836000"/>
    <n v="1298268000"/>
    <b v="0"/>
    <b v="1"/>
    <s v="music/rock"/>
    <n v="1.2016770186335404"/>
    <n v="57.003535651149086"/>
    <x v="4"/>
    <x v="4"/>
  </r>
  <r>
    <n v="609"/>
    <s v="Rose-Fuller"/>
    <s v="Upgradable holistic system engine"/>
    <n v="10000"/>
    <n v="12042"/>
    <x v="3"/>
    <n v="117"/>
    <x v="1"/>
    <s v="USD"/>
    <n v="1547618400"/>
    <n v="1549087200"/>
    <b v="0"/>
    <b v="0"/>
    <s v="film &amp; video/science fiction"/>
    <n v="1.2041999999999999"/>
    <n v="102.92307692307692"/>
    <x v="3"/>
    <x v="15"/>
  </r>
  <r>
    <n v="148"/>
    <s v="White, Larson and Wright"/>
    <s v="Upgradable hybrid capability"/>
    <n v="9300"/>
    <n v="11255"/>
    <x v="3"/>
    <n v="107"/>
    <x v="1"/>
    <s v="USD"/>
    <n v="1500958800"/>
    <n v="1501736400"/>
    <b v="0"/>
    <b v="0"/>
    <s v="technology/wearables"/>
    <n v="1.2102150537634409"/>
    <n v="105.18691588785046"/>
    <x v="2"/>
    <x v="11"/>
  </r>
  <r>
    <n v="165"/>
    <s v="Cordova Ltd"/>
    <s v="Synergized radical product"/>
    <n v="90400"/>
    <n v="110279"/>
    <x v="3"/>
    <n v="2506"/>
    <x v="1"/>
    <s v="USD"/>
    <n v="1501563600"/>
    <n v="1504328400"/>
    <b v="0"/>
    <b v="0"/>
    <s v="technology/web"/>
    <n v="1.2199004424778761"/>
    <n v="44.005985634477256"/>
    <x v="2"/>
    <x v="2"/>
  </r>
  <r>
    <n v="671"/>
    <s v="Robinson-Kelly"/>
    <s v="Monitored bi-directional standardization"/>
    <n v="97600"/>
    <n v="119127"/>
    <x v="3"/>
    <n v="1073"/>
    <x v="1"/>
    <s v="USD"/>
    <n v="1280552400"/>
    <n v="1280898000"/>
    <b v="0"/>
    <b v="1"/>
    <s v="theater/plays"/>
    <n v="1.220563524590164"/>
    <n v="111.02236719478098"/>
    <x v="1"/>
    <x v="1"/>
  </r>
  <r>
    <n v="389"/>
    <s v="Knox-Garner"/>
    <s v="Automated systemic hierarchy"/>
    <n v="83000"/>
    <n v="101352"/>
    <x v="3"/>
    <n v="1152"/>
    <x v="1"/>
    <s v="USD"/>
    <n v="1288242000"/>
    <n v="1290578400"/>
    <b v="0"/>
    <b v="0"/>
    <s v="theater/plays"/>
    <n v="1.2211084337349398"/>
    <n v="87.979166666666671"/>
    <x v="1"/>
    <x v="1"/>
  </r>
  <r>
    <n v="74"/>
    <s v="Davis-Michael"/>
    <s v="Progressive tertiary framework"/>
    <n v="3900"/>
    <n v="4776"/>
    <x v="3"/>
    <n v="85"/>
    <x v="2"/>
    <s v="GBP"/>
    <n v="1459054800"/>
    <n v="1459141200"/>
    <b v="0"/>
    <b v="0"/>
    <s v="music/metal"/>
    <n v="1.2246153846153847"/>
    <n v="56.188235294117646"/>
    <x v="4"/>
    <x v="8"/>
  </r>
  <r>
    <n v="194"/>
    <s v="Sandoval Group"/>
    <s v="Assimilated multi-tasking archive"/>
    <n v="7100"/>
    <n v="8716"/>
    <x v="3"/>
    <n v="126"/>
    <x v="1"/>
    <s v="USD"/>
    <n v="1442206800"/>
    <n v="1443589200"/>
    <b v="0"/>
    <b v="0"/>
    <s v="music/metal"/>
    <n v="1.227605633802817"/>
    <n v="69.174603174603178"/>
    <x v="4"/>
    <x v="8"/>
  </r>
  <r>
    <n v="704"/>
    <s v="Haynes-Williams"/>
    <s v="Seamless clear-thinking artificial intelligence"/>
    <n v="8700"/>
    <n v="10682"/>
    <x v="3"/>
    <n v="116"/>
    <x v="1"/>
    <s v="USD"/>
    <n v="1467608400"/>
    <n v="1468904400"/>
    <b v="0"/>
    <b v="0"/>
    <s v="film &amp; video/animation"/>
    <n v="1.2278160919540231"/>
    <n v="92.08620689655173"/>
    <x v="3"/>
    <x v="3"/>
  </r>
  <r>
    <n v="337"/>
    <s v="Hayden Ltd"/>
    <s v="Innovative didactic analyzer"/>
    <n v="94500"/>
    <n v="116064"/>
    <x v="3"/>
    <n v="1095"/>
    <x v="1"/>
    <s v="USD"/>
    <n v="1573452000"/>
    <n v="1573538400"/>
    <b v="0"/>
    <b v="0"/>
    <s v="theater/plays"/>
    <n v="1.2281904761904763"/>
    <n v="105.9945205479452"/>
    <x v="1"/>
    <x v="1"/>
  </r>
  <r>
    <n v="451"/>
    <s v="Padilla-Porter"/>
    <s v="Innovative exuding matrix"/>
    <n v="148400"/>
    <n v="182302"/>
    <x v="3"/>
    <n v="6286"/>
    <x v="1"/>
    <s v="USD"/>
    <n v="1500440400"/>
    <n v="1503118800"/>
    <b v="0"/>
    <b v="0"/>
    <s v="music/rock"/>
    <n v="1.2284501347708894"/>
    <n v="29.001272669424118"/>
    <x v="4"/>
    <x v="4"/>
  </r>
  <r>
    <n v="675"/>
    <s v="Giles-Smith"/>
    <s v="Right-sized web-enabled intranet"/>
    <n v="9700"/>
    <n v="11929"/>
    <x v="3"/>
    <n v="331"/>
    <x v="1"/>
    <s v="USD"/>
    <n v="1568178000"/>
    <n v="1568782800"/>
    <b v="0"/>
    <b v="0"/>
    <s v="journalism/audio"/>
    <n v="1.2297938144329896"/>
    <n v="36.0392749244713"/>
    <x v="8"/>
    <x v="22"/>
  </r>
  <r>
    <n v="437"/>
    <s v="Hansen Group"/>
    <s v="Centralized regional interface"/>
    <n v="8100"/>
    <n v="9969"/>
    <x v="3"/>
    <n v="192"/>
    <x v="1"/>
    <s v="USD"/>
    <n v="1442120400"/>
    <n v="1442379600"/>
    <b v="0"/>
    <b v="1"/>
    <s v="film &amp; video/animation"/>
    <n v="1.2307407407407407"/>
    <n v="51.921875"/>
    <x v="3"/>
    <x v="3"/>
  </r>
  <r>
    <n v="265"/>
    <s v="Lee and Sons"/>
    <s v="Persevering interactive emulation"/>
    <n v="4900"/>
    <n v="6031"/>
    <x v="3"/>
    <n v="86"/>
    <x v="1"/>
    <s v="USD"/>
    <n v="1451800800"/>
    <n v="1455602400"/>
    <b v="0"/>
    <b v="0"/>
    <s v="theater/plays"/>
    <n v="1.2308163265306122"/>
    <n v="70.127906976744185"/>
    <x v="1"/>
    <x v="1"/>
  </r>
  <r>
    <n v="419"/>
    <s v="Ware-Arias"/>
    <s v="Upgradable maximized protocol"/>
    <n v="113800"/>
    <n v="140469"/>
    <x v="3"/>
    <n v="5203"/>
    <x v="1"/>
    <s v="USD"/>
    <n v="1324533600"/>
    <n v="1325052000"/>
    <b v="0"/>
    <b v="0"/>
    <s v="technology/web"/>
    <n v="1.2343497363796134"/>
    <n v="26.997693638285604"/>
    <x v="2"/>
    <x v="2"/>
  </r>
  <r>
    <n v="354"/>
    <s v="Brown Group"/>
    <s v="Profit-focused transitional capability"/>
    <n v="6100"/>
    <n v="7548"/>
    <x v="3"/>
    <n v="80"/>
    <x v="6"/>
    <s v="DKK"/>
    <n v="1378184400"/>
    <n v="1378789200"/>
    <b v="0"/>
    <b v="0"/>
    <s v="film &amp; video/documentary"/>
    <n v="1.2373770491803278"/>
    <n v="94.35"/>
    <x v="3"/>
    <x v="13"/>
  </r>
  <r>
    <n v="70"/>
    <s v="Barker Inc"/>
    <s v="Re-engineered 24/7 task-force"/>
    <n v="128000"/>
    <n v="158389"/>
    <x v="3"/>
    <n v="2475"/>
    <x v="4"/>
    <s v="EUR"/>
    <n v="1288674000"/>
    <n v="1292911200"/>
    <b v="0"/>
    <b v="1"/>
    <s v="theater/plays"/>
    <n v="1.2374140625000001"/>
    <n v="63.995555555555555"/>
    <x v="1"/>
    <x v="1"/>
  </r>
  <r>
    <n v="333"/>
    <s v="Carlson, Dixon and Jones"/>
    <s v="Persistent well-modulated synergy"/>
    <n v="9600"/>
    <n v="11900"/>
    <x v="3"/>
    <n v="253"/>
    <x v="1"/>
    <s v="USD"/>
    <n v="1542693600"/>
    <n v="1545112800"/>
    <b v="0"/>
    <b v="0"/>
    <s v="theater/plays"/>
    <n v="1.2395833333333333"/>
    <n v="47.035573122529641"/>
    <x v="1"/>
    <x v="1"/>
  </r>
  <r>
    <n v="794"/>
    <s v="Welch Inc"/>
    <s v="Optional optimal website"/>
    <n v="6600"/>
    <n v="8276"/>
    <x v="3"/>
    <n v="110"/>
    <x v="1"/>
    <s v="USD"/>
    <n v="1513922400"/>
    <n v="1514959200"/>
    <b v="0"/>
    <b v="0"/>
    <s v="music/rock"/>
    <n v="1.2539393939393939"/>
    <n v="75.236363636363635"/>
    <x v="4"/>
    <x v="4"/>
  </r>
  <r>
    <n v="824"/>
    <s v="Anderson, Williams and Cox"/>
    <s v="Streamlined national benchmark"/>
    <n v="85000"/>
    <n v="107516"/>
    <x v="3"/>
    <n v="1280"/>
    <x v="1"/>
    <s v="USD"/>
    <n v="1276923600"/>
    <n v="1279688400"/>
    <b v="0"/>
    <b v="1"/>
    <s v="publishing/nonfiction"/>
    <n v="1.2648941176470587"/>
    <n v="83.996875000000003"/>
    <x v="6"/>
    <x v="7"/>
  </r>
  <r>
    <n v="652"/>
    <s v="Cisneros Ltd"/>
    <s v="Vision-oriented regional hub"/>
    <n v="10000"/>
    <n v="12684"/>
    <x v="3"/>
    <n v="409"/>
    <x v="1"/>
    <s v="USD"/>
    <n v="1470373200"/>
    <n v="1474088400"/>
    <b v="0"/>
    <b v="0"/>
    <s v="technology/web"/>
    <n v="1.2684"/>
    <n v="31.012224938875306"/>
    <x v="2"/>
    <x v="2"/>
  </r>
  <r>
    <n v="957"/>
    <s v="Riley, Cohen and Goodman"/>
    <s v="Profound mission-critical function"/>
    <n v="9800"/>
    <n v="12434"/>
    <x v="3"/>
    <n v="131"/>
    <x v="1"/>
    <s v="USD"/>
    <n v="1329372000"/>
    <n v="1329631200"/>
    <b v="0"/>
    <b v="0"/>
    <s v="theater/plays"/>
    <n v="1.2687755102040816"/>
    <n v="94.916030534351151"/>
    <x v="1"/>
    <x v="1"/>
  </r>
  <r>
    <n v="422"/>
    <s v="Brown, Davies and Pacheco"/>
    <s v="Reverse-engineered regional knowledge user"/>
    <n v="8700"/>
    <n v="11075"/>
    <x v="3"/>
    <n v="205"/>
    <x v="1"/>
    <s v="USD"/>
    <n v="1271480400"/>
    <n v="1273208400"/>
    <b v="0"/>
    <b v="1"/>
    <s v="theater/plays"/>
    <n v="1.2729885057471264"/>
    <n v="54.024390243902438"/>
    <x v="1"/>
    <x v="1"/>
  </r>
  <r>
    <n v="351"/>
    <s v="Young LLC"/>
    <s v="Universal maximized methodology"/>
    <n v="74100"/>
    <n v="94631"/>
    <x v="3"/>
    <n v="2013"/>
    <x v="1"/>
    <s v="USD"/>
    <n v="1440392400"/>
    <n v="1441602000"/>
    <b v="0"/>
    <b v="0"/>
    <s v="music/rock"/>
    <n v="1.2770715249662619"/>
    <n v="47.009935419771487"/>
    <x v="4"/>
    <x v="4"/>
  </r>
  <r>
    <n v="242"/>
    <s v="Hill, Martin and Garcia"/>
    <s v="Sharable scalable core"/>
    <n v="8400"/>
    <n v="10729"/>
    <x v="3"/>
    <n v="250"/>
    <x v="1"/>
    <s v="USD"/>
    <n v="1494392400"/>
    <n v="1495256400"/>
    <b v="0"/>
    <b v="1"/>
    <s v="music/rock"/>
    <n v="1.2772619047619047"/>
    <n v="42.915999999999997"/>
    <x v="4"/>
    <x v="4"/>
  </r>
  <r>
    <n v="706"/>
    <s v="Moreno Ltd"/>
    <s v="Customer-focused multimedia methodology"/>
    <n v="108400"/>
    <n v="138586"/>
    <x v="3"/>
    <n v="1345"/>
    <x v="5"/>
    <s v="AUD"/>
    <n v="1546754400"/>
    <n v="1547445600"/>
    <b v="0"/>
    <b v="1"/>
    <s v="technology/web"/>
    <n v="1.278468634686347"/>
    <n v="103.03791821561339"/>
    <x v="2"/>
    <x v="2"/>
  </r>
  <r>
    <n v="22"/>
    <s v="Collier Inc"/>
    <s v="Enhanced dynamic definition"/>
    <n v="59100"/>
    <n v="75690"/>
    <x v="3"/>
    <n v="890"/>
    <x v="1"/>
    <s v="USD"/>
    <n v="1522731600"/>
    <n v="1524027600"/>
    <b v="0"/>
    <b v="0"/>
    <s v="theater/plays"/>
    <n v="1.2807106598984772"/>
    <n v="85.044943820224717"/>
    <x v="1"/>
    <x v="1"/>
  </r>
  <r>
    <n v="893"/>
    <s v="Collins-Martinez"/>
    <s v="Progressive grid-enabled website"/>
    <n v="8400"/>
    <n v="10770"/>
    <x v="3"/>
    <n v="199"/>
    <x v="4"/>
    <s v="EUR"/>
    <n v="1434344400"/>
    <n v="1434690000"/>
    <b v="0"/>
    <b v="1"/>
    <s v="film &amp; video/documentary"/>
    <n v="1.2821428571428573"/>
    <n v="54.120603015075375"/>
    <x v="3"/>
    <x v="13"/>
  </r>
  <r>
    <n v="602"/>
    <s v="Brown Ltd"/>
    <s v="Quality-focused system-worthy support"/>
    <n v="71100"/>
    <n v="91176"/>
    <x v="3"/>
    <n v="1140"/>
    <x v="1"/>
    <s v="USD"/>
    <n v="1433480400"/>
    <n v="1434430800"/>
    <b v="0"/>
    <b v="0"/>
    <s v="theater/plays"/>
    <n v="1.2823628691983122"/>
    <n v="79.978947368421046"/>
    <x v="1"/>
    <x v="1"/>
  </r>
  <r>
    <n v="420"/>
    <s v="Blair, Reyes and Woods"/>
    <s v="Cross-platform interactive synergy"/>
    <n v="5000"/>
    <n v="6423"/>
    <x v="3"/>
    <n v="94"/>
    <x v="1"/>
    <s v="USD"/>
    <n v="1498366800"/>
    <n v="1499576400"/>
    <b v="0"/>
    <b v="0"/>
    <s v="theater/plays"/>
    <n v="1.2846"/>
    <n v="68.329787234042556"/>
    <x v="1"/>
    <x v="1"/>
  </r>
  <r>
    <n v="144"/>
    <s v="Martin, Lopez and Hunter"/>
    <s v="Multi-lateral actuating installation"/>
    <n v="9000"/>
    <n v="11619"/>
    <x v="3"/>
    <n v="135"/>
    <x v="1"/>
    <s v="USD"/>
    <n v="1560747600"/>
    <n v="1561438800"/>
    <b v="0"/>
    <b v="0"/>
    <s v="theater/plays"/>
    <n v="1.2909999999999999"/>
    <n v="86.066666666666663"/>
    <x v="1"/>
    <x v="1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s v="theater/plays"/>
    <n v="1.3011267605633803"/>
    <n v="41.990909090909092"/>
    <x v="1"/>
    <x v="1"/>
  </r>
  <r>
    <n v="815"/>
    <s v="Watson-Douglas"/>
    <s v="Centralized bandwidth-monitored leverage"/>
    <n v="9000"/>
    <n v="11721"/>
    <x v="3"/>
    <n v="183"/>
    <x v="0"/>
    <s v="CAD"/>
    <n v="1511935200"/>
    <n v="1514181600"/>
    <b v="0"/>
    <b v="0"/>
    <s v="music/rock"/>
    <n v="1.3023333333333333"/>
    <n v="64.049180327868854"/>
    <x v="4"/>
    <x v="4"/>
  </r>
  <r>
    <n v="85"/>
    <s v="Hill, Lawson and Wilkinson"/>
    <s v="Multi-tiered eco-centric architecture"/>
    <n v="4900"/>
    <n v="6430"/>
    <x v="3"/>
    <n v="71"/>
    <x v="5"/>
    <s v="AUD"/>
    <n v="1315717200"/>
    <n v="1316408400"/>
    <b v="0"/>
    <b v="0"/>
    <s v="music/indie rock"/>
    <n v="1.3122448979591836"/>
    <n v="90.563380281690144"/>
    <x v="4"/>
    <x v="10"/>
  </r>
  <r>
    <n v="607"/>
    <s v="Gordon, Mendez and Johnson"/>
    <s v="Fundamental needs-based frame"/>
    <n v="137600"/>
    <n v="180667"/>
    <x v="3"/>
    <n v="2230"/>
    <x v="1"/>
    <s v="USD"/>
    <n v="1395550800"/>
    <n v="1395723600"/>
    <b v="0"/>
    <b v="0"/>
    <s v="food/food trucks"/>
    <n v="1.3129869186046512"/>
    <n v="81.016591928251117"/>
    <x v="0"/>
    <x v="0"/>
  </r>
  <r>
    <n v="2"/>
    <s v="Melton, Robinson and Fritz"/>
    <s v="Function-based leadingedge pricing structure"/>
    <n v="108400"/>
    <n v="142523"/>
    <x v="3"/>
    <n v="1425"/>
    <x v="5"/>
    <s v="AUD"/>
    <n v="1384668000"/>
    <n v="1384840800"/>
    <b v="0"/>
    <b v="0"/>
    <s v="technology/web"/>
    <n v="1.3147878228782288"/>
    <n v="100.01614035087719"/>
    <x v="2"/>
    <x v="2"/>
  </r>
  <r>
    <n v="408"/>
    <s v="Mahoney, Adams and Lucas"/>
    <s v="Cloned leadingedge utilization"/>
    <n v="9200"/>
    <n v="12129"/>
    <x v="3"/>
    <n v="154"/>
    <x v="0"/>
    <s v="CAD"/>
    <n v="1466398800"/>
    <n v="1468126800"/>
    <b v="0"/>
    <b v="0"/>
    <s v="film &amp; video/documentary"/>
    <n v="1.3183695652173912"/>
    <n v="78.759740259740255"/>
    <x v="3"/>
    <x v="13"/>
  </r>
  <r>
    <n v="307"/>
    <s v="Salazar-Dodson"/>
    <s v="Face-to-face zero tolerance moderator"/>
    <n v="32900"/>
    <n v="43473"/>
    <x v="3"/>
    <n v="659"/>
    <x v="6"/>
    <s v="DKK"/>
    <n v="1338958800"/>
    <n v="1340686800"/>
    <b v="0"/>
    <b v="1"/>
    <s v="publishing/fiction"/>
    <n v="1.3213677811550153"/>
    <n v="65.968133535660087"/>
    <x v="6"/>
    <x v="16"/>
  </r>
  <r>
    <n v="84"/>
    <s v="Cisneros-Burton"/>
    <s v="Public-key zero tolerance orchestration"/>
    <n v="31400"/>
    <n v="41564"/>
    <x v="3"/>
    <n v="374"/>
    <x v="1"/>
    <s v="USD"/>
    <n v="1343451600"/>
    <n v="1344315600"/>
    <b v="0"/>
    <b v="0"/>
    <s v="technology/wearables"/>
    <n v="1.3236942675159236"/>
    <n v="111.1336898395722"/>
    <x v="2"/>
    <x v="11"/>
  </r>
  <r>
    <n v="849"/>
    <s v="Jones-Ryan"/>
    <s v="Vision-oriented uniform instruction set"/>
    <n v="6700"/>
    <n v="8917"/>
    <x v="3"/>
    <n v="307"/>
    <x v="1"/>
    <s v="USD"/>
    <n v="1328767200"/>
    <n v="1329026400"/>
    <b v="0"/>
    <b v="1"/>
    <s v="music/indie rock"/>
    <n v="1.3308955223880596"/>
    <n v="29.045602605863191"/>
    <x v="4"/>
    <x v="10"/>
  </r>
  <r>
    <n v="464"/>
    <s v="Gomez LLC"/>
    <s v="Pre-emptive mission-critical hardware"/>
    <n v="71200"/>
    <n v="95020"/>
    <x v="3"/>
    <n v="2436"/>
    <x v="1"/>
    <s v="USD"/>
    <n v="1518328800"/>
    <n v="1519538400"/>
    <b v="0"/>
    <b v="0"/>
    <s v="theater/plays"/>
    <n v="1.3345505617977529"/>
    <n v="39.006568144499177"/>
    <x v="1"/>
    <x v="1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s v="music/rock"/>
    <n v="1.3356231003039514"/>
    <n v="54.004916018025398"/>
    <x v="4"/>
    <x v="4"/>
  </r>
  <r>
    <n v="695"/>
    <s v="Cardenas, Thompson and Carey"/>
    <s v="Configurable full-range emulation"/>
    <n v="9200"/>
    <n v="12322"/>
    <x v="3"/>
    <n v="196"/>
    <x v="4"/>
    <s v="EUR"/>
    <n v="1447480800"/>
    <n v="1448863200"/>
    <b v="1"/>
    <b v="0"/>
    <s v="music/rock"/>
    <n v="1.3393478260869565"/>
    <n v="62.867346938775512"/>
    <x v="4"/>
    <x v="4"/>
  </r>
  <r>
    <n v="724"/>
    <s v="Mccoy Ltd"/>
    <s v="Business-focused encompassing intranet"/>
    <n v="8400"/>
    <n v="11261"/>
    <x v="3"/>
    <n v="121"/>
    <x v="2"/>
    <s v="GBP"/>
    <n v="1413954000"/>
    <n v="1414126800"/>
    <b v="0"/>
    <b v="1"/>
    <s v="theater/plays"/>
    <n v="1.3405952380952382"/>
    <n v="93.066115702479337"/>
    <x v="1"/>
    <x v="1"/>
  </r>
  <r>
    <n v="203"/>
    <s v="Hayden, Shannon and Stein"/>
    <s v="Customer-focused client-server service-desk"/>
    <n v="143900"/>
    <n v="193413"/>
    <x v="3"/>
    <n v="4498"/>
    <x v="5"/>
    <s v="AUD"/>
    <n v="1484632800"/>
    <n v="1484805600"/>
    <b v="0"/>
    <b v="0"/>
    <s v="theater/plays"/>
    <n v="1.3440792216817234"/>
    <n v="42.999777678968428"/>
    <x v="1"/>
    <x v="1"/>
  </r>
  <r>
    <n v="774"/>
    <s v="Gonzalez-Snow"/>
    <s v="Polarized user-facing interface"/>
    <n v="5000"/>
    <n v="6775"/>
    <x v="3"/>
    <n v="78"/>
    <x v="4"/>
    <s v="EUR"/>
    <n v="1463979600"/>
    <n v="1467522000"/>
    <b v="0"/>
    <b v="0"/>
    <s v="technology/web"/>
    <n v="1.355"/>
    <n v="86.858974358974365"/>
    <x v="2"/>
    <x v="2"/>
  </r>
  <r>
    <n v="143"/>
    <s v="Avila-Jones"/>
    <s v="Implemented discrete secured line"/>
    <n v="5400"/>
    <n v="7322"/>
    <x v="3"/>
    <n v="70"/>
    <x v="1"/>
    <s v="USD"/>
    <n v="1277701200"/>
    <n v="1279429200"/>
    <b v="0"/>
    <b v="0"/>
    <s v="music/indie rock"/>
    <n v="1.355925925925926"/>
    <n v="104.6"/>
    <x v="4"/>
    <x v="10"/>
  </r>
  <r>
    <n v="737"/>
    <s v="Gardner Inc"/>
    <s v="Function-based systematic Graphical User Interface"/>
    <n v="3700"/>
    <n v="5028"/>
    <x v="3"/>
    <n v="180"/>
    <x v="1"/>
    <s v="USD"/>
    <n v="1478844000"/>
    <n v="1479880800"/>
    <b v="0"/>
    <b v="0"/>
    <s v="music/indie rock"/>
    <n v="1.358918918918919"/>
    <n v="27.933333333333334"/>
    <x v="4"/>
    <x v="10"/>
  </r>
  <r>
    <n v="967"/>
    <s v="Howard-Douglas"/>
    <s v="Organized human-resource attitude"/>
    <n v="88400"/>
    <n v="121138"/>
    <x v="3"/>
    <n v="1573"/>
    <x v="1"/>
    <s v="USD"/>
    <n v="1333688400"/>
    <n v="1336885200"/>
    <b v="0"/>
    <b v="0"/>
    <s v="music/world music"/>
    <n v="1.3703393665158372"/>
    <n v="77.010807374443743"/>
    <x v="4"/>
    <x v="23"/>
  </r>
  <r>
    <n v="166"/>
    <s v="Brown-Vang"/>
    <s v="Robust heuristic artificial intelligence"/>
    <n v="9800"/>
    <n v="13439"/>
    <x v="3"/>
    <n v="244"/>
    <x v="1"/>
    <s v="USD"/>
    <n v="1292997600"/>
    <n v="1293343200"/>
    <b v="0"/>
    <b v="0"/>
    <s v="photography/photography books"/>
    <n v="1.3713265306122449"/>
    <n v="55.077868852459019"/>
    <x v="5"/>
    <x v="6"/>
  </r>
  <r>
    <n v="273"/>
    <s v="Thomas and Sons"/>
    <s v="Re-engineered heuristic forecast"/>
    <n v="7800"/>
    <n v="10704"/>
    <x v="3"/>
    <n v="282"/>
    <x v="0"/>
    <s v="CAD"/>
    <n v="1505624400"/>
    <n v="1505883600"/>
    <b v="0"/>
    <b v="0"/>
    <s v="theater/plays"/>
    <n v="1.3723076923076922"/>
    <n v="37.957446808510639"/>
    <x v="1"/>
    <x v="1"/>
  </r>
  <r>
    <n v="558"/>
    <s v="Ho Ltd"/>
    <s v="Enhanced client-driven capacity"/>
    <n v="5800"/>
    <n v="7966"/>
    <x v="3"/>
    <n v="126"/>
    <x v="1"/>
    <s v="USD"/>
    <n v="1456293600"/>
    <n v="1460005200"/>
    <b v="0"/>
    <b v="0"/>
    <s v="theater/plays"/>
    <n v="1.373448275862069"/>
    <n v="63.222222222222221"/>
    <x v="1"/>
    <x v="1"/>
  </r>
  <r>
    <n v="222"/>
    <s v="Johnson LLC"/>
    <s v="Cross-group cohesive circuit"/>
    <n v="4800"/>
    <n v="6623"/>
    <x v="3"/>
    <n v="138"/>
    <x v="1"/>
    <s v="USD"/>
    <n v="1412226000"/>
    <n v="1412312400"/>
    <b v="0"/>
    <b v="0"/>
    <s v="photography/photography books"/>
    <n v="1.3797916666666667"/>
    <n v="47.992753623188406"/>
    <x v="5"/>
    <x v="6"/>
  </r>
  <r>
    <n v="563"/>
    <s v="Kelley, Stanton and Sanchez"/>
    <s v="Optional tangible pricing structure"/>
    <n v="3700"/>
    <n v="5107"/>
    <x v="3"/>
    <n v="85"/>
    <x v="5"/>
    <s v="AUD"/>
    <n v="1542088800"/>
    <n v="1543816800"/>
    <b v="0"/>
    <b v="0"/>
    <s v="film &amp; video/documentary"/>
    <n v="1.3802702702702703"/>
    <n v="60.082352941176474"/>
    <x v="3"/>
    <x v="13"/>
  </r>
  <r>
    <n v="838"/>
    <s v="Jordan-Fischer"/>
    <s v="Vision-oriented high-level extranet"/>
    <n v="6400"/>
    <n v="8890"/>
    <x v="3"/>
    <n v="261"/>
    <x v="1"/>
    <s v="USD"/>
    <n v="1538024400"/>
    <n v="1538802000"/>
    <b v="0"/>
    <b v="0"/>
    <s v="theater/plays"/>
    <n v="1.3890625000000001"/>
    <n v="34.061302681992338"/>
    <x v="1"/>
    <x v="1"/>
  </r>
  <r>
    <n v="512"/>
    <s v="Williams-Walsh"/>
    <s v="Organized explicit core"/>
    <n v="9100"/>
    <n v="12678"/>
    <x v="3"/>
    <n v="239"/>
    <x v="1"/>
    <s v="USD"/>
    <n v="1404536400"/>
    <n v="1404622800"/>
    <b v="0"/>
    <b v="1"/>
    <s v="games/video games"/>
    <n v="1.3931868131868133"/>
    <n v="53.046025104602514"/>
    <x v="7"/>
    <x v="17"/>
  </r>
  <r>
    <n v="612"/>
    <s v="Wang, Nguyen and Horton"/>
    <s v="Innovative holistic hub"/>
    <n v="6200"/>
    <n v="8645"/>
    <x v="3"/>
    <n v="192"/>
    <x v="1"/>
    <s v="USD"/>
    <n v="1287810000"/>
    <n v="1289800800"/>
    <b v="0"/>
    <b v="0"/>
    <s v="music/electric music"/>
    <n v="1.3943548387096774"/>
    <n v="45.026041666666664"/>
    <x v="4"/>
    <x v="5"/>
  </r>
  <r>
    <n v="857"/>
    <s v="Miranda, Gray and Hale"/>
    <s v="Programmable disintermediate matrices"/>
    <n v="5300"/>
    <n v="7413"/>
    <x v="3"/>
    <n v="225"/>
    <x v="3"/>
    <s v="CHF"/>
    <n v="1328421600"/>
    <n v="1330408800"/>
    <b v="1"/>
    <b v="0"/>
    <s v="film &amp; video/shorts"/>
    <n v="1.3986792452830188"/>
    <n v="32.946666666666665"/>
    <x v="3"/>
    <x v="19"/>
  </r>
  <r>
    <n v="37"/>
    <s v="Black, Armstrong and Anderson"/>
    <s v="Profound attitude-oriented functionalities"/>
    <n v="8100"/>
    <n v="11339"/>
    <x v="3"/>
    <n v="107"/>
    <x v="1"/>
    <s v="USD"/>
    <n v="1570338000"/>
    <n v="1573192800"/>
    <b v="0"/>
    <b v="1"/>
    <s v="publishing/fiction"/>
    <n v="1.3998765432098765"/>
    <n v="105.97196261682242"/>
    <x v="6"/>
    <x v="16"/>
  </r>
  <r>
    <n v="53"/>
    <s v="Smith-Jones"/>
    <s v="Reverse-engineered static concept"/>
    <n v="8800"/>
    <n v="12356"/>
    <x v="3"/>
    <n v="209"/>
    <x v="1"/>
    <s v="USD"/>
    <n v="1400562000"/>
    <n v="1403931600"/>
    <b v="0"/>
    <b v="0"/>
    <s v="film &amp; video/drama"/>
    <n v="1.4040909090909091"/>
    <n v="59.119617224880386"/>
    <x v="3"/>
    <x v="12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s v="film &amp; video/drama"/>
    <n v="1.4104655870445344"/>
    <n v="66.997115384615384"/>
    <x v="3"/>
    <x v="12"/>
  </r>
  <r>
    <n v="783"/>
    <s v="Vega, Chan and Carney"/>
    <s v="Down-sized systematic utilization"/>
    <n v="7400"/>
    <n v="10451"/>
    <x v="3"/>
    <n v="138"/>
    <x v="1"/>
    <s v="USD"/>
    <n v="1387260000"/>
    <n v="1387864800"/>
    <b v="0"/>
    <b v="0"/>
    <s v="music/rock"/>
    <n v="1.4122972972972974"/>
    <n v="75.731884057971016"/>
    <x v="4"/>
    <x v="4"/>
  </r>
  <r>
    <n v="691"/>
    <s v="Ray, Li and Li"/>
    <s v="Front-line disintermediate hub"/>
    <n v="5000"/>
    <n v="7119"/>
    <x v="3"/>
    <n v="237"/>
    <x v="1"/>
    <s v="USD"/>
    <n v="1349240400"/>
    <n v="1350709200"/>
    <b v="1"/>
    <b v="1"/>
    <s v="film &amp; video/documentary"/>
    <n v="1.4238"/>
    <n v="30.037974683544302"/>
    <x v="3"/>
    <x v="13"/>
  </r>
  <r>
    <n v="709"/>
    <s v="Silva, Walker and Martin"/>
    <s v="Grass-roots 4thgeneration product"/>
    <n v="9800"/>
    <n v="13954"/>
    <x v="3"/>
    <n v="186"/>
    <x v="4"/>
    <s v="EUR"/>
    <n v="1334811600"/>
    <n v="1335416400"/>
    <b v="0"/>
    <b v="0"/>
    <s v="theater/plays"/>
    <n v="1.4238775510204082"/>
    <n v="75.021505376344081"/>
    <x v="1"/>
    <x v="1"/>
  </r>
  <r>
    <n v="841"/>
    <s v="Garcia, Dunn and Richardson"/>
    <s v="Automated even-keeled emulation"/>
    <n v="9100"/>
    <n v="12991"/>
    <x v="3"/>
    <n v="155"/>
    <x v="1"/>
    <s v="USD"/>
    <n v="1455861600"/>
    <n v="1457244000"/>
    <b v="0"/>
    <b v="0"/>
    <s v="technology/web"/>
    <n v="1.4275824175824177"/>
    <n v="83.812903225806451"/>
    <x v="2"/>
    <x v="2"/>
  </r>
  <r>
    <n v="104"/>
    <s v="Smith, Wells and Nguyen"/>
    <s v="Self-enabling grid-enabled initiative"/>
    <n v="119200"/>
    <n v="170623"/>
    <x v="3"/>
    <n v="1917"/>
    <x v="1"/>
    <s v="USD"/>
    <n v="1495515600"/>
    <n v="1495602000"/>
    <b v="0"/>
    <b v="0"/>
    <s v="music/indie rock"/>
    <n v="1.4314010067114094"/>
    <n v="89.005216484089729"/>
    <x v="4"/>
    <x v="10"/>
  </r>
  <r>
    <n v="979"/>
    <s v="Williams, Martin and Meyer"/>
    <s v="Innovative well-modulated capability"/>
    <n v="60200"/>
    <n v="86244"/>
    <x v="3"/>
    <n v="1015"/>
    <x v="2"/>
    <s v="GBP"/>
    <n v="1426395600"/>
    <n v="1426914000"/>
    <b v="0"/>
    <b v="0"/>
    <s v="theater/plays"/>
    <n v="1.432624584717608"/>
    <n v="84.969458128078813"/>
    <x v="1"/>
    <x v="1"/>
  </r>
  <r>
    <n v="56"/>
    <s v="Flores, Miller and Johnson"/>
    <s v="Horizontal context-sensitive knowledge user"/>
    <n v="8000"/>
    <n v="11493"/>
    <x v="3"/>
    <n v="164"/>
    <x v="1"/>
    <s v="USD"/>
    <n v="1420869600"/>
    <n v="1421474400"/>
    <b v="0"/>
    <b v="0"/>
    <s v="technology/wearables"/>
    <n v="1.436625"/>
    <n v="70.079268292682926"/>
    <x v="2"/>
    <x v="11"/>
  </r>
  <r>
    <n v="298"/>
    <s v="Chase, Garcia and Johnson"/>
    <s v="Adaptive intangible database"/>
    <n v="3500"/>
    <n v="5037"/>
    <x v="3"/>
    <n v="72"/>
    <x v="1"/>
    <s v="USD"/>
    <n v="1456466400"/>
    <n v="1458018000"/>
    <b v="0"/>
    <b v="1"/>
    <s v="music/rock"/>
    <n v="1.4391428571428571"/>
    <n v="69.958333333333329"/>
    <x v="4"/>
    <x v="4"/>
  </r>
  <r>
    <n v="60"/>
    <s v="Crawford-Peters"/>
    <s v="User-centric regional database"/>
    <n v="94200"/>
    <n v="135997"/>
    <x v="3"/>
    <n v="1600"/>
    <x v="0"/>
    <s v="CAD"/>
    <n v="1342501200"/>
    <n v="1342760400"/>
    <b v="0"/>
    <b v="0"/>
    <s v="theater/plays"/>
    <n v="1.4437048832271762"/>
    <n v="84.998125000000002"/>
    <x v="1"/>
    <x v="1"/>
  </r>
  <r>
    <n v="105"/>
    <s v="Charles-Johnson"/>
    <s v="Total fresh-thinking system engine"/>
    <n v="6800"/>
    <n v="9829"/>
    <x v="3"/>
    <n v="95"/>
    <x v="1"/>
    <s v="USD"/>
    <n v="1364878800"/>
    <n v="1366434000"/>
    <b v="0"/>
    <b v="0"/>
    <s v="technology/web"/>
    <n v="1.4454411764705883"/>
    <n v="103.46315789473684"/>
    <x v="2"/>
    <x v="2"/>
  </r>
  <r>
    <n v="642"/>
    <s v="Ramos, Moreno and Lewis"/>
    <s v="Extended multi-state knowledge user"/>
    <n v="9200"/>
    <n v="13382"/>
    <x v="3"/>
    <n v="129"/>
    <x v="0"/>
    <s v="CAD"/>
    <n v="1545026400"/>
    <n v="1545804000"/>
    <b v="0"/>
    <b v="0"/>
    <s v="technology/wearables"/>
    <n v="1.4545652173913044"/>
    <n v="103.73643410852713"/>
    <x v="2"/>
    <x v="11"/>
  </r>
  <r>
    <n v="521"/>
    <s v="Wilson Ltd"/>
    <s v="Function-based multi-state software"/>
    <n v="7600"/>
    <n v="11061"/>
    <x v="3"/>
    <n v="369"/>
    <x v="1"/>
    <s v="USD"/>
    <n v="1471928400"/>
    <n v="1472446800"/>
    <b v="0"/>
    <b v="1"/>
    <s v="film &amp; video/drama"/>
    <n v="1.4553947368421052"/>
    <n v="29.975609756097562"/>
    <x v="3"/>
    <x v="12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s v="film &amp; video/documentary"/>
    <n v="1.4593648334624323"/>
    <n v="80.999140154772135"/>
    <x v="3"/>
    <x v="13"/>
  </r>
  <r>
    <n v="257"/>
    <s v="Williams Inc"/>
    <s v="Decentralized exuding strategy"/>
    <n v="5700"/>
    <n v="8322"/>
    <x v="3"/>
    <n v="92"/>
    <x v="1"/>
    <s v="USD"/>
    <n v="1362463200"/>
    <n v="1363669200"/>
    <b v="0"/>
    <b v="0"/>
    <s v="theater/plays"/>
    <n v="1.46"/>
    <n v="90.456521739130437"/>
    <x v="1"/>
    <x v="1"/>
  </r>
  <r>
    <n v="385"/>
    <s v="Warren-Harrison"/>
    <s v="Programmable incremental knowledge user"/>
    <n v="38900"/>
    <n v="56859"/>
    <x v="3"/>
    <n v="1137"/>
    <x v="1"/>
    <s v="USD"/>
    <n v="1553835600"/>
    <n v="1556600400"/>
    <b v="0"/>
    <b v="0"/>
    <s v="publishing/nonfiction"/>
    <n v="1.4616709511568124"/>
    <n v="50.007915567282325"/>
    <x v="6"/>
    <x v="7"/>
  </r>
  <r>
    <n v="585"/>
    <s v="Pugh LLC"/>
    <s v="Reactive analyzing function"/>
    <n v="8900"/>
    <n v="13065"/>
    <x v="3"/>
    <n v="136"/>
    <x v="1"/>
    <s v="USD"/>
    <n v="1268888400"/>
    <n v="1269752400"/>
    <b v="0"/>
    <b v="0"/>
    <s v="publishing/translations"/>
    <n v="1.4679775280898877"/>
    <n v="96.066176470588232"/>
    <x v="6"/>
    <x v="14"/>
  </r>
  <r>
    <n v="710"/>
    <s v="Huynh, Gallegos and Mills"/>
    <s v="Reduced next generation info-mediaries"/>
    <n v="4300"/>
    <n v="6358"/>
    <x v="3"/>
    <n v="125"/>
    <x v="1"/>
    <s v="USD"/>
    <n v="1531544400"/>
    <n v="1532149200"/>
    <b v="0"/>
    <b v="1"/>
    <s v="theater/plays"/>
    <n v="1.4786046511627906"/>
    <n v="50.863999999999997"/>
    <x v="1"/>
    <x v="1"/>
  </r>
  <r>
    <n v="120"/>
    <s v="Vega Group"/>
    <s v="Synchronized regional synergy"/>
    <n v="75100"/>
    <n v="112272"/>
    <x v="3"/>
    <n v="1782"/>
    <x v="1"/>
    <s v="USD"/>
    <n v="1429246800"/>
    <n v="1429592400"/>
    <b v="0"/>
    <b v="1"/>
    <s v="games/mobile games"/>
    <n v="1.4949667110519307"/>
    <n v="63.003367003367003"/>
    <x v="7"/>
    <x v="20"/>
  </r>
  <r>
    <n v="162"/>
    <s v="Keith, Alvarez and Potter"/>
    <s v="Extended bottom-line open architecture"/>
    <n v="6100"/>
    <n v="9134"/>
    <x v="3"/>
    <n v="157"/>
    <x v="3"/>
    <s v="CHF"/>
    <n v="1544248800"/>
    <n v="1546840800"/>
    <b v="0"/>
    <b v="0"/>
    <s v="music/rock"/>
    <n v="1.4973770491803278"/>
    <n v="58.178343949044589"/>
    <x v="4"/>
    <x v="4"/>
  </r>
  <r>
    <n v="536"/>
    <s v="Shannon-Olson"/>
    <s v="Enhanced methodical middleware"/>
    <n v="9800"/>
    <n v="14697"/>
    <x v="3"/>
    <n v="140"/>
    <x v="4"/>
    <s v="EUR"/>
    <n v="1282626000"/>
    <n v="1284872400"/>
    <b v="0"/>
    <b v="0"/>
    <s v="publishing/fiction"/>
    <n v="1.4996938775510205"/>
    <n v="104.97857142857143"/>
    <x v="6"/>
    <x v="16"/>
  </r>
  <r>
    <n v="682"/>
    <s v="Nguyen and Sons"/>
    <s v="Compatible 5thgeneration concept"/>
    <n v="5400"/>
    <n v="8109"/>
    <x v="3"/>
    <n v="103"/>
    <x v="1"/>
    <s v="USD"/>
    <n v="1386741600"/>
    <n v="1387519200"/>
    <b v="0"/>
    <b v="0"/>
    <s v="theater/plays"/>
    <n v="1.5016666666666667"/>
    <n v="78.728155339805824"/>
    <x v="1"/>
    <x v="1"/>
  </r>
  <r>
    <n v="35"/>
    <s v="Mitchell and Sons"/>
    <s v="Synergized intangible challenge"/>
    <n v="125500"/>
    <n v="188628"/>
    <x v="3"/>
    <n v="1965"/>
    <x v="6"/>
    <s v="DKK"/>
    <n v="1547877600"/>
    <n v="1551506400"/>
    <b v="0"/>
    <b v="1"/>
    <s v="film &amp; video/drama"/>
    <n v="1.5030119521912351"/>
    <n v="95.993893129770996"/>
    <x v="3"/>
    <x v="12"/>
  </r>
  <r>
    <n v="75"/>
    <s v="White, Torres and Bishop"/>
    <s v="Multi-layered dynamic protocol"/>
    <n v="9700"/>
    <n v="14606"/>
    <x v="3"/>
    <n v="170"/>
    <x v="1"/>
    <s v="USD"/>
    <n v="1531630800"/>
    <n v="1532322000"/>
    <b v="0"/>
    <b v="0"/>
    <s v="photography/photography books"/>
    <n v="1.5057731958762886"/>
    <n v="85.917647058823533"/>
    <x v="5"/>
    <x v="6"/>
  </r>
  <r>
    <n v="34"/>
    <s v="Maldonado and Sons"/>
    <s v="Reverse-engineered asynchronous archive"/>
    <n v="9300"/>
    <n v="14025"/>
    <x v="3"/>
    <n v="165"/>
    <x v="1"/>
    <s v="USD"/>
    <n v="1490245200"/>
    <n v="1490677200"/>
    <b v="0"/>
    <b v="0"/>
    <s v="film &amp; video/documentary"/>
    <n v="1.5080645161290323"/>
    <n v="85"/>
    <x v="3"/>
    <x v="13"/>
  </r>
  <r>
    <n v="554"/>
    <s v="Ritter PLC"/>
    <s v="Multi-channeled upward-trending application"/>
    <n v="9500"/>
    <n v="14408"/>
    <x v="3"/>
    <n v="554"/>
    <x v="0"/>
    <s v="CAD"/>
    <n v="1482127200"/>
    <n v="1482645600"/>
    <b v="0"/>
    <b v="0"/>
    <s v="music/indie rock"/>
    <n v="1.5166315789473683"/>
    <n v="26.007220216606498"/>
    <x v="4"/>
    <x v="10"/>
  </r>
  <r>
    <n v="628"/>
    <s v="Dunn, Moreno and Green"/>
    <s v="Intuitive object-oriented task-force"/>
    <n v="1900"/>
    <n v="2884"/>
    <x v="3"/>
    <n v="96"/>
    <x v="1"/>
    <s v="USD"/>
    <n v="1286168400"/>
    <n v="1286427600"/>
    <b v="0"/>
    <b v="0"/>
    <s v="music/indie rock"/>
    <n v="1.5178947368421052"/>
    <n v="30.041666666666668"/>
    <x v="4"/>
    <x v="10"/>
  </r>
  <r>
    <n v="212"/>
    <s v="Johnson Inc"/>
    <s v="Profound next generation infrastructure"/>
    <n v="8100"/>
    <n v="12300"/>
    <x v="3"/>
    <n v="168"/>
    <x v="1"/>
    <s v="USD"/>
    <n v="1576389600"/>
    <n v="1580364000"/>
    <b v="0"/>
    <b v="0"/>
    <s v="theater/plays"/>
    <n v="1.5185185185185186"/>
    <n v="73.214285714285708"/>
    <x v="1"/>
    <x v="1"/>
  </r>
  <r>
    <n v="984"/>
    <s v="Lewis-Jacobson"/>
    <s v="Exclusive system-worthy Graphic Interface"/>
    <n v="6500"/>
    <n v="9910"/>
    <x v="3"/>
    <n v="381"/>
    <x v="1"/>
    <s v="USD"/>
    <n v="1567918800"/>
    <n v="1570165200"/>
    <b v="0"/>
    <b v="0"/>
    <s v="theater/plays"/>
    <n v="1.5246153846153847"/>
    <n v="26.010498687664043"/>
    <x v="1"/>
    <x v="1"/>
  </r>
  <r>
    <n v="697"/>
    <s v="Fox-Williams"/>
    <s v="Profound system-worthy functionalities"/>
    <n v="128900"/>
    <n v="196960"/>
    <x v="3"/>
    <n v="7295"/>
    <x v="1"/>
    <s v="USD"/>
    <n v="1522472400"/>
    <n v="1522645200"/>
    <b v="0"/>
    <b v="0"/>
    <s v="music/electric music"/>
    <n v="1.5280062063615205"/>
    <n v="26.999314599040439"/>
    <x v="4"/>
    <x v="5"/>
  </r>
  <r>
    <n v="719"/>
    <s v="Pace, Simpson and Watkins"/>
    <s v="Down-sized uniform ability"/>
    <n v="6900"/>
    <n v="10557"/>
    <x v="3"/>
    <n v="123"/>
    <x v="1"/>
    <s v="USD"/>
    <n v="1338267600"/>
    <n v="1339218000"/>
    <b v="0"/>
    <b v="0"/>
    <s v="publishing/fiction"/>
    <n v="1.53"/>
    <n v="85.829268292682926"/>
    <x v="6"/>
    <x v="16"/>
  </r>
  <r>
    <n v="834"/>
    <s v="Gallegos, Wagner and Gaines"/>
    <s v="Expanded fault-tolerant emulation"/>
    <n v="7300"/>
    <n v="11228"/>
    <x v="3"/>
    <n v="119"/>
    <x v="1"/>
    <s v="USD"/>
    <n v="1371963600"/>
    <n v="1372482000"/>
    <b v="0"/>
    <b v="0"/>
    <s v="theater/plays"/>
    <n v="1.5380821917808218"/>
    <n v="94.352941176470594"/>
    <x v="1"/>
    <x v="1"/>
  </r>
  <r>
    <n v="593"/>
    <s v="Hale-Hayes"/>
    <s v="Ameliorated client-driven open system"/>
    <n v="121600"/>
    <n v="188288"/>
    <x v="3"/>
    <n v="4006"/>
    <x v="1"/>
    <s v="USD"/>
    <n v="1395810000"/>
    <n v="1396933200"/>
    <b v="0"/>
    <b v="0"/>
    <s v="film &amp; video/animation"/>
    <n v="1.5484210526315789"/>
    <n v="47.001497753369947"/>
    <x v="3"/>
    <x v="3"/>
  </r>
  <r>
    <n v="975"/>
    <s v="Ayala Group"/>
    <s v="Right-sized maximized migration"/>
    <n v="5400"/>
    <n v="8366"/>
    <x v="3"/>
    <n v="135"/>
    <x v="1"/>
    <s v="USD"/>
    <n v="1448776800"/>
    <n v="1452146400"/>
    <b v="0"/>
    <b v="1"/>
    <s v="theater/plays"/>
    <n v="1.5492592592592593"/>
    <n v="61.970370370370368"/>
    <x v="1"/>
    <x v="1"/>
  </r>
  <r>
    <n v="216"/>
    <s v="Johnson, Dixon and Zimmerman"/>
    <s v="Organic dynamic algorithm"/>
    <n v="121700"/>
    <n v="188721"/>
    <x v="3"/>
    <n v="1815"/>
    <x v="1"/>
    <s v="USD"/>
    <n v="1321941600"/>
    <n v="1322114400"/>
    <b v="0"/>
    <b v="0"/>
    <s v="theater/plays"/>
    <n v="1.5507066557107643"/>
    <n v="103.97851239669421"/>
    <x v="1"/>
    <x v="1"/>
  </r>
  <r>
    <n v="130"/>
    <s v="Luna, Anderson and Fox"/>
    <s v="Secured directional encryption"/>
    <n v="9600"/>
    <n v="14925"/>
    <x v="3"/>
    <n v="533"/>
    <x v="6"/>
    <s v="DKK"/>
    <n v="1319605200"/>
    <n v="1320991200"/>
    <b v="0"/>
    <b v="0"/>
    <s v="film &amp; video/drama"/>
    <n v="1.5546875"/>
    <n v="28.001876172607879"/>
    <x v="3"/>
    <x v="12"/>
  </r>
  <r>
    <n v="614"/>
    <s v="Barnett and Sons"/>
    <s v="Business-focused dynamic info-mediaries"/>
    <n v="26500"/>
    <n v="41205"/>
    <x v="3"/>
    <n v="723"/>
    <x v="1"/>
    <s v="USD"/>
    <n v="1484114400"/>
    <n v="1485669600"/>
    <b v="0"/>
    <b v="0"/>
    <s v="theater/plays"/>
    <n v="1.5549056603773586"/>
    <n v="56.991701244813278"/>
    <x v="1"/>
    <x v="1"/>
  </r>
  <r>
    <n v="915"/>
    <s v="Riggs Group"/>
    <s v="Configurable upward-trending solution"/>
    <n v="125900"/>
    <n v="195936"/>
    <x v="3"/>
    <n v="1866"/>
    <x v="2"/>
    <s v="GBP"/>
    <n v="1503982800"/>
    <n v="1504760400"/>
    <b v="0"/>
    <b v="0"/>
    <s v="film &amp; video/television"/>
    <n v="1.5562827640984909"/>
    <n v="105.0032154340836"/>
    <x v="3"/>
    <x v="21"/>
  </r>
  <r>
    <n v="526"/>
    <s v="Smith-Sparks"/>
    <s v="Digitized bandwidth-monitored open architecture"/>
    <n v="8300"/>
    <n v="12944"/>
    <x v="3"/>
    <n v="147"/>
    <x v="1"/>
    <s v="USD"/>
    <n v="1451109600"/>
    <n v="1454306400"/>
    <b v="0"/>
    <b v="1"/>
    <s v="theater/plays"/>
    <n v="1.5595180722891566"/>
    <n v="88.054421768707485"/>
    <x v="1"/>
    <x v="1"/>
  </r>
  <r>
    <n v="901"/>
    <s v="Hogan Group"/>
    <s v="Versatile bottom-line definition"/>
    <n v="5600"/>
    <n v="8746"/>
    <x v="3"/>
    <n v="159"/>
    <x v="1"/>
    <s v="USD"/>
    <n v="1531803600"/>
    <n v="1534654800"/>
    <b v="0"/>
    <b v="1"/>
    <s v="music/rock"/>
    <n v="1.5617857142857143"/>
    <n v="55.0062893081761"/>
    <x v="4"/>
    <x v="4"/>
  </r>
  <r>
    <n v="722"/>
    <s v="Thomas-Simmons"/>
    <s v="Proactive 24hour frame"/>
    <n v="48500"/>
    <n v="75906"/>
    <x v="3"/>
    <n v="3036"/>
    <x v="1"/>
    <s v="USD"/>
    <n v="1509948000"/>
    <n v="1512280800"/>
    <b v="0"/>
    <b v="0"/>
    <s v="film &amp; video/documentary"/>
    <n v="1.5650721649484536"/>
    <n v="25.00197628458498"/>
    <x v="3"/>
    <x v="13"/>
  </r>
  <r>
    <n v="36"/>
    <s v="Jackson-Lewis"/>
    <s v="Monitored multi-state encryption"/>
    <n v="700"/>
    <n v="1101"/>
    <x v="3"/>
    <n v="16"/>
    <x v="1"/>
    <s v="USD"/>
    <n v="1298700000"/>
    <n v="1300856400"/>
    <b v="0"/>
    <b v="0"/>
    <s v="theater/plays"/>
    <n v="1.572857142857143"/>
    <n v="68.8125"/>
    <x v="1"/>
    <x v="1"/>
  </r>
  <r>
    <n v="749"/>
    <s v="Hunter-Logan"/>
    <s v="Down-sized needs-based task-force"/>
    <n v="8600"/>
    <n v="13527"/>
    <x v="3"/>
    <n v="366"/>
    <x v="4"/>
    <s v="EUR"/>
    <n v="1412744400"/>
    <n v="1413781200"/>
    <b v="0"/>
    <b v="1"/>
    <s v="technology/wearables"/>
    <n v="1.5729069767441861"/>
    <n v="36.959016393442624"/>
    <x v="2"/>
    <x v="11"/>
  </r>
  <r>
    <n v="995"/>
    <s v="Manning-Hamilton"/>
    <s v="Vision-oriented scalable definition"/>
    <n v="97300"/>
    <n v="153216"/>
    <x v="3"/>
    <n v="2043"/>
    <x v="1"/>
    <s v="USD"/>
    <n v="1541307600"/>
    <n v="1543816800"/>
    <b v="0"/>
    <b v="1"/>
    <s v="food/food trucks"/>
    <n v="1.5746762589928058"/>
    <n v="74.995594713656388"/>
    <x v="0"/>
    <x v="0"/>
  </r>
  <r>
    <n v="833"/>
    <s v="Levine, Martin and Hernandez"/>
    <s v="Expanded asynchronous groupware"/>
    <n v="6800"/>
    <n v="10723"/>
    <x v="3"/>
    <n v="165"/>
    <x v="6"/>
    <s v="DKK"/>
    <n v="1297663200"/>
    <n v="1298613600"/>
    <b v="0"/>
    <b v="0"/>
    <s v="publishing/translations"/>
    <n v="1.5769117647058823"/>
    <n v="64.987878787878785"/>
    <x v="6"/>
    <x v="14"/>
  </r>
  <r>
    <n v="260"/>
    <s v="Allen-Jones"/>
    <s v="Centralized modular initiative"/>
    <n v="6300"/>
    <n v="9935"/>
    <x v="3"/>
    <n v="261"/>
    <x v="1"/>
    <s v="USD"/>
    <n v="1348808400"/>
    <n v="1349845200"/>
    <b v="0"/>
    <b v="0"/>
    <s v="music/rock"/>
    <n v="1.5769841269841269"/>
    <n v="38.065134099616856"/>
    <x v="4"/>
    <x v="4"/>
  </r>
  <r>
    <n v="233"/>
    <s v="Reid, Rivera and Perry"/>
    <s v="Multi-lateral national adapter"/>
    <n v="3800"/>
    <n v="6000"/>
    <x v="3"/>
    <n v="62"/>
    <x v="1"/>
    <s v="USD"/>
    <n v="1307854800"/>
    <n v="1309237200"/>
    <b v="0"/>
    <b v="0"/>
    <s v="film &amp; video/animation"/>
    <n v="1.5789473684210527"/>
    <n v="96.774193548387103"/>
    <x v="3"/>
    <x v="3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s v="film &amp; video/drama"/>
    <n v="1.5861643835616439"/>
    <n v="68.922619047619051"/>
    <x v="3"/>
    <x v="12"/>
  </r>
  <r>
    <n v="533"/>
    <s v="Holt, Bernard and Johnson"/>
    <s v="Multi-lateral didactic encoding"/>
    <n v="115600"/>
    <n v="184086"/>
    <x v="3"/>
    <n v="2218"/>
    <x v="2"/>
    <s v="GBP"/>
    <n v="1374642000"/>
    <n v="1377752400"/>
    <b v="0"/>
    <b v="0"/>
    <s v="music/indie rock"/>
    <n v="1.5924394463667819"/>
    <n v="82.996393146979258"/>
    <x v="4"/>
    <x v="10"/>
  </r>
  <r>
    <n v="370"/>
    <s v="Skinner PLC"/>
    <s v="Intuitive well-modulated middleware"/>
    <n v="112300"/>
    <n v="178965"/>
    <x v="3"/>
    <n v="5966"/>
    <x v="1"/>
    <s v="USD"/>
    <n v="1555304400"/>
    <n v="1555822800"/>
    <b v="0"/>
    <b v="0"/>
    <s v="theater/plays"/>
    <n v="1.593633125556545"/>
    <n v="29.997485752598056"/>
    <x v="1"/>
    <x v="1"/>
  </r>
  <r>
    <n v="237"/>
    <s v="Ellison PLC"/>
    <s v="Re-contextualized tangible open architecture"/>
    <n v="9300"/>
    <n v="14822"/>
    <x v="3"/>
    <n v="329"/>
    <x v="1"/>
    <s v="USD"/>
    <n v="1398402000"/>
    <n v="1398574800"/>
    <b v="0"/>
    <b v="0"/>
    <s v="film &amp; video/animation"/>
    <n v="1.593763440860215"/>
    <n v="45.051671732522799"/>
    <x v="3"/>
    <x v="3"/>
  </r>
  <r>
    <n v="17"/>
    <s v="Cochran-Nguyen"/>
    <s v="Seamless 4thgeneration methodology"/>
    <n v="84600"/>
    <n v="134845"/>
    <x v="3"/>
    <n v="1249"/>
    <x v="1"/>
    <s v="USD"/>
    <n v="1294812000"/>
    <n v="1294898400"/>
    <b v="0"/>
    <b v="0"/>
    <s v="film &amp; video/animation"/>
    <n v="1.5939125295508274"/>
    <n v="107.96236989591674"/>
    <x v="3"/>
    <x v="3"/>
  </r>
  <r>
    <n v="943"/>
    <s v="Peterson, Gonzalez and Spencer"/>
    <s v="Synchronized fault-tolerant algorithm"/>
    <n v="7500"/>
    <n v="11969"/>
    <x v="3"/>
    <n v="114"/>
    <x v="1"/>
    <s v="USD"/>
    <n v="1411534800"/>
    <n v="1414558800"/>
    <b v="0"/>
    <b v="0"/>
    <s v="food/food trucks"/>
    <n v="1.5958666666666668"/>
    <n v="104.99122807017544"/>
    <x v="0"/>
    <x v="0"/>
  </r>
  <r>
    <n v="125"/>
    <s v="Pratt LLC"/>
    <s v="Stand-alone web-enabled moderator"/>
    <n v="5300"/>
    <n v="8475"/>
    <x v="3"/>
    <n v="180"/>
    <x v="1"/>
    <s v="USD"/>
    <n v="1537333200"/>
    <n v="1537678800"/>
    <b v="0"/>
    <b v="0"/>
    <s v="theater/plays"/>
    <n v="1.5990566037735849"/>
    <n v="47.083333333333336"/>
    <x v="1"/>
    <x v="1"/>
  </r>
  <r>
    <n v="623"/>
    <s v="Smith, Scott and Rodriguez"/>
    <s v="Organic actuating protocol"/>
    <n v="94300"/>
    <n v="150806"/>
    <x v="3"/>
    <n v="2693"/>
    <x v="2"/>
    <s v="GBP"/>
    <n v="1437022800"/>
    <n v="1437454800"/>
    <b v="0"/>
    <b v="0"/>
    <s v="theater/plays"/>
    <n v="1.5992152704135738"/>
    <n v="55.999257333828446"/>
    <x v="1"/>
    <x v="1"/>
  </r>
  <r>
    <n v="363"/>
    <s v="Gray-Davis"/>
    <s v="Re-contextualized local initiative"/>
    <n v="5200"/>
    <n v="8330"/>
    <x v="3"/>
    <n v="139"/>
    <x v="1"/>
    <s v="USD"/>
    <n v="1324965600"/>
    <n v="1325052000"/>
    <b v="0"/>
    <b v="0"/>
    <s v="music/rock"/>
    <n v="1.601923076923077"/>
    <n v="59.928057553956833"/>
    <x v="4"/>
    <x v="4"/>
  </r>
  <r>
    <n v="380"/>
    <s v="Davidson, Wilcox and Lewis"/>
    <s v="Optional clear-thinking process improvement"/>
    <n v="2500"/>
    <n v="4008"/>
    <x v="3"/>
    <n v="84"/>
    <x v="1"/>
    <s v="USD"/>
    <n v="1371963600"/>
    <n v="1372395600"/>
    <b v="0"/>
    <b v="0"/>
    <s v="theater/plays"/>
    <n v="1.6032"/>
    <n v="47.714285714285715"/>
    <x v="1"/>
    <x v="1"/>
  </r>
  <r>
    <n v="30"/>
    <s v="Clark-Cooke"/>
    <s v="Down-sized analyzing challenge"/>
    <n v="9000"/>
    <n v="14455"/>
    <x v="3"/>
    <n v="129"/>
    <x v="1"/>
    <s v="USD"/>
    <n v="1558674000"/>
    <n v="1559106000"/>
    <b v="0"/>
    <b v="0"/>
    <s v="film &amp; video/animation"/>
    <n v="1.606111111111111"/>
    <n v="112.05426356589147"/>
    <x v="3"/>
    <x v="3"/>
  </r>
  <r>
    <n v="949"/>
    <s v="Wright LLC"/>
    <s v="Seamless clear-thinking conglomeration"/>
    <n v="5900"/>
    <n v="9520"/>
    <x v="3"/>
    <n v="203"/>
    <x v="1"/>
    <s v="USD"/>
    <n v="1429333200"/>
    <n v="1430974800"/>
    <b v="0"/>
    <b v="0"/>
    <s v="technology/web"/>
    <n v="1.6135593220338984"/>
    <n v="46.896551724137929"/>
    <x v="2"/>
    <x v="2"/>
  </r>
  <r>
    <n v="440"/>
    <s v="Miller-Poole"/>
    <s v="Networked optimal adapter"/>
    <n v="102500"/>
    <n v="165954"/>
    <x v="3"/>
    <n v="3131"/>
    <x v="1"/>
    <s v="USD"/>
    <n v="1498798800"/>
    <n v="1499662800"/>
    <b v="0"/>
    <b v="0"/>
    <s v="film &amp; video/television"/>
    <n v="1.6190634146341463"/>
    <n v="53.003513254551258"/>
    <x v="3"/>
    <x v="21"/>
  </r>
  <r>
    <n v="713"/>
    <s v="Mays LLC"/>
    <s v="Multi-layered global groupware"/>
    <n v="6900"/>
    <n v="11174"/>
    <x v="3"/>
    <n v="103"/>
    <x v="1"/>
    <s v="USD"/>
    <n v="1471842000"/>
    <n v="1472878800"/>
    <b v="0"/>
    <b v="0"/>
    <s v="publishing/radio &amp; podcasts"/>
    <n v="1.6194202898550725"/>
    <n v="108.48543689320388"/>
    <x v="6"/>
    <x v="18"/>
  </r>
  <r>
    <n v="598"/>
    <s v="Martinez, Garza and Young"/>
    <s v="Up-sized web-enabled info-mediaries"/>
    <n v="108500"/>
    <n v="175868"/>
    <x v="3"/>
    <n v="2409"/>
    <x v="4"/>
    <s v="EUR"/>
    <n v="1276578000"/>
    <n v="1279083600"/>
    <b v="0"/>
    <b v="0"/>
    <s v="music/rock"/>
    <n v="1.6209032258064515"/>
    <n v="73.004566210045667"/>
    <x v="4"/>
    <x v="4"/>
  </r>
  <r>
    <n v="160"/>
    <s v="Evans Group"/>
    <s v="Stand-alone actuating support"/>
    <n v="8000"/>
    <n v="12985"/>
    <x v="3"/>
    <n v="164"/>
    <x v="1"/>
    <s v="USD"/>
    <n v="1556341200"/>
    <n v="1557723600"/>
    <b v="0"/>
    <b v="0"/>
    <s v="technology/wearables"/>
    <n v="1.6231249999999999"/>
    <n v="79.176829268292678"/>
    <x v="2"/>
    <x v="11"/>
  </r>
  <r>
    <n v="67"/>
    <s v="Lopez Inc"/>
    <s v="Team-oriented 6thgeneration middleware"/>
    <n v="72600"/>
    <n v="117892"/>
    <x v="3"/>
    <n v="4065"/>
    <x v="2"/>
    <s v="GBP"/>
    <n v="1264399200"/>
    <n v="1264831200"/>
    <b v="0"/>
    <b v="1"/>
    <s v="technology/wearables"/>
    <n v="1.6238567493112948"/>
    <n v="29.001722017220171"/>
    <x v="2"/>
    <x v="11"/>
  </r>
  <r>
    <n v="867"/>
    <s v="Kane, Pruitt and Rivera"/>
    <s v="Cross-platform next generation service-desk"/>
    <n v="4800"/>
    <n v="7797"/>
    <x v="3"/>
    <n v="300"/>
    <x v="1"/>
    <s v="USD"/>
    <n v="1539061200"/>
    <n v="1539579600"/>
    <b v="0"/>
    <b v="0"/>
    <s v="food/food trucks"/>
    <n v="1.6243749999999999"/>
    <n v="25.99"/>
    <x v="0"/>
    <x v="0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s v="film &amp; video/documentary"/>
    <n v="1.6298181818181818"/>
    <n v="46.931937172774866"/>
    <x v="3"/>
    <x v="13"/>
  </r>
  <r>
    <n v="173"/>
    <s v="White LLC"/>
    <s v="Cross-group 4thgeneration middleware"/>
    <n v="96700"/>
    <n v="157635"/>
    <x v="3"/>
    <n v="1561"/>
    <x v="1"/>
    <s v="USD"/>
    <n v="1368853200"/>
    <n v="1369371600"/>
    <b v="0"/>
    <b v="0"/>
    <s v="theater/plays"/>
    <n v="1.6301447776628748"/>
    <n v="100.98334401024984"/>
    <x v="1"/>
    <x v="1"/>
  </r>
  <r>
    <n v="546"/>
    <s v="Benjamin, Paul and Ferguson"/>
    <s v="Cloned global Graphical User Interface"/>
    <n v="4200"/>
    <n v="6870"/>
    <x v="3"/>
    <n v="88"/>
    <x v="1"/>
    <s v="USD"/>
    <n v="1537160400"/>
    <n v="1537419600"/>
    <b v="0"/>
    <b v="1"/>
    <s v="theater/plays"/>
    <n v="1.6357142857142857"/>
    <n v="78.068181818181813"/>
    <x v="1"/>
    <x v="1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s v="theater/plays"/>
    <n v="1.6398734177215191"/>
    <n v="54.894067796610166"/>
    <x v="1"/>
    <x v="1"/>
  </r>
  <r>
    <n v="324"/>
    <s v="Harris, Hall and Harris"/>
    <s v="Inverse analyzing matrices"/>
    <n v="7100"/>
    <n v="11648"/>
    <x v="3"/>
    <n v="307"/>
    <x v="1"/>
    <s v="USD"/>
    <n v="1434862800"/>
    <n v="1435899600"/>
    <b v="0"/>
    <b v="1"/>
    <s v="theater/plays"/>
    <n v="1.6405633802816901"/>
    <n v="37.941368078175898"/>
    <x v="1"/>
    <x v="1"/>
  </r>
  <r>
    <n v="935"/>
    <s v="Richards, Stevens and Fleming"/>
    <s v="Object-based full-range knowledge user"/>
    <n v="6100"/>
    <n v="10012"/>
    <x v="3"/>
    <n v="132"/>
    <x v="1"/>
    <s v="USD"/>
    <n v="1437714000"/>
    <n v="1438318800"/>
    <b v="0"/>
    <b v="0"/>
    <s v="theater/plays"/>
    <n v="1.6413114754098361"/>
    <n v="75.848484848484844"/>
    <x v="1"/>
    <x v="1"/>
  </r>
  <r>
    <n v="727"/>
    <s v="Quinn, Cruz and Schmidt"/>
    <s v="Enterprise-wide multimedia software"/>
    <n v="8900"/>
    <n v="14685"/>
    <x v="3"/>
    <n v="181"/>
    <x v="1"/>
    <s v="USD"/>
    <n v="1547964000"/>
    <n v="1552971600"/>
    <b v="0"/>
    <b v="0"/>
    <s v="technology/web"/>
    <n v="1.65"/>
    <n v="81.132596685082873"/>
    <x v="2"/>
    <x v="2"/>
  </r>
  <r>
    <n v="322"/>
    <s v="Hebert Group"/>
    <s v="Visionary asymmetric Graphical User Interface"/>
    <n v="117900"/>
    <n v="196377"/>
    <x v="3"/>
    <n v="5168"/>
    <x v="1"/>
    <s v="USD"/>
    <n v="1290664800"/>
    <n v="1291788000"/>
    <b v="0"/>
    <b v="0"/>
    <s v="theater/plays"/>
    <n v="1.6656234096692113"/>
    <n v="37.998645510835914"/>
    <x v="1"/>
    <x v="1"/>
  </r>
  <r>
    <n v="755"/>
    <s v="Chen, Pollard and Clarke"/>
    <s v="Stand-alone multi-state project"/>
    <n v="4500"/>
    <n v="7496"/>
    <x v="3"/>
    <n v="288"/>
    <x v="6"/>
    <s v="DKK"/>
    <n v="1514354400"/>
    <n v="1515391200"/>
    <b v="0"/>
    <b v="1"/>
    <s v="theater/plays"/>
    <n v="1.6657777777777778"/>
    <n v="26.027777777777779"/>
    <x v="1"/>
    <x v="1"/>
  </r>
  <r>
    <n v="396"/>
    <s v="Holmes PLC"/>
    <s v="Digitized local info-mediaries"/>
    <n v="46100"/>
    <n v="77012"/>
    <x v="3"/>
    <n v="1604"/>
    <x v="5"/>
    <s v="AUD"/>
    <n v="1538715600"/>
    <n v="1539406800"/>
    <b v="0"/>
    <b v="0"/>
    <s v="film &amp; video/drama"/>
    <n v="1.6705422993492407"/>
    <n v="48.012468827930178"/>
    <x v="3"/>
    <x v="12"/>
  </r>
  <r>
    <n v="86"/>
    <s v="Davis-Smith"/>
    <s v="Organic motivating firmware"/>
    <n v="7400"/>
    <n v="12405"/>
    <x v="3"/>
    <n v="203"/>
    <x v="1"/>
    <s v="USD"/>
    <n v="1430715600"/>
    <n v="1431838800"/>
    <b v="1"/>
    <b v="0"/>
    <s v="theater/plays"/>
    <n v="1.6763513513513513"/>
    <n v="61.108374384236456"/>
    <x v="1"/>
    <x v="1"/>
  </r>
  <r>
    <n v="754"/>
    <s v="Perez, Reed and Lee"/>
    <s v="Advanced dedicated encoding"/>
    <n v="70400"/>
    <n v="118603"/>
    <x v="3"/>
    <n v="3205"/>
    <x v="1"/>
    <s v="USD"/>
    <n v="1351400400"/>
    <n v="1355983200"/>
    <b v="0"/>
    <b v="0"/>
    <s v="theater/plays"/>
    <n v="1.6847017045454546"/>
    <n v="37.005616224648989"/>
    <x v="1"/>
    <x v="1"/>
  </r>
  <r>
    <n v="227"/>
    <s v="Johnson-Lee"/>
    <s v="Intuitive exuding process improvement"/>
    <n v="60900"/>
    <n v="102751"/>
    <x v="3"/>
    <n v="943"/>
    <x v="1"/>
    <s v="USD"/>
    <n v="1431666000"/>
    <n v="1432184400"/>
    <b v="0"/>
    <b v="0"/>
    <s v="games/mobile games"/>
    <n v="1.687208538587849"/>
    <n v="108.96182396606575"/>
    <x v="7"/>
    <x v="20"/>
  </r>
  <r>
    <n v="40"/>
    <s v="Garcia, Garcia and Lopez"/>
    <s v="Reduced stable middleware"/>
    <n v="8800"/>
    <n v="14878"/>
    <x v="3"/>
    <n v="198"/>
    <x v="1"/>
    <s v="USD"/>
    <n v="1275714000"/>
    <n v="1277355600"/>
    <b v="0"/>
    <b v="1"/>
    <s v="technology/wearables"/>
    <n v="1.6906818181818182"/>
    <n v="75.141414141414145"/>
    <x v="2"/>
    <x v="11"/>
  </r>
  <r>
    <n v="889"/>
    <s v="Santos Group"/>
    <s v="Secured dynamic capacity"/>
    <n v="5600"/>
    <n v="9508"/>
    <x v="3"/>
    <n v="122"/>
    <x v="1"/>
    <s v="USD"/>
    <n v="1394600400"/>
    <n v="1395205200"/>
    <b v="0"/>
    <b v="1"/>
    <s v="music/electric music"/>
    <n v="1.697857142857143"/>
    <n v="77.93442622950819"/>
    <x v="4"/>
    <x v="5"/>
  </r>
  <r>
    <n v="872"/>
    <s v="Davis LLC"/>
    <s v="Compatible logistical paradigm"/>
    <n v="4700"/>
    <n v="7992"/>
    <x v="3"/>
    <n v="81"/>
    <x v="5"/>
    <s v="AUD"/>
    <n v="1535950800"/>
    <n v="1536382800"/>
    <b v="0"/>
    <b v="0"/>
    <s v="film &amp; video/science fiction"/>
    <n v="1.7004255319148935"/>
    <n v="98.666666666666671"/>
    <x v="3"/>
    <x v="15"/>
  </r>
  <r>
    <n v="615"/>
    <s v="Petersen-Rodriguez"/>
    <s v="Digitized clear-thinking installation"/>
    <n v="8500"/>
    <n v="14488"/>
    <x v="3"/>
    <n v="170"/>
    <x v="4"/>
    <s v="EUR"/>
    <n v="1461906000"/>
    <n v="1462770000"/>
    <b v="0"/>
    <b v="0"/>
    <s v="theater/plays"/>
    <n v="1.7044705882352942"/>
    <n v="85.223529411764702"/>
    <x v="1"/>
    <x v="1"/>
  </r>
  <r>
    <n v="279"/>
    <s v="Smith-Jenkins"/>
    <s v="Vision-oriented methodical application"/>
    <n v="8000"/>
    <n v="13656"/>
    <x v="3"/>
    <n v="546"/>
    <x v="1"/>
    <s v="USD"/>
    <n v="1535950800"/>
    <n v="1536210000"/>
    <b v="0"/>
    <b v="0"/>
    <s v="theater/plays"/>
    <n v="1.7070000000000001"/>
    <n v="25.010989010989011"/>
    <x v="1"/>
    <x v="1"/>
  </r>
  <r>
    <n v="604"/>
    <s v="Cole, Hernandez and Rodriguez"/>
    <s v="Cross-platform logistical circuit"/>
    <n v="88700"/>
    <n v="151438"/>
    <x v="3"/>
    <n v="2857"/>
    <x v="1"/>
    <s v="USD"/>
    <n v="1295676000"/>
    <n v="1297490400"/>
    <b v="0"/>
    <b v="0"/>
    <s v="theater/plays"/>
    <n v="1.7073055242390078"/>
    <n v="53.005950297514879"/>
    <x v="1"/>
    <x v="1"/>
  </r>
  <r>
    <n v="232"/>
    <s v="Davis-Rodriguez"/>
    <s v="Progressive secondary portal"/>
    <n v="3400"/>
    <n v="5823"/>
    <x v="3"/>
    <n v="92"/>
    <x v="1"/>
    <s v="USD"/>
    <n v="1469422800"/>
    <n v="1469509200"/>
    <b v="0"/>
    <b v="0"/>
    <s v="theater/plays"/>
    <n v="1.7126470588235294"/>
    <n v="63.293478260869563"/>
    <x v="1"/>
    <x v="1"/>
  </r>
  <r>
    <n v="460"/>
    <s v="Rich, Alvarez and King"/>
    <s v="Business-focused static ability"/>
    <n v="2400"/>
    <n v="4119"/>
    <x v="3"/>
    <n v="50"/>
    <x v="1"/>
    <s v="USD"/>
    <n v="1281330000"/>
    <n v="1281589200"/>
    <b v="0"/>
    <b v="0"/>
    <s v="theater/plays"/>
    <n v="1.7162500000000001"/>
    <n v="82.38"/>
    <x v="1"/>
    <x v="1"/>
  </r>
  <r>
    <n v="384"/>
    <s v="Baker, Collins and Smith"/>
    <s v="Reactive real-time software"/>
    <n v="114400"/>
    <n v="196779"/>
    <x v="3"/>
    <n v="4799"/>
    <x v="1"/>
    <s v="USD"/>
    <n v="1486706400"/>
    <n v="1489039200"/>
    <b v="1"/>
    <b v="1"/>
    <s v="film &amp; video/documentary"/>
    <n v="1.7200961538461539"/>
    <n v="41.004167534903104"/>
    <x v="3"/>
    <x v="13"/>
  </r>
  <r>
    <n v="361"/>
    <s v="Anderson and Sons"/>
    <s v="Quality-focused reciprocal structure"/>
    <n v="5500"/>
    <n v="9546"/>
    <x v="3"/>
    <n v="88"/>
    <x v="1"/>
    <s v="USD"/>
    <n v="1507352400"/>
    <n v="1509426000"/>
    <b v="0"/>
    <b v="0"/>
    <s v="theater/plays"/>
    <n v="1.7356363636363636"/>
    <n v="108.47727272727273"/>
    <x v="1"/>
    <x v="1"/>
  </r>
  <r>
    <n v="5"/>
    <s v="Harris Group"/>
    <s v="Open-source optimizing database"/>
    <n v="7600"/>
    <n v="13195"/>
    <x v="3"/>
    <n v="174"/>
    <x v="6"/>
    <s v="DKK"/>
    <n v="1346130000"/>
    <n v="1347080400"/>
    <b v="0"/>
    <b v="0"/>
    <s v="theater/plays"/>
    <n v="1.7361842105263159"/>
    <n v="75.833333333333329"/>
    <x v="1"/>
    <x v="1"/>
  </r>
  <r>
    <n v="397"/>
    <s v="Jones-Martin"/>
    <s v="Virtual systematic monitoring"/>
    <n v="8100"/>
    <n v="14083"/>
    <x v="3"/>
    <n v="454"/>
    <x v="1"/>
    <s v="USD"/>
    <n v="1369285200"/>
    <n v="1369803600"/>
    <b v="0"/>
    <b v="0"/>
    <s v="music/rock"/>
    <n v="1.738641975308642"/>
    <n v="31.019823788546255"/>
    <x v="4"/>
    <x v="4"/>
  </r>
  <r>
    <n v="117"/>
    <s v="Chaney-Dennis"/>
    <s v="Business-focused 24hour groupware"/>
    <n v="4900"/>
    <n v="8523"/>
    <x v="3"/>
    <n v="275"/>
    <x v="1"/>
    <s v="USD"/>
    <n v="1316667600"/>
    <n v="1317186000"/>
    <b v="0"/>
    <b v="0"/>
    <s v="film &amp; video/television"/>
    <n v="1.7393877551020409"/>
    <n v="30.992727272727272"/>
    <x v="3"/>
    <x v="21"/>
  </r>
  <r>
    <n v="613"/>
    <s v="Santos, Williams and Brown"/>
    <s v="Reverse-engineered 24/7 methodology"/>
    <n v="1100"/>
    <n v="1914"/>
    <x v="3"/>
    <n v="26"/>
    <x v="0"/>
    <s v="CAD"/>
    <n v="1503723600"/>
    <n v="1504501200"/>
    <b v="0"/>
    <b v="0"/>
    <s v="theater/plays"/>
    <n v="1.74"/>
    <n v="73.615384615384613"/>
    <x v="1"/>
    <x v="1"/>
  </r>
  <r>
    <n v="701"/>
    <s v="Mcclain LLC"/>
    <s v="Open-source multi-tasking methodology"/>
    <n v="52000"/>
    <n v="91014"/>
    <x v="3"/>
    <n v="820"/>
    <x v="1"/>
    <s v="USD"/>
    <n v="1301202000"/>
    <n v="1301806800"/>
    <b v="1"/>
    <b v="0"/>
    <s v="theater/plays"/>
    <n v="1.7502692307692307"/>
    <n v="110.99268292682927"/>
    <x v="1"/>
    <x v="1"/>
  </r>
  <r>
    <n v="922"/>
    <s v="Soto-Anthony"/>
    <s v="Ameliorated logistical capability"/>
    <n v="51400"/>
    <n v="90440"/>
    <x v="3"/>
    <n v="2261"/>
    <x v="1"/>
    <s v="USD"/>
    <n v="1544335200"/>
    <n v="1545112800"/>
    <b v="0"/>
    <b v="1"/>
    <s v="music/world music"/>
    <n v="1.7595330739299611"/>
    <n v="40"/>
    <x v="4"/>
    <x v="23"/>
  </r>
  <r>
    <n v="667"/>
    <s v="Little Ltd"/>
    <s v="Decentralized bandwidth-monitored ability"/>
    <n v="6900"/>
    <n v="12155"/>
    <x v="3"/>
    <n v="419"/>
    <x v="1"/>
    <s v="USD"/>
    <n v="1410325200"/>
    <n v="1411102800"/>
    <b v="0"/>
    <b v="0"/>
    <s v="journalism/audio"/>
    <n v="1.7615942028985507"/>
    <n v="29.009546539379475"/>
    <x v="8"/>
    <x v="22"/>
  </r>
  <r>
    <n v="444"/>
    <s v="Hensley Ltd"/>
    <s v="Versatile global attitude"/>
    <n v="6200"/>
    <n v="10938"/>
    <x v="3"/>
    <n v="296"/>
    <x v="1"/>
    <s v="USD"/>
    <n v="1311483600"/>
    <n v="1311656400"/>
    <b v="0"/>
    <b v="1"/>
    <s v="music/indie rock"/>
    <n v="1.7641935483870967"/>
    <n v="36.952702702702702"/>
    <x v="4"/>
    <x v="10"/>
  </r>
  <r>
    <n v="762"/>
    <s v="Davis Ltd"/>
    <s v="Upgradable uniform service-desk"/>
    <n v="3500"/>
    <n v="6204"/>
    <x v="3"/>
    <n v="100"/>
    <x v="5"/>
    <s v="AUD"/>
    <n v="1354082400"/>
    <n v="1355032800"/>
    <b v="0"/>
    <b v="0"/>
    <s v="music/jazz"/>
    <n v="1.7725714285714285"/>
    <n v="62.04"/>
    <x v="4"/>
    <x v="9"/>
  </r>
  <r>
    <n v="55"/>
    <s v="Wright, Brooks and Villarreal"/>
    <s v="Reverse-engineered bifurcated strategy"/>
    <n v="6600"/>
    <n v="11746"/>
    <x v="3"/>
    <n v="131"/>
    <x v="1"/>
    <s v="USD"/>
    <n v="1532926800"/>
    <n v="1533358800"/>
    <b v="0"/>
    <b v="0"/>
    <s v="music/jazz"/>
    <n v="1.7796969696969698"/>
    <n v="89.664122137404576"/>
    <x v="4"/>
    <x v="9"/>
  </r>
  <r>
    <n v="473"/>
    <s v="Richardson Inc"/>
    <s v="Assimilated fault-tolerant capacity"/>
    <n v="5000"/>
    <n v="8907"/>
    <x v="3"/>
    <n v="106"/>
    <x v="1"/>
    <s v="USD"/>
    <n v="1529989200"/>
    <n v="1530075600"/>
    <b v="0"/>
    <b v="0"/>
    <s v="music/electric music"/>
    <n v="1.7814000000000001"/>
    <n v="84.028301886792448"/>
    <x v="4"/>
    <x v="5"/>
  </r>
  <r>
    <n v="981"/>
    <s v="Diaz-Little"/>
    <s v="Grass-roots executive synergy"/>
    <n v="6700"/>
    <n v="11941"/>
    <x v="3"/>
    <n v="323"/>
    <x v="1"/>
    <s v="USD"/>
    <n v="1514181600"/>
    <n v="1517032800"/>
    <b v="0"/>
    <b v="0"/>
    <s v="technology/web"/>
    <n v="1.7822388059701493"/>
    <n v="36.969040247678016"/>
    <x v="2"/>
    <x v="2"/>
  </r>
  <r>
    <n v="487"/>
    <s v="Smith-Wallace"/>
    <s v="Monitored 24/7 time-frame"/>
    <n v="110300"/>
    <n v="197024"/>
    <x v="3"/>
    <n v="2346"/>
    <x v="1"/>
    <s v="USD"/>
    <n v="1492664400"/>
    <n v="1495515600"/>
    <b v="0"/>
    <b v="0"/>
    <s v="theater/plays"/>
    <n v="1.7862556663644606"/>
    <n v="83.982949701619773"/>
    <x v="1"/>
    <x v="1"/>
  </r>
  <r>
    <n v="438"/>
    <s v="Mathis, Hall and Hansen"/>
    <s v="Streamlined web-enabled knowledgebase"/>
    <n v="8300"/>
    <n v="14827"/>
    <x v="3"/>
    <n v="247"/>
    <x v="1"/>
    <s v="USD"/>
    <n v="1362376800"/>
    <n v="1364965200"/>
    <b v="0"/>
    <b v="0"/>
    <s v="theater/plays"/>
    <n v="1.7863855421686747"/>
    <n v="60.02834008097166"/>
    <x v="1"/>
    <x v="1"/>
  </r>
  <r>
    <n v="338"/>
    <s v="Gonzalez-Burton"/>
    <s v="Decentralized intangible encoding"/>
    <n v="69800"/>
    <n v="125042"/>
    <x v="3"/>
    <n v="1690"/>
    <x v="1"/>
    <s v="USD"/>
    <n v="1317790800"/>
    <n v="1320382800"/>
    <b v="0"/>
    <b v="0"/>
    <s v="theater/plays"/>
    <n v="1.7914326647564469"/>
    <n v="73.989349112426041"/>
    <x v="1"/>
    <x v="1"/>
  </r>
  <r>
    <n v="503"/>
    <s v="Collins LLC"/>
    <s v="Decentralized 4thgeneration time-frame"/>
    <n v="25500"/>
    <n v="45983"/>
    <x v="3"/>
    <n v="460"/>
    <x v="1"/>
    <s v="USD"/>
    <n v="1435726800"/>
    <n v="1437454800"/>
    <b v="0"/>
    <b v="0"/>
    <s v="film &amp; video/drama"/>
    <n v="1.8032549019607844"/>
    <n v="99.963043478260872"/>
    <x v="3"/>
    <x v="12"/>
  </r>
  <r>
    <n v="268"/>
    <s v="Brown-Mckee"/>
    <s v="Networked optimal productivity"/>
    <n v="1500"/>
    <n v="2708"/>
    <x v="3"/>
    <n v="48"/>
    <x v="1"/>
    <s v="USD"/>
    <n v="1349326800"/>
    <n v="1353304800"/>
    <b v="0"/>
    <b v="0"/>
    <s v="film &amp; video/documentary"/>
    <n v="1.8053333333333332"/>
    <n v="56.416666666666664"/>
    <x v="3"/>
    <x v="13"/>
  </r>
  <r>
    <n v="934"/>
    <s v="Davis, Crawford and Lopez"/>
    <s v="Reactive radical framework"/>
    <n v="6200"/>
    <n v="11280"/>
    <x v="3"/>
    <n v="105"/>
    <x v="1"/>
    <s v="USD"/>
    <n v="1456120800"/>
    <n v="1456639200"/>
    <b v="0"/>
    <b v="0"/>
    <s v="theater/plays"/>
    <n v="1.8193548387096774"/>
    <n v="107.42857142857143"/>
    <x v="1"/>
    <x v="1"/>
  </r>
  <r>
    <n v="406"/>
    <s v="Lyons Inc"/>
    <s v="Balanced attitude-oriented parallelism"/>
    <n v="39300"/>
    <n v="71583"/>
    <x v="3"/>
    <n v="645"/>
    <x v="1"/>
    <s v="USD"/>
    <n v="1359525600"/>
    <n v="1360562400"/>
    <b v="1"/>
    <b v="0"/>
    <s v="film &amp; video/documentary"/>
    <n v="1.8214503816793892"/>
    <n v="110.98139534883721"/>
    <x v="3"/>
    <x v="13"/>
  </r>
  <r>
    <n v="920"/>
    <s v="Green, Murphy and Webb"/>
    <s v="Versatile directional project"/>
    <n v="5300"/>
    <n v="9676"/>
    <x v="3"/>
    <n v="255"/>
    <x v="1"/>
    <s v="USD"/>
    <n v="1549519200"/>
    <n v="1551247200"/>
    <b v="1"/>
    <b v="0"/>
    <s v="film &amp; video/animation"/>
    <n v="1.8256603773584905"/>
    <n v="37.945098039215686"/>
    <x v="3"/>
    <x v="3"/>
  </r>
  <r>
    <n v="381"/>
    <s v="Michael, Anderson and Vincent"/>
    <s v="Cross-group global moratorium"/>
    <n v="5300"/>
    <n v="9749"/>
    <x v="3"/>
    <n v="155"/>
    <x v="1"/>
    <s v="USD"/>
    <n v="1433739600"/>
    <n v="1437714000"/>
    <b v="0"/>
    <b v="0"/>
    <s v="theater/plays"/>
    <n v="1.8394339622641509"/>
    <n v="62.896774193548389"/>
    <x v="1"/>
    <x v="1"/>
  </r>
  <r>
    <n v="469"/>
    <s v="Olsen-Ryan"/>
    <s v="Assimilated neutral utilization"/>
    <n v="5600"/>
    <n v="10328"/>
    <x v="3"/>
    <n v="159"/>
    <x v="1"/>
    <s v="USD"/>
    <n v="1431925200"/>
    <n v="1432098000"/>
    <b v="0"/>
    <b v="0"/>
    <s v="film &amp; video/drama"/>
    <n v="1.8442857142857143"/>
    <n v="64.95597484276729"/>
    <x v="3"/>
    <x v="12"/>
  </r>
  <r>
    <n v="868"/>
    <s v="Wood, Buckley and Meza"/>
    <s v="Front-line web-enabled installation"/>
    <n v="7000"/>
    <n v="12939"/>
    <x v="3"/>
    <n v="126"/>
    <x v="1"/>
    <s v="USD"/>
    <n v="1381554000"/>
    <n v="1382504400"/>
    <b v="0"/>
    <b v="0"/>
    <s v="theater/plays"/>
    <n v="1.8484285714285715"/>
    <n v="102.69047619047619"/>
    <x v="1"/>
    <x v="1"/>
  </r>
  <r>
    <n v="254"/>
    <s v="Barry Group"/>
    <s v="De-engineered static Local Area Network"/>
    <n v="4600"/>
    <n v="8505"/>
    <x v="3"/>
    <n v="88"/>
    <x v="1"/>
    <s v="USD"/>
    <n v="1487656800"/>
    <n v="1487829600"/>
    <b v="0"/>
    <b v="0"/>
    <s v="publishing/nonfiction"/>
    <n v="1.8489130434782608"/>
    <n v="96.647727272727266"/>
    <x v="6"/>
    <x v="7"/>
  </r>
  <r>
    <n v="357"/>
    <s v="Perez, Davis and Wilson"/>
    <s v="Implemented tangible algorithm"/>
    <n v="2300"/>
    <n v="4253"/>
    <x v="3"/>
    <n v="41"/>
    <x v="1"/>
    <s v="USD"/>
    <n v="1441256400"/>
    <n v="1443416400"/>
    <b v="0"/>
    <b v="0"/>
    <s v="games/video games"/>
    <n v="1.8491304347826087"/>
    <n v="103.73170731707317"/>
    <x v="7"/>
    <x v="17"/>
  </r>
  <r>
    <n v="330"/>
    <s v="Thompson-Bates"/>
    <s v="Expanded encompassing open architecture"/>
    <n v="33700"/>
    <n v="62330"/>
    <x v="3"/>
    <n v="1385"/>
    <x v="2"/>
    <s v="GBP"/>
    <n v="1512712800"/>
    <n v="1512799200"/>
    <b v="0"/>
    <b v="0"/>
    <s v="film &amp; video/documentary"/>
    <n v="1.8495548961424333"/>
    <n v="45.003610108303249"/>
    <x v="3"/>
    <x v="13"/>
  </r>
  <r>
    <n v="729"/>
    <s v="Moore Group"/>
    <s v="Multi-lateral object-oriented open system"/>
    <n v="5600"/>
    <n v="10397"/>
    <x v="3"/>
    <n v="122"/>
    <x v="1"/>
    <s v="USD"/>
    <n v="1359957600"/>
    <n v="1360130400"/>
    <b v="0"/>
    <b v="0"/>
    <s v="film &amp; video/drama"/>
    <n v="1.8566071428571429"/>
    <n v="85.221311475409834"/>
    <x v="3"/>
    <x v="12"/>
  </r>
  <r>
    <n v="865"/>
    <s v="Ellis, Smith and Armstrong"/>
    <s v="Horizontal attitude-oriented help-desk"/>
    <n v="81000"/>
    <n v="150515"/>
    <x v="3"/>
    <n v="3272"/>
    <x v="1"/>
    <s v="USD"/>
    <n v="1410757200"/>
    <n v="1411534800"/>
    <b v="0"/>
    <b v="0"/>
    <s v="theater/plays"/>
    <n v="1.8582098765432098"/>
    <n v="46.000916870415651"/>
    <x v="1"/>
    <x v="1"/>
  </r>
  <r>
    <n v="43"/>
    <s v="Schmitt-Mendoza"/>
    <s v="Profound explicit paradigm"/>
    <n v="90200"/>
    <n v="167717"/>
    <x v="3"/>
    <n v="6212"/>
    <x v="1"/>
    <s v="USD"/>
    <n v="1406178000"/>
    <n v="1407560400"/>
    <b v="0"/>
    <b v="0"/>
    <s v="publishing/radio &amp; podcasts"/>
    <n v="1.859390243902439"/>
    <n v="26.998873148744366"/>
    <x v="6"/>
    <x v="18"/>
  </r>
  <r>
    <n v="568"/>
    <s v="Hardin-Foley"/>
    <s v="Synergized zero tolerance help-desk"/>
    <n v="72400"/>
    <n v="134688"/>
    <x v="3"/>
    <n v="5180"/>
    <x v="1"/>
    <s v="USD"/>
    <n v="1279170000"/>
    <n v="1283058000"/>
    <b v="0"/>
    <b v="0"/>
    <s v="theater/plays"/>
    <n v="1.8603314917127072"/>
    <n v="26.0015444015444"/>
    <x v="1"/>
    <x v="1"/>
  </r>
  <r>
    <n v="107"/>
    <s v="Tucker, Schmidt and Reid"/>
    <s v="Multi-layered encompassing installation"/>
    <n v="3500"/>
    <n v="6527"/>
    <x v="3"/>
    <n v="86"/>
    <x v="1"/>
    <s v="USD"/>
    <n v="1524459600"/>
    <n v="1525928400"/>
    <b v="0"/>
    <b v="1"/>
    <s v="theater/plays"/>
    <n v="1.8648571428571428"/>
    <n v="75.895348837209298"/>
    <x v="1"/>
    <x v="1"/>
  </r>
  <r>
    <n v="390"/>
    <s v="Davis-Allen"/>
    <s v="Digitized eco-centric core"/>
    <n v="2400"/>
    <n v="4477"/>
    <x v="3"/>
    <n v="50"/>
    <x v="1"/>
    <s v="USD"/>
    <n v="1379048400"/>
    <n v="1380344400"/>
    <b v="0"/>
    <b v="0"/>
    <s v="photography/photography books"/>
    <n v="1.8654166666666667"/>
    <n v="89.54"/>
    <x v="5"/>
    <x v="6"/>
  </r>
  <r>
    <n v="334"/>
    <s v="Mcgee Group"/>
    <s v="Assimilated discrete algorithm"/>
    <n v="66200"/>
    <n v="123538"/>
    <x v="3"/>
    <n v="1113"/>
    <x v="1"/>
    <s v="USD"/>
    <n v="1515564000"/>
    <n v="1516168800"/>
    <b v="0"/>
    <b v="0"/>
    <s v="music/rock"/>
    <n v="1.8661329305135952"/>
    <n v="110.99550763701707"/>
    <x v="4"/>
    <x v="4"/>
  </r>
  <r>
    <n v="605"/>
    <s v="Ortiz, Valenzuela and Collins"/>
    <s v="Profound solution-oriented matrix"/>
    <n v="3300"/>
    <n v="6178"/>
    <x v="3"/>
    <n v="107"/>
    <x v="1"/>
    <s v="USD"/>
    <n v="1443848400"/>
    <n v="1447394400"/>
    <b v="0"/>
    <b v="0"/>
    <s v="publishing/nonfiction"/>
    <n v="1.8721212121212121"/>
    <n v="57.738317757009348"/>
    <x v="6"/>
    <x v="7"/>
  </r>
  <r>
    <n v="862"/>
    <s v="Lewis and Sons"/>
    <s v="Profound disintermediate open system"/>
    <n v="3500"/>
    <n v="6560"/>
    <x v="3"/>
    <n v="85"/>
    <x v="1"/>
    <s v="USD"/>
    <n v="1312174800"/>
    <n v="1312520400"/>
    <b v="0"/>
    <b v="0"/>
    <s v="theater/plays"/>
    <n v="1.8742857142857143"/>
    <n v="77.17647058823529"/>
    <x v="1"/>
    <x v="1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s v="publishing/translations"/>
    <n v="1.8785106382978722"/>
    <n v="110.3625"/>
    <x v="6"/>
    <x v="14"/>
  </r>
  <r>
    <n v="873"/>
    <s v="Vazquez, Ochoa and Clark"/>
    <s v="Intuitive value-added installation"/>
    <n v="42100"/>
    <n v="79268"/>
    <x v="3"/>
    <n v="1887"/>
    <x v="1"/>
    <s v="USD"/>
    <n v="1389160800"/>
    <n v="1389592800"/>
    <b v="0"/>
    <b v="0"/>
    <s v="photography/photography books"/>
    <n v="1.8828503562945369"/>
    <n v="42.007419183889773"/>
    <x v="5"/>
    <x v="6"/>
  </r>
  <r>
    <n v="606"/>
    <s v="Valencia PLC"/>
    <s v="Extended asynchronous initiative"/>
    <n v="3400"/>
    <n v="6405"/>
    <x v="3"/>
    <n v="160"/>
    <x v="2"/>
    <s v="GBP"/>
    <n v="1457330400"/>
    <n v="1458277200"/>
    <b v="0"/>
    <b v="0"/>
    <s v="music/rock"/>
    <n v="1.8838235294117647"/>
    <n v="40.03125"/>
    <x v="4"/>
    <x v="4"/>
  </r>
  <r>
    <n v="798"/>
    <s v="Small-Fuentes"/>
    <s v="Seamless maximized product"/>
    <n v="3400"/>
    <n v="6408"/>
    <x v="3"/>
    <n v="121"/>
    <x v="1"/>
    <s v="USD"/>
    <n v="1338440400"/>
    <n v="1340859600"/>
    <b v="0"/>
    <b v="1"/>
    <s v="theater/plays"/>
    <n v="1.8847058823529412"/>
    <n v="52.958677685950413"/>
    <x v="1"/>
    <x v="1"/>
  </r>
  <r>
    <n v="894"/>
    <s v="Barrett Inc"/>
    <s v="Organic cohesive neural-net"/>
    <n v="1700"/>
    <n v="3208"/>
    <x v="3"/>
    <n v="56"/>
    <x v="2"/>
    <s v="GBP"/>
    <n v="1373518800"/>
    <n v="1376110800"/>
    <b v="0"/>
    <b v="1"/>
    <s v="film &amp; video/television"/>
    <n v="1.8870588235294117"/>
    <n v="57.285714285714285"/>
    <x v="3"/>
    <x v="21"/>
  </r>
  <r>
    <n v="616"/>
    <s v="Burnett-Mora"/>
    <s v="Quality-focused 24/7 superstructure"/>
    <n v="6400"/>
    <n v="12129"/>
    <x v="3"/>
    <n v="238"/>
    <x v="2"/>
    <s v="GBP"/>
    <n v="1379653200"/>
    <n v="1379739600"/>
    <b v="0"/>
    <b v="1"/>
    <s v="music/indie rock"/>
    <n v="1.8951562500000001"/>
    <n v="50.962184873949582"/>
    <x v="4"/>
    <x v="10"/>
  </r>
  <r>
    <n v="49"/>
    <s v="Casey-Kelly"/>
    <s v="Sharable holistic interface"/>
    <n v="7200"/>
    <n v="13653"/>
    <x v="3"/>
    <n v="303"/>
    <x v="1"/>
    <s v="USD"/>
    <n v="1571547600"/>
    <n v="1575439200"/>
    <b v="0"/>
    <b v="0"/>
    <s v="music/rock"/>
    <n v="1.89625"/>
    <n v="45.059405940594061"/>
    <x v="4"/>
    <x v="4"/>
  </r>
  <r>
    <n v="676"/>
    <s v="Thompson-Moreno"/>
    <s v="Expanded needs-based orchestration"/>
    <n v="62300"/>
    <n v="118214"/>
    <x v="3"/>
    <n v="1170"/>
    <x v="1"/>
    <s v="USD"/>
    <n v="1348635600"/>
    <n v="1349413200"/>
    <b v="0"/>
    <b v="0"/>
    <s v="photography/photography books"/>
    <n v="1.8974959871589085"/>
    <n v="101.03760683760684"/>
    <x v="5"/>
    <x v="6"/>
  </r>
  <r>
    <n v="839"/>
    <s v="Pierce-Ramirez"/>
    <s v="Organized scalable initiative"/>
    <n v="7700"/>
    <n v="14644"/>
    <x v="3"/>
    <n v="157"/>
    <x v="1"/>
    <s v="USD"/>
    <n v="1395032400"/>
    <n v="1398920400"/>
    <b v="0"/>
    <b v="1"/>
    <s v="film &amp; video/documentary"/>
    <n v="1.9018181818181819"/>
    <n v="93.273885350318466"/>
    <x v="3"/>
    <x v="13"/>
  </r>
  <r>
    <n v="773"/>
    <s v="Meza, Kirby and Patel"/>
    <s v="Cross-platform empowering project"/>
    <n v="53100"/>
    <n v="101185"/>
    <x v="3"/>
    <n v="2353"/>
    <x v="1"/>
    <s v="USD"/>
    <n v="1492059600"/>
    <n v="1492923600"/>
    <b v="0"/>
    <b v="0"/>
    <s v="theater/plays"/>
    <n v="1.9055555555555554"/>
    <n v="43.00254993625159"/>
    <x v="1"/>
    <x v="1"/>
  </r>
  <r>
    <n v="655"/>
    <s v="Gonzalez, Williams and Benson"/>
    <s v="Multi-layered bottom-line encryption"/>
    <n v="6900"/>
    <n v="13212"/>
    <x v="3"/>
    <n v="264"/>
    <x v="1"/>
    <s v="USD"/>
    <n v="1488434400"/>
    <n v="1489554000"/>
    <b v="1"/>
    <b v="0"/>
    <s v="photography/photography books"/>
    <n v="1.9147826086956521"/>
    <n v="50.045454545454547"/>
    <x v="5"/>
    <x v="6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s v="journalism/audio"/>
    <n v="1.915"/>
    <n v="31.916666666666668"/>
    <x v="8"/>
    <x v="22"/>
  </r>
  <r>
    <n v="686"/>
    <s v="Jones, Wiley and Robbins"/>
    <s v="Front-line cohesive extranet"/>
    <n v="7500"/>
    <n v="14381"/>
    <x v="3"/>
    <n v="134"/>
    <x v="1"/>
    <s v="USD"/>
    <n v="1522126800"/>
    <n v="1523077200"/>
    <b v="0"/>
    <b v="0"/>
    <s v="technology/wearables"/>
    <n v="1.9174666666666667"/>
    <n v="107.32089552238806"/>
    <x v="2"/>
    <x v="11"/>
  </r>
  <r>
    <n v="431"/>
    <s v="Rosales LLC"/>
    <s v="Compatible multimedia utilization"/>
    <n v="5100"/>
    <n v="9817"/>
    <x v="3"/>
    <n v="94"/>
    <x v="1"/>
    <s v="USD"/>
    <n v="1529643600"/>
    <n v="1531112400"/>
    <b v="1"/>
    <b v="0"/>
    <s v="theater/plays"/>
    <n v="1.9249019607843136"/>
    <n v="104.43617021276596"/>
    <x v="1"/>
    <x v="1"/>
  </r>
  <r>
    <n v="785"/>
    <s v="Peterson, Fletcher and Sanchez"/>
    <s v="Multi-channeled bi-directional moratorium"/>
    <n v="6700"/>
    <n v="12939"/>
    <x v="3"/>
    <n v="127"/>
    <x v="5"/>
    <s v="AUD"/>
    <n v="1556341200"/>
    <n v="1559278800"/>
    <b v="0"/>
    <b v="1"/>
    <s v="film &amp; video/animation"/>
    <n v="1.9311940298507462"/>
    <n v="101.88188976377953"/>
    <x v="3"/>
    <x v="3"/>
  </r>
  <r>
    <n v="810"/>
    <s v="Ball-Fisher"/>
    <s v="Multi-layered intangible instruction set"/>
    <n v="6400"/>
    <n v="12360"/>
    <x v="3"/>
    <n v="221"/>
    <x v="1"/>
    <s v="USD"/>
    <n v="1511848800"/>
    <n v="1512712800"/>
    <b v="0"/>
    <b v="1"/>
    <s v="theater/plays"/>
    <n v="1.9312499999999999"/>
    <n v="55.927601809954751"/>
    <x v="1"/>
    <x v="1"/>
  </r>
  <r>
    <n v="229"/>
    <s v="Hoffman-Howard"/>
    <s v="Extended encompassing application"/>
    <n v="85600"/>
    <n v="165798"/>
    <x v="3"/>
    <n v="2551"/>
    <x v="1"/>
    <s v="USD"/>
    <n v="1496293200"/>
    <n v="1500440400"/>
    <b v="0"/>
    <b v="1"/>
    <s v="games/mobile games"/>
    <n v="1.936892523364486"/>
    <n v="64.99333594668758"/>
    <x v="7"/>
    <x v="20"/>
  </r>
  <r>
    <n v="213"/>
    <s v="Morgan-Warren"/>
    <s v="Face-to-face encompassing info-mediaries"/>
    <n v="87900"/>
    <n v="171549"/>
    <x v="3"/>
    <n v="4289"/>
    <x v="1"/>
    <s v="USD"/>
    <n v="1289019600"/>
    <n v="1289714400"/>
    <b v="0"/>
    <b v="1"/>
    <s v="music/indie rock"/>
    <n v="1.9516382252559727"/>
    <n v="39.997435299603637"/>
    <x v="4"/>
    <x v="10"/>
  </r>
  <r>
    <n v="99"/>
    <s v="Baker-Morris"/>
    <s v="Fully-configurable motivating approach"/>
    <n v="7600"/>
    <n v="14951"/>
    <x v="3"/>
    <n v="164"/>
    <x v="1"/>
    <s v="USD"/>
    <n v="1416895200"/>
    <n v="1419400800"/>
    <b v="0"/>
    <b v="0"/>
    <s v="theater/plays"/>
    <n v="1.9672368421052631"/>
    <n v="91.16463414634147"/>
    <x v="1"/>
    <x v="1"/>
  </r>
  <r>
    <n v="802"/>
    <s v="Rodriguez, Anderson and Porter"/>
    <s v="Reverse-engineered zero-defect infrastructure"/>
    <n v="6200"/>
    <n v="12216"/>
    <x v="3"/>
    <n v="142"/>
    <x v="1"/>
    <s v="USD"/>
    <n v="1562216400"/>
    <n v="1562389200"/>
    <b v="0"/>
    <b v="0"/>
    <s v="photography/photography books"/>
    <n v="1.9703225806451612"/>
    <n v="86.028169014084511"/>
    <x v="5"/>
    <x v="6"/>
  </r>
  <r>
    <n v="845"/>
    <s v="Williams LLC"/>
    <s v="Up-sized high-level access"/>
    <n v="69900"/>
    <n v="138087"/>
    <x v="3"/>
    <n v="1354"/>
    <x v="2"/>
    <s v="GBP"/>
    <n v="1526360400"/>
    <n v="1529557200"/>
    <b v="0"/>
    <b v="0"/>
    <s v="technology/web"/>
    <n v="1.9754935622317598"/>
    <n v="101.98449039881831"/>
    <x v="2"/>
    <x v="2"/>
  </r>
  <r>
    <n v="442"/>
    <s v="Calderon, Bradford and Dean"/>
    <s v="Devolved system-worthy framework"/>
    <n v="5400"/>
    <n v="10731"/>
    <x v="3"/>
    <n v="143"/>
    <x v="4"/>
    <s v="EUR"/>
    <n v="1504328400"/>
    <n v="1505710800"/>
    <b v="0"/>
    <b v="0"/>
    <s v="theater/plays"/>
    <n v="1.9872222222222222"/>
    <n v="75.04195804195804"/>
    <x v="1"/>
    <x v="1"/>
  </r>
  <r>
    <n v="911"/>
    <s v="Carter, Cole and Curtis"/>
    <s v="Cloned responsive standardization"/>
    <n v="5800"/>
    <n v="11539"/>
    <x v="3"/>
    <n v="462"/>
    <x v="1"/>
    <s v="USD"/>
    <n v="1568005200"/>
    <n v="1568178000"/>
    <b v="1"/>
    <b v="0"/>
    <s v="technology/web"/>
    <n v="1.9894827586206896"/>
    <n v="24.976190476190474"/>
    <x v="2"/>
    <x v="2"/>
  </r>
  <r>
    <n v="557"/>
    <s v="Lam-Hamilton"/>
    <s v="Team-oriented global strategy"/>
    <n v="6000"/>
    <n v="11960"/>
    <x v="3"/>
    <n v="221"/>
    <x v="1"/>
    <s v="USD"/>
    <n v="1443762000"/>
    <n v="1444021200"/>
    <b v="0"/>
    <b v="1"/>
    <s v="film &amp; video/science fiction"/>
    <n v="1.9933333333333334"/>
    <n v="54.117647058823529"/>
    <x v="3"/>
    <x v="15"/>
  </r>
  <r>
    <n v="332"/>
    <s v="Pacheco, Johnson and Torres"/>
    <s v="Optional bandwidth-monitored definition"/>
    <n v="20700"/>
    <n v="41396"/>
    <x v="3"/>
    <n v="470"/>
    <x v="1"/>
    <s v="USD"/>
    <n v="1364446800"/>
    <n v="1364533200"/>
    <b v="0"/>
    <b v="0"/>
    <s v="technology/wearables"/>
    <n v="1.999806763285024"/>
    <n v="88.076595744680844"/>
    <x v="2"/>
    <x v="11"/>
  </r>
  <r>
    <n v="597"/>
    <s v="Todd, Freeman and Henry"/>
    <s v="Diverse systematic projection"/>
    <n v="73800"/>
    <n v="148779"/>
    <x v="3"/>
    <n v="2188"/>
    <x v="1"/>
    <s v="USD"/>
    <n v="1573970400"/>
    <n v="1575525600"/>
    <b v="0"/>
    <b v="0"/>
    <s v="theater/plays"/>
    <n v="2.0159756097560977"/>
    <n v="67.997714808043881"/>
    <x v="1"/>
    <x v="1"/>
  </r>
  <r>
    <n v="801"/>
    <s v="Olson-Bishop"/>
    <s v="User-friendly high-level initiative"/>
    <n v="2300"/>
    <n v="4667"/>
    <x v="3"/>
    <n v="106"/>
    <x v="1"/>
    <s v="USD"/>
    <n v="1577772000"/>
    <n v="1579672800"/>
    <b v="0"/>
    <b v="1"/>
    <s v="photography/photography books"/>
    <n v="2.0291304347826089"/>
    <n v="44.028301886792455"/>
    <x v="5"/>
    <x v="6"/>
  </r>
  <r>
    <n v="311"/>
    <s v="Flores PLC"/>
    <s v="Focused real-time help-desk"/>
    <n v="6300"/>
    <n v="12812"/>
    <x v="3"/>
    <n v="121"/>
    <x v="1"/>
    <s v="USD"/>
    <n v="1297836000"/>
    <n v="1298872800"/>
    <b v="0"/>
    <b v="0"/>
    <s v="theater/plays"/>
    <n v="2.0336507936507937"/>
    <n v="105.88429752066116"/>
    <x v="1"/>
    <x v="1"/>
  </r>
  <r>
    <n v="565"/>
    <s v="Joseph LLC"/>
    <s v="Decentralized logistical collaboration"/>
    <n v="94900"/>
    <n v="194166"/>
    <x v="3"/>
    <n v="3596"/>
    <x v="1"/>
    <s v="USD"/>
    <n v="1321336800"/>
    <n v="1323064800"/>
    <b v="0"/>
    <b v="0"/>
    <s v="theater/plays"/>
    <n v="2.0460063224446787"/>
    <n v="53.99499443826474"/>
    <x v="1"/>
    <x v="1"/>
  </r>
  <r>
    <n v="626"/>
    <s v="Tucker, Mccoy and Marquez"/>
    <s v="Synergistic tertiary budgetary management"/>
    <n v="6400"/>
    <n v="13205"/>
    <x v="3"/>
    <n v="189"/>
    <x v="1"/>
    <s v="USD"/>
    <n v="1285650000"/>
    <n v="1286427600"/>
    <b v="0"/>
    <b v="1"/>
    <s v="theater/plays"/>
    <n v="2.0632812500000002"/>
    <n v="69.867724867724874"/>
    <x v="1"/>
    <x v="1"/>
  </r>
  <r>
    <n v="601"/>
    <s v="Waters and Sons"/>
    <s v="Inverse neutral structure"/>
    <n v="6300"/>
    <n v="13018"/>
    <x v="3"/>
    <n v="194"/>
    <x v="1"/>
    <s v="USD"/>
    <n v="1401426000"/>
    <n v="1402894800"/>
    <b v="1"/>
    <b v="0"/>
    <s v="technology/wearables"/>
    <n v="2.0663492063492064"/>
    <n v="67.103092783505161"/>
    <x v="2"/>
    <x v="11"/>
  </r>
  <r>
    <n v="851"/>
    <s v="Bright and Sons"/>
    <s v="Object-based needs-based info-mediaries"/>
    <n v="6000"/>
    <n v="12468"/>
    <x v="3"/>
    <n v="160"/>
    <x v="1"/>
    <s v="USD"/>
    <n v="1335934800"/>
    <n v="1338786000"/>
    <b v="0"/>
    <b v="0"/>
    <s v="music/electric music"/>
    <n v="2.0779999999999998"/>
    <n v="77.924999999999997"/>
    <x v="4"/>
    <x v="5"/>
  </r>
  <r>
    <n v="765"/>
    <s v="Matthews LLC"/>
    <s v="Advanced transitional help-desk"/>
    <n v="3900"/>
    <n v="8125"/>
    <x v="3"/>
    <n v="198"/>
    <x v="1"/>
    <s v="USD"/>
    <n v="1492232400"/>
    <n v="1494392400"/>
    <b v="1"/>
    <b v="1"/>
    <s v="music/indie rock"/>
    <n v="2.0833333333333335"/>
    <n v="41.035353535353536"/>
    <x v="4"/>
    <x v="10"/>
  </r>
  <r>
    <n v="595"/>
    <s v="Harris-Jennings"/>
    <s v="Customizable intermediate data-warehouse"/>
    <n v="70300"/>
    <n v="146595"/>
    <x v="3"/>
    <n v="1629"/>
    <x v="1"/>
    <s v="USD"/>
    <n v="1268715600"/>
    <n v="1270530000"/>
    <b v="0"/>
    <b v="1"/>
    <s v="theater/plays"/>
    <n v="2.0852773826458035"/>
    <n v="89.99079189686924"/>
    <x v="1"/>
    <x v="1"/>
  </r>
  <r>
    <n v="287"/>
    <s v="Ferguson PLC"/>
    <s v="Public-key intangible superstructure"/>
    <n v="6300"/>
    <n v="13213"/>
    <x v="3"/>
    <n v="176"/>
    <x v="1"/>
    <s v="USD"/>
    <n v="1430197200"/>
    <n v="1430197200"/>
    <b v="0"/>
    <b v="0"/>
    <s v="music/electric music"/>
    <n v="2.0973015873015872"/>
    <n v="75.07386363636364"/>
    <x v="4"/>
    <x v="5"/>
  </r>
  <r>
    <n v="888"/>
    <s v="Palmer Ltd"/>
    <s v="Reverse-engineered uniform knowledge user"/>
    <n v="5800"/>
    <n v="12174"/>
    <x v="3"/>
    <n v="290"/>
    <x v="1"/>
    <s v="USD"/>
    <n v="1491886800"/>
    <n v="1493528400"/>
    <b v="0"/>
    <b v="0"/>
    <s v="theater/plays"/>
    <n v="2.0989655172413793"/>
    <n v="41.979310344827589"/>
    <x v="1"/>
    <x v="1"/>
  </r>
  <r>
    <n v="248"/>
    <s v="Roberts and Sons"/>
    <s v="Streamlined holistic knowledgebase"/>
    <n v="6200"/>
    <n v="13103"/>
    <x v="3"/>
    <n v="218"/>
    <x v="5"/>
    <s v="AUD"/>
    <n v="1420005600"/>
    <n v="1420437600"/>
    <b v="0"/>
    <b v="0"/>
    <s v="games/mobile games"/>
    <n v="2.1133870967741935"/>
    <n v="60.105504587155963"/>
    <x v="7"/>
    <x v="20"/>
  </r>
  <r>
    <n v="932"/>
    <s v="Mora, Miller and Harper"/>
    <s v="Stand-alone zero tolerance algorithm"/>
    <n v="2300"/>
    <n v="4883"/>
    <x v="3"/>
    <n v="144"/>
    <x v="1"/>
    <s v="USD"/>
    <n v="1394514000"/>
    <n v="1394773200"/>
    <b v="0"/>
    <b v="0"/>
    <s v="music/rock"/>
    <n v="2.1230434782608696"/>
    <n v="33.909722222222221"/>
    <x v="4"/>
    <x v="4"/>
  </r>
  <r>
    <n v="746"/>
    <s v="Edwards LLC"/>
    <s v="Automated system-worthy structure"/>
    <n v="55800"/>
    <n v="118580"/>
    <x v="3"/>
    <n v="3388"/>
    <x v="1"/>
    <s v="USD"/>
    <n v="1318136400"/>
    <n v="1318568400"/>
    <b v="0"/>
    <b v="0"/>
    <s v="technology/web"/>
    <n v="2.1250896057347672"/>
    <n v="35"/>
    <x v="2"/>
    <x v="2"/>
  </r>
  <r>
    <n v="41"/>
    <s v="Watts Group"/>
    <s v="Universal 5thgeneration neural-net"/>
    <n v="5600"/>
    <n v="11924"/>
    <x v="3"/>
    <n v="111"/>
    <x v="4"/>
    <s v="EUR"/>
    <n v="1346734800"/>
    <n v="1348981200"/>
    <b v="0"/>
    <b v="1"/>
    <s v="music/rock"/>
    <n v="2.1292857142857144"/>
    <n v="107.42342342342343"/>
    <x v="4"/>
    <x v="4"/>
  </r>
  <r>
    <n v="119"/>
    <s v="Clark and Sons"/>
    <s v="Reverse-engineered full-range Internet solution"/>
    <n v="5000"/>
    <n v="10748"/>
    <x v="3"/>
    <n v="154"/>
    <x v="1"/>
    <s v="USD"/>
    <n v="1402894800"/>
    <n v="1404363600"/>
    <b v="0"/>
    <b v="1"/>
    <s v="film &amp; video/documentary"/>
    <n v="2.1496"/>
    <n v="69.79220779220779"/>
    <x v="3"/>
    <x v="13"/>
  </r>
  <r>
    <n v="57"/>
    <s v="Bridges, Freeman and Kim"/>
    <s v="Cross-group multi-state task-force"/>
    <n v="2900"/>
    <n v="6243"/>
    <x v="3"/>
    <n v="201"/>
    <x v="1"/>
    <s v="USD"/>
    <n v="1504242000"/>
    <n v="1505278800"/>
    <b v="0"/>
    <b v="0"/>
    <s v="games/video games"/>
    <n v="2.1527586206896552"/>
    <n v="31.059701492537314"/>
    <x v="7"/>
    <x v="17"/>
  </r>
  <r>
    <n v="782"/>
    <s v="Williams and Sons"/>
    <s v="Centralized asymmetric framework"/>
    <n v="5100"/>
    <n v="10981"/>
    <x v="3"/>
    <n v="161"/>
    <x v="1"/>
    <s v="USD"/>
    <n v="1298959200"/>
    <n v="1301374800"/>
    <b v="0"/>
    <b v="1"/>
    <s v="film &amp; video/animation"/>
    <n v="2.153137254901961"/>
    <n v="68.204968944099377"/>
    <x v="3"/>
    <x v="3"/>
  </r>
  <r>
    <n v="218"/>
    <s v="Price-Rodriguez"/>
    <s v="Adaptive logistical initiative"/>
    <n v="5700"/>
    <n v="12309"/>
    <x v="3"/>
    <n v="397"/>
    <x v="2"/>
    <s v="GBP"/>
    <n v="1320991200"/>
    <n v="1323928800"/>
    <b v="0"/>
    <b v="1"/>
    <s v="film &amp; video/shorts"/>
    <n v="2.1594736842105262"/>
    <n v="31.005037783375315"/>
    <x v="3"/>
    <x v="19"/>
  </r>
  <r>
    <n v="25"/>
    <s v="Caldwell, Velazquez and Wilson"/>
    <s v="Monitored impactful analyzer"/>
    <n v="5500"/>
    <n v="11904"/>
    <x v="3"/>
    <n v="163"/>
    <x v="1"/>
    <s v="USD"/>
    <n v="1305694800"/>
    <n v="1307422800"/>
    <b v="0"/>
    <b v="1"/>
    <s v="games/video games"/>
    <n v="2.1643636363636363"/>
    <n v="73.030674846625772"/>
    <x v="7"/>
    <x v="17"/>
  </r>
  <r>
    <n v="987"/>
    <s v="Wilson Group"/>
    <s v="Ameliorated foreground focus group"/>
    <n v="6200"/>
    <n v="13441"/>
    <x v="3"/>
    <n v="480"/>
    <x v="1"/>
    <s v="USD"/>
    <n v="1493269200"/>
    <n v="1494478800"/>
    <b v="0"/>
    <b v="0"/>
    <s v="film &amp; video/documentary"/>
    <n v="2.1679032258064517"/>
    <n v="28.002083333333335"/>
    <x v="3"/>
    <x v="13"/>
  </r>
  <r>
    <n v="929"/>
    <s v="Turner-Terrell"/>
    <s v="Polarized tertiary function"/>
    <n v="5500"/>
    <n v="11952"/>
    <x v="3"/>
    <n v="184"/>
    <x v="2"/>
    <s v="GBP"/>
    <n v="1493787600"/>
    <n v="1494997200"/>
    <b v="0"/>
    <b v="0"/>
    <s v="theater/plays"/>
    <n v="2.173090909090909"/>
    <n v="64.956521739130437"/>
    <x v="1"/>
    <x v="1"/>
  </r>
  <r>
    <n v="96"/>
    <s v="Howard Ltd"/>
    <s v="Down-sized systematic policy"/>
    <n v="69700"/>
    <n v="151513"/>
    <x v="3"/>
    <n v="2331"/>
    <x v="1"/>
    <s v="USD"/>
    <n v="1299736800"/>
    <n v="1300856400"/>
    <b v="0"/>
    <b v="0"/>
    <s v="theater/plays"/>
    <n v="2.1737876614060259"/>
    <n v="64.999141999141997"/>
    <x v="1"/>
    <x v="1"/>
  </r>
  <r>
    <n v="567"/>
    <s v="Johns PLC"/>
    <s v="Distributed high-level open architecture"/>
    <n v="6800"/>
    <n v="14865"/>
    <x v="3"/>
    <n v="244"/>
    <x v="1"/>
    <s v="USD"/>
    <n v="1404968400"/>
    <n v="1405141200"/>
    <b v="0"/>
    <b v="0"/>
    <s v="music/rock"/>
    <n v="2.1860294117647059"/>
    <n v="60.922131147540981"/>
    <x v="4"/>
    <x v="4"/>
  </r>
  <r>
    <n v="121"/>
    <s v="Brown-Brown"/>
    <s v="Multi-lateral homogeneous success"/>
    <n v="45300"/>
    <n v="99361"/>
    <x v="3"/>
    <n v="903"/>
    <x v="1"/>
    <s v="USD"/>
    <n v="1412485200"/>
    <n v="1413608400"/>
    <b v="0"/>
    <b v="0"/>
    <s v="games/video games"/>
    <n v="2.1933995584988963"/>
    <n v="110.0343300110742"/>
    <x v="7"/>
    <x v="17"/>
  </r>
  <r>
    <n v="149"/>
    <s v="Payne, Oliver and Burch"/>
    <s v="Managed fresh-thinking flexibility"/>
    <n v="6200"/>
    <n v="13632"/>
    <x v="3"/>
    <n v="195"/>
    <x v="1"/>
    <s v="USD"/>
    <n v="1357020000"/>
    <n v="1361512800"/>
    <b v="0"/>
    <b v="0"/>
    <s v="music/indie rock"/>
    <n v="2.1987096774193549"/>
    <n v="69.907692307692301"/>
    <x v="4"/>
    <x v="10"/>
  </r>
  <r>
    <n v="488"/>
    <s v="Cordova, Shaw and Wang"/>
    <s v="Virtual secondary open architecture"/>
    <n v="5300"/>
    <n v="11663"/>
    <x v="3"/>
    <n v="115"/>
    <x v="1"/>
    <s v="USD"/>
    <n v="1454479200"/>
    <n v="1455948000"/>
    <b v="0"/>
    <b v="0"/>
    <s v="theater/plays"/>
    <n v="2.2005660377358489"/>
    <n v="101.41739130434783"/>
    <x v="1"/>
    <x v="1"/>
  </r>
  <r>
    <n v="158"/>
    <s v="Carlson Inc"/>
    <s v="Ergonomic fresh-thinking installation"/>
    <n v="2100"/>
    <n v="4640"/>
    <x v="3"/>
    <n v="41"/>
    <x v="1"/>
    <s v="USD"/>
    <n v="1449554400"/>
    <n v="1449640800"/>
    <b v="0"/>
    <b v="0"/>
    <s v="music/rock"/>
    <n v="2.2095238095238097"/>
    <n v="113.17073170731707"/>
    <x v="4"/>
    <x v="4"/>
  </r>
  <r>
    <n v="643"/>
    <s v="Harris Inc"/>
    <s v="Future-proofed modular groupware"/>
    <n v="14900"/>
    <n v="32986"/>
    <x v="3"/>
    <n v="375"/>
    <x v="1"/>
    <s v="USD"/>
    <n v="1488348000"/>
    <n v="1489899600"/>
    <b v="0"/>
    <b v="0"/>
    <s v="theater/plays"/>
    <n v="2.2138255033557046"/>
    <n v="87.962666666666664"/>
    <x v="1"/>
    <x v="1"/>
  </r>
  <r>
    <n v="140"/>
    <s v="Bautista-Cross"/>
    <s v="Fully-configurable coherent Internet solution"/>
    <n v="5500"/>
    <n v="12274"/>
    <x v="3"/>
    <n v="186"/>
    <x v="1"/>
    <s v="USD"/>
    <n v="1519538400"/>
    <n v="1519970400"/>
    <b v="0"/>
    <b v="0"/>
    <s v="film &amp; video/documentary"/>
    <n v="2.2316363636363636"/>
    <n v="65.989247311827953"/>
    <x v="3"/>
    <x v="13"/>
  </r>
  <r>
    <n v="555"/>
    <s v="Anderson Group"/>
    <s v="Organic maximized database"/>
    <n v="6300"/>
    <n v="14089"/>
    <x v="3"/>
    <n v="135"/>
    <x v="6"/>
    <s v="DKK"/>
    <n v="1396414800"/>
    <n v="1399093200"/>
    <b v="0"/>
    <b v="0"/>
    <s v="music/rock"/>
    <n v="2.2363492063492063"/>
    <n v="104.36296296296297"/>
    <x v="4"/>
    <x v="4"/>
  </r>
  <r>
    <n v="925"/>
    <s v="Wilson, Jefferson and Anderson"/>
    <s v="Profit-focused empowering system engine"/>
    <n v="3000"/>
    <n v="6722"/>
    <x v="3"/>
    <n v="65"/>
    <x v="1"/>
    <s v="USD"/>
    <n v="1506056400"/>
    <n v="1507093200"/>
    <b v="0"/>
    <b v="0"/>
    <s v="theater/plays"/>
    <n v="2.2406666666666668"/>
    <n v="103.41538461538461"/>
    <x v="1"/>
    <x v="1"/>
  </r>
  <r>
    <n v="81"/>
    <s v="Gomez, Bailey and Flores"/>
    <s v="User-friendly static contingency"/>
    <n v="16800"/>
    <n v="37857"/>
    <x v="3"/>
    <n v="411"/>
    <x v="1"/>
    <s v="USD"/>
    <n v="1511416800"/>
    <n v="1513576800"/>
    <b v="0"/>
    <b v="0"/>
    <s v="music/rock"/>
    <n v="2.253392857142857"/>
    <n v="92.109489051094897"/>
    <x v="4"/>
    <x v="4"/>
  </r>
  <r>
    <n v="383"/>
    <s v="Baker Ltd"/>
    <s v="Progressive intangible flexibility"/>
    <n v="6300"/>
    <n v="14199"/>
    <x v="3"/>
    <n v="189"/>
    <x v="1"/>
    <s v="USD"/>
    <n v="1550037600"/>
    <n v="1550556000"/>
    <b v="0"/>
    <b v="1"/>
    <s v="food/food trucks"/>
    <n v="2.2538095238095237"/>
    <n v="75.126984126984127"/>
    <x v="0"/>
    <x v="0"/>
  </r>
  <r>
    <n v="812"/>
    <s v="Landry Group"/>
    <s v="Expanded value-added hardware"/>
    <n v="59700"/>
    <n v="134640"/>
    <x v="3"/>
    <n v="2805"/>
    <x v="0"/>
    <s v="CAD"/>
    <n v="1523854800"/>
    <n v="1524286800"/>
    <b v="0"/>
    <b v="0"/>
    <s v="publishing/nonfiction"/>
    <n v="2.2552763819095478"/>
    <n v="48"/>
    <x v="6"/>
    <x v="7"/>
  </r>
  <r>
    <n v="360"/>
    <s v="Larsen-Chung"/>
    <s v="Right-sized zero tolerance migration"/>
    <n v="59700"/>
    <n v="135132"/>
    <x v="3"/>
    <n v="2875"/>
    <x v="2"/>
    <s v="GBP"/>
    <n v="1293861600"/>
    <n v="1295071200"/>
    <b v="0"/>
    <b v="1"/>
    <s v="theater/plays"/>
    <n v="2.2635175879396985"/>
    <n v="47.002434782608695"/>
    <x v="1"/>
    <x v="1"/>
  </r>
  <r>
    <n v="690"/>
    <s v="Walsh-Watts"/>
    <s v="Polarized actuating implementation"/>
    <n v="3600"/>
    <n v="8158"/>
    <x v="3"/>
    <n v="190"/>
    <x v="1"/>
    <s v="USD"/>
    <n v="1322373600"/>
    <n v="1322892000"/>
    <b v="0"/>
    <b v="1"/>
    <s v="film &amp; video/documentary"/>
    <n v="2.266111111111111"/>
    <n v="42.93684210526316"/>
    <x v="3"/>
    <x v="13"/>
  </r>
  <r>
    <n v="58"/>
    <s v="Anderson-Perez"/>
    <s v="Expanded 3rdgeneration strategy"/>
    <n v="2700"/>
    <n v="6132"/>
    <x v="3"/>
    <n v="211"/>
    <x v="1"/>
    <s v="USD"/>
    <n v="1442811600"/>
    <n v="1443934800"/>
    <b v="0"/>
    <b v="0"/>
    <s v="theater/plays"/>
    <n v="2.2711111111111113"/>
    <n v="29.061611374407583"/>
    <x v="1"/>
    <x v="1"/>
  </r>
  <r>
    <n v="972"/>
    <s v="Sellers, Roach and Garrison"/>
    <s v="Multi-tiered systematic knowledge user"/>
    <n v="42700"/>
    <n v="97524"/>
    <x v="3"/>
    <n v="1681"/>
    <x v="1"/>
    <s v="USD"/>
    <n v="1401685200"/>
    <n v="1402462800"/>
    <b v="0"/>
    <b v="1"/>
    <s v="technology/web"/>
    <n v="2.283934426229508"/>
    <n v="58.015466983938133"/>
    <x v="2"/>
    <x v="2"/>
  </r>
  <r>
    <n v="880"/>
    <s v="Craig, Ellis and Miller"/>
    <s v="Persevering 5thgeneration throughput"/>
    <n v="84500"/>
    <n v="193101"/>
    <x v="3"/>
    <n v="2414"/>
    <x v="1"/>
    <s v="USD"/>
    <n v="1563685200"/>
    <n v="1563858000"/>
    <b v="0"/>
    <b v="0"/>
    <s v="music/electric music"/>
    <n v="2.2852189349112426"/>
    <n v="79.992129246064621"/>
    <x v="4"/>
    <x v="5"/>
  </r>
  <r>
    <n v="747"/>
    <s v="Greer and Sons"/>
    <s v="Secured clear-thinking intranet"/>
    <n v="4900"/>
    <n v="11214"/>
    <x v="3"/>
    <n v="280"/>
    <x v="1"/>
    <s v="USD"/>
    <n v="1283403600"/>
    <n v="1284354000"/>
    <b v="0"/>
    <b v="0"/>
    <s v="theater/plays"/>
    <n v="2.2885714285714287"/>
    <n v="40.049999999999997"/>
    <x v="1"/>
    <x v="1"/>
  </r>
  <r>
    <n v="393"/>
    <s v="Owens, Hall and Gonzalez"/>
    <s v="De-engineered static orchestration"/>
    <n v="62800"/>
    <n v="143788"/>
    <x v="3"/>
    <n v="3059"/>
    <x v="0"/>
    <s v="CAD"/>
    <n v="1500267600"/>
    <n v="1500354000"/>
    <b v="0"/>
    <b v="0"/>
    <s v="music/jazz"/>
    <n v="2.2896178343949045"/>
    <n v="47.004903563255965"/>
    <x v="4"/>
    <x v="9"/>
  </r>
  <r>
    <n v="187"/>
    <s v="Fox Group"/>
    <s v="Horizontal transitional paradigm"/>
    <n v="60200"/>
    <n v="138384"/>
    <x v="3"/>
    <n v="1442"/>
    <x v="0"/>
    <s v="CAD"/>
    <n v="1361599200"/>
    <n v="1364014800"/>
    <b v="0"/>
    <b v="1"/>
    <s v="film &amp; video/shorts"/>
    <n v="2.2987375415282392"/>
    <n v="95.966712898751737"/>
    <x v="3"/>
    <x v="19"/>
  </r>
  <r>
    <n v="142"/>
    <s v="Figueroa Ltd"/>
    <s v="Expanded solution-oriented benchmark"/>
    <n v="5000"/>
    <n v="11502"/>
    <x v="3"/>
    <n v="117"/>
    <x v="1"/>
    <s v="USD"/>
    <n v="1333688400"/>
    <n v="1337230800"/>
    <b v="0"/>
    <b v="0"/>
    <s v="technology/web"/>
    <n v="2.3003999999999998"/>
    <n v="98.307692307692307"/>
    <x v="2"/>
    <x v="2"/>
  </r>
  <r>
    <n v="892"/>
    <s v="Anderson, Parks and Estrada"/>
    <s v="Realigned discrete structure"/>
    <n v="6000"/>
    <n v="13835"/>
    <x v="3"/>
    <n v="182"/>
    <x v="1"/>
    <s v="USD"/>
    <n v="1274418000"/>
    <n v="1277960400"/>
    <b v="0"/>
    <b v="0"/>
    <s v="publishing/translations"/>
    <n v="2.3058333333333332"/>
    <n v="76.016483516483518"/>
    <x v="6"/>
    <x v="14"/>
  </r>
  <r>
    <n v="768"/>
    <s v="Ramirez-Calderon"/>
    <s v="Fundamental zero tolerance alliance"/>
    <n v="4800"/>
    <n v="11088"/>
    <x v="3"/>
    <n v="150"/>
    <x v="1"/>
    <s v="USD"/>
    <n v="1386741600"/>
    <n v="1388037600"/>
    <b v="0"/>
    <b v="0"/>
    <s v="theater/plays"/>
    <n v="2.31"/>
    <n v="73.92"/>
    <x v="1"/>
    <x v="1"/>
  </r>
  <r>
    <n v="751"/>
    <s v="Lane-Barber"/>
    <s v="Universal value-added moderator"/>
    <n v="3600"/>
    <n v="8363"/>
    <x v="3"/>
    <n v="270"/>
    <x v="1"/>
    <s v="USD"/>
    <n v="1458190800"/>
    <n v="1459486800"/>
    <b v="1"/>
    <b v="1"/>
    <s v="publishing/nonfiction"/>
    <n v="2.3230555555555554"/>
    <n v="30.974074074074075"/>
    <x v="6"/>
    <x v="7"/>
  </r>
  <r>
    <n v="267"/>
    <s v="Acosta PLC"/>
    <s v="Extended eco-centric function"/>
    <n v="61600"/>
    <n v="143910"/>
    <x v="3"/>
    <n v="2768"/>
    <x v="5"/>
    <s v="AUD"/>
    <n v="1351054800"/>
    <n v="1352440800"/>
    <b v="0"/>
    <b v="0"/>
    <s v="theater/plays"/>
    <n v="2.3362012987012988"/>
    <n v="51.990606936416185"/>
    <x v="1"/>
    <x v="1"/>
  </r>
  <r>
    <n v="65"/>
    <s v="Berry-Boyer"/>
    <s v="Mandatory incremental projection"/>
    <n v="6100"/>
    <n v="14405"/>
    <x v="3"/>
    <n v="236"/>
    <x v="1"/>
    <s v="USD"/>
    <n v="1296108000"/>
    <n v="1296712800"/>
    <b v="0"/>
    <b v="0"/>
    <s v="theater/plays"/>
    <n v="2.3614754098360655"/>
    <n v="61.038135593220339"/>
    <x v="1"/>
    <x v="1"/>
  </r>
  <r>
    <n v="478"/>
    <s v="Lyons LLC"/>
    <s v="Balanced impactful circuit"/>
    <n v="68800"/>
    <n v="162603"/>
    <x v="3"/>
    <n v="2756"/>
    <x v="1"/>
    <s v="USD"/>
    <n v="1425877200"/>
    <n v="1426914000"/>
    <b v="0"/>
    <b v="0"/>
    <s v="technology/wearables"/>
    <n v="2.3634156976744185"/>
    <n v="58.999637155297535"/>
    <x v="2"/>
    <x v="11"/>
  </r>
  <r>
    <n v="145"/>
    <s v="Fields-Moore"/>
    <s v="Secured reciprocal array"/>
    <n v="25000"/>
    <n v="59128"/>
    <x v="3"/>
    <n v="768"/>
    <x v="3"/>
    <s v="CHF"/>
    <n v="1410066000"/>
    <n v="1410498000"/>
    <b v="0"/>
    <b v="0"/>
    <s v="technology/wearables"/>
    <n v="2.3651200000000001"/>
    <n v="76.989583333333329"/>
    <x v="2"/>
    <x v="11"/>
  </r>
  <r>
    <n v="569"/>
    <s v="Fischer, Fowler and Arnold"/>
    <s v="Extended multi-tasking definition"/>
    <n v="20100"/>
    <n v="47705"/>
    <x v="3"/>
    <n v="589"/>
    <x v="4"/>
    <s v="EUR"/>
    <n v="1294725600"/>
    <n v="1295762400"/>
    <b v="0"/>
    <b v="0"/>
    <s v="film &amp; video/animation"/>
    <n v="2.3733830845771142"/>
    <n v="80.993208828522924"/>
    <x v="3"/>
    <x v="3"/>
  </r>
  <r>
    <n v="918"/>
    <s v="Jones-Gonzalez"/>
    <s v="Seamless dynamic website"/>
    <n v="3800"/>
    <n v="9021"/>
    <x v="3"/>
    <n v="156"/>
    <x v="3"/>
    <s v="CHF"/>
    <n v="1343365200"/>
    <n v="1344315600"/>
    <b v="0"/>
    <b v="0"/>
    <s v="publishing/radio &amp; podcasts"/>
    <n v="2.3739473684210526"/>
    <n v="57.82692307692308"/>
    <x v="6"/>
    <x v="18"/>
  </r>
  <r>
    <n v="847"/>
    <s v="Miller, Glenn and Adams"/>
    <s v="Distributed actuating project"/>
    <n v="4700"/>
    <n v="11174"/>
    <x v="3"/>
    <n v="110"/>
    <x v="1"/>
    <s v="USD"/>
    <n v="1515304800"/>
    <n v="1515564000"/>
    <b v="0"/>
    <b v="0"/>
    <s v="food/food trucks"/>
    <n v="2.3774468085106384"/>
    <n v="101.58181818181818"/>
    <x v="0"/>
    <x v="0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s v="theater/plays"/>
    <n v="2.3788235294117648"/>
    <n v="101.1"/>
    <x v="1"/>
    <x v="1"/>
  </r>
  <r>
    <n v="883"/>
    <s v="Simmons-Villarreal"/>
    <s v="Customer-focused mobile Graphic Interface"/>
    <n v="3400"/>
    <n v="8089"/>
    <x v="3"/>
    <n v="193"/>
    <x v="1"/>
    <s v="USD"/>
    <n v="1274763600"/>
    <n v="1277874000"/>
    <b v="0"/>
    <b v="0"/>
    <s v="film &amp; video/shorts"/>
    <n v="2.3791176470588233"/>
    <n v="41.911917098445599"/>
    <x v="3"/>
    <x v="19"/>
  </r>
  <r>
    <n v="813"/>
    <s v="Buckley Group"/>
    <s v="Diverse high-level attitude"/>
    <n v="3200"/>
    <n v="7661"/>
    <x v="3"/>
    <n v="68"/>
    <x v="1"/>
    <s v="USD"/>
    <n v="1346043600"/>
    <n v="1346907600"/>
    <b v="0"/>
    <b v="0"/>
    <s v="games/video games"/>
    <n v="2.3940625"/>
    <n v="112.66176470588235"/>
    <x v="7"/>
    <x v="17"/>
  </r>
  <r>
    <n v="665"/>
    <s v="Park-Goodman"/>
    <s v="Customer-focused impactful extranet"/>
    <n v="5100"/>
    <n v="12219"/>
    <x v="3"/>
    <n v="272"/>
    <x v="1"/>
    <s v="USD"/>
    <n v="1310187600"/>
    <n v="1311397200"/>
    <b v="0"/>
    <b v="1"/>
    <s v="film &amp; video/documentary"/>
    <n v="2.3958823529411766"/>
    <n v="44.922794117647058"/>
    <x v="3"/>
    <x v="13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s v="theater/plays"/>
    <n v="2.3974657534246577"/>
    <n v="92.016298633017882"/>
    <x v="1"/>
    <x v="1"/>
  </r>
  <r>
    <n v="556"/>
    <s v="Smith and Sons"/>
    <s v="Grass-roots 24/7 attitude"/>
    <n v="5200"/>
    <n v="12467"/>
    <x v="3"/>
    <n v="122"/>
    <x v="1"/>
    <s v="USD"/>
    <n v="1315285200"/>
    <n v="1315890000"/>
    <b v="0"/>
    <b v="1"/>
    <s v="publishing/translations"/>
    <n v="2.3975"/>
    <n v="102.18852459016394"/>
    <x v="6"/>
    <x v="14"/>
  </r>
  <r>
    <n v="275"/>
    <s v="Ward, Sanchez and Kemp"/>
    <s v="Stand-alone discrete Graphical User Interface"/>
    <n v="3900"/>
    <n v="9419"/>
    <x v="3"/>
    <n v="116"/>
    <x v="1"/>
    <s v="USD"/>
    <n v="1554526800"/>
    <n v="1555218000"/>
    <b v="0"/>
    <b v="0"/>
    <s v="publishing/translations"/>
    <n v="2.4151282051282053"/>
    <n v="81.198275862068968"/>
    <x v="6"/>
    <x v="14"/>
  </r>
  <r>
    <n v="13"/>
    <s v="Walker, Taylor and Coleman"/>
    <s v="Multi-tiered directional open architecture"/>
    <n v="4200"/>
    <n v="10295"/>
    <x v="3"/>
    <n v="98"/>
    <x v="1"/>
    <s v="USD"/>
    <n v="1465621200"/>
    <n v="1466658000"/>
    <b v="0"/>
    <b v="0"/>
    <s v="music/indie rock"/>
    <n v="2.4511904761904764"/>
    <n v="105.05102040816327"/>
    <x v="4"/>
    <x v="10"/>
  </r>
  <r>
    <n v="717"/>
    <s v="Barnes, Wilcox and Riley"/>
    <s v="Reverse-engineered well-modulated ability"/>
    <n v="5600"/>
    <n v="13868"/>
    <x v="3"/>
    <n v="555"/>
    <x v="1"/>
    <s v="USD"/>
    <n v="1313989200"/>
    <n v="1315803600"/>
    <b v="0"/>
    <b v="0"/>
    <s v="film &amp; video/documentary"/>
    <n v="2.4764285714285714"/>
    <n v="24.987387387387386"/>
    <x v="3"/>
    <x v="13"/>
  </r>
  <r>
    <n v="617"/>
    <s v="King LLC"/>
    <s v="Multi-channeled local intranet"/>
    <n v="1400"/>
    <n v="3496"/>
    <x v="3"/>
    <n v="55"/>
    <x v="1"/>
    <s v="USD"/>
    <n v="1401858000"/>
    <n v="1402722000"/>
    <b v="0"/>
    <b v="0"/>
    <s v="theater/plays"/>
    <n v="2.4971428571428573"/>
    <n v="63.563636363636363"/>
    <x v="1"/>
    <x v="1"/>
  </r>
  <r>
    <n v="860"/>
    <s v="Lee PLC"/>
    <s v="Re-contextualized leadingedge firmware"/>
    <n v="2000"/>
    <n v="5033"/>
    <x v="3"/>
    <n v="65"/>
    <x v="1"/>
    <s v="USD"/>
    <n v="1550556000"/>
    <n v="1551420000"/>
    <b v="0"/>
    <b v="1"/>
    <s v="technology/wearables"/>
    <n v="2.5165000000000002"/>
    <n v="77.430769230769229"/>
    <x v="2"/>
    <x v="11"/>
  </r>
  <r>
    <n v="902"/>
    <s v="Wang, Silva and Byrd"/>
    <s v="Integrated bifurcated software"/>
    <n v="1400"/>
    <n v="3534"/>
    <x v="3"/>
    <n v="110"/>
    <x v="1"/>
    <s v="USD"/>
    <n v="1454133600"/>
    <n v="1457762400"/>
    <b v="0"/>
    <b v="0"/>
    <s v="technology/web"/>
    <n v="2.5242857142857145"/>
    <n v="32.127272727272725"/>
    <x v="2"/>
    <x v="2"/>
  </r>
  <r>
    <n v="89"/>
    <s v="White, Singleton and Zimmerman"/>
    <s v="Monitored scalable knowledgebase"/>
    <n v="3400"/>
    <n v="8588"/>
    <x v="3"/>
    <n v="96"/>
    <x v="1"/>
    <s v="USD"/>
    <n v="1271307600"/>
    <n v="1271480400"/>
    <b v="0"/>
    <b v="0"/>
    <s v="theater/plays"/>
    <n v="2.5258823529411765"/>
    <n v="89.458333333333329"/>
    <x v="1"/>
    <x v="1"/>
  </r>
  <r>
    <n v="269"/>
    <s v="Miles and Sons"/>
    <s v="Persistent attitude-oriented approach"/>
    <n v="3500"/>
    <n v="8842"/>
    <x v="3"/>
    <n v="87"/>
    <x v="1"/>
    <s v="USD"/>
    <n v="1548914400"/>
    <n v="1550728800"/>
    <b v="0"/>
    <b v="0"/>
    <s v="film &amp; video/television"/>
    <n v="2.5262857142857142"/>
    <n v="101.63218390804597"/>
    <x v="3"/>
    <x v="21"/>
  </r>
  <r>
    <n v="163"/>
    <s v="Burton-Watkins"/>
    <s v="Extended reciprocal circuit"/>
    <n v="3500"/>
    <n v="8864"/>
    <x v="3"/>
    <n v="246"/>
    <x v="1"/>
    <s v="USD"/>
    <n v="1508475600"/>
    <n v="1512712800"/>
    <b v="0"/>
    <b v="1"/>
    <s v="photography/photography books"/>
    <n v="2.5325714285714285"/>
    <n v="36.032520325203251"/>
    <x v="5"/>
    <x v="6"/>
  </r>
  <r>
    <n v="68"/>
    <s v="Moreno-Turner"/>
    <s v="Inverse multi-tasking installation"/>
    <n v="5700"/>
    <n v="14508"/>
    <x v="3"/>
    <n v="246"/>
    <x v="4"/>
    <s v="EUR"/>
    <n v="1501131600"/>
    <n v="1505192400"/>
    <b v="0"/>
    <b v="1"/>
    <s v="theater/plays"/>
    <n v="2.5452631578947367"/>
    <n v="58.975609756097562"/>
    <x v="1"/>
    <x v="1"/>
  </r>
  <r>
    <n v="753"/>
    <s v="Guerrero-Griffin"/>
    <s v="Networked web-enabled product"/>
    <n v="4700"/>
    <n v="12065"/>
    <x v="3"/>
    <n v="137"/>
    <x v="1"/>
    <s v="USD"/>
    <n v="1274590800"/>
    <n v="1275886800"/>
    <b v="0"/>
    <b v="0"/>
    <s v="photography/photography books"/>
    <n v="2.5670212765957445"/>
    <n v="88.065693430656935"/>
    <x v="5"/>
    <x v="6"/>
  </r>
  <r>
    <n v="891"/>
    <s v="Williams, Price and Hurley"/>
    <s v="Synchronized demand-driven infrastructure"/>
    <n v="3000"/>
    <n v="7758"/>
    <x v="3"/>
    <n v="165"/>
    <x v="0"/>
    <s v="CAD"/>
    <n v="1322892000"/>
    <n v="1326693600"/>
    <b v="0"/>
    <b v="0"/>
    <s v="film &amp; video/documentary"/>
    <n v="2.5859999999999999"/>
    <n v="47.018181818181816"/>
    <x v="3"/>
    <x v="13"/>
  </r>
  <r>
    <n v="92"/>
    <s v="Santos, Bell and Lloyd"/>
    <s v="Object-based analyzing knowledge user"/>
    <n v="20000"/>
    <n v="51775"/>
    <x v="3"/>
    <n v="498"/>
    <x v="3"/>
    <s v="CHF"/>
    <n v="1277269200"/>
    <n v="1277355600"/>
    <b v="0"/>
    <b v="1"/>
    <s v="games/video games"/>
    <n v="2.5887500000000001"/>
    <n v="103.96586345381526"/>
    <x v="7"/>
    <x v="17"/>
  </r>
  <r>
    <n v="225"/>
    <s v="Fox-Quinn"/>
    <s v="Enterprise-wide reciprocal success"/>
    <n v="67800"/>
    <n v="176398"/>
    <x v="3"/>
    <n v="5880"/>
    <x v="1"/>
    <s v="USD"/>
    <n v="1399093200"/>
    <n v="1399093200"/>
    <b v="1"/>
    <b v="0"/>
    <s v="music/rock"/>
    <n v="2.6017404129793511"/>
    <n v="29.999659863945578"/>
    <x v="4"/>
    <x v="4"/>
  </r>
  <r>
    <n v="484"/>
    <s v="Landry Inc"/>
    <s v="Synergistic cohesive adapter"/>
    <n v="29600"/>
    <n v="77021"/>
    <x v="3"/>
    <n v="1572"/>
    <x v="2"/>
    <s v="GBP"/>
    <n v="1407128400"/>
    <n v="1411362000"/>
    <b v="0"/>
    <b v="1"/>
    <s v="food/food trucks"/>
    <n v="2.6020608108108108"/>
    <n v="48.99554707379135"/>
    <x v="0"/>
    <x v="0"/>
  </r>
  <r>
    <n v="88"/>
    <s v="Clark Group"/>
    <s v="Grass-roots fault-tolerant policy"/>
    <n v="4800"/>
    <n v="12516"/>
    <x v="3"/>
    <n v="113"/>
    <x v="1"/>
    <s v="USD"/>
    <n v="1429160400"/>
    <n v="1431061200"/>
    <b v="0"/>
    <b v="0"/>
    <s v="publishing/translations"/>
    <n v="2.6074999999999999"/>
    <n v="110.76106194690266"/>
    <x v="6"/>
    <x v="14"/>
  </r>
  <r>
    <n v="137"/>
    <s v="Hudson-Nguyen"/>
    <s v="Down-sized disintermediate support"/>
    <n v="1800"/>
    <n v="4712"/>
    <x v="3"/>
    <n v="50"/>
    <x v="1"/>
    <s v="USD"/>
    <n v="1286341200"/>
    <n v="1286859600"/>
    <b v="0"/>
    <b v="0"/>
    <s v="publishing/nonfiction"/>
    <n v="2.617777777777778"/>
    <n v="94.24"/>
    <x v="6"/>
    <x v="7"/>
  </r>
  <r>
    <n v="807"/>
    <s v="Walker-Taylor"/>
    <s v="Automated uniform concept"/>
    <n v="700"/>
    <n v="1848"/>
    <x v="3"/>
    <n v="43"/>
    <x v="1"/>
    <s v="USD"/>
    <n v="1571115600"/>
    <n v="1574920800"/>
    <b v="0"/>
    <b v="1"/>
    <s v="theater/plays"/>
    <n v="2.64"/>
    <n v="42.97674418604651"/>
    <x v="1"/>
    <x v="1"/>
  </r>
  <r>
    <n v="540"/>
    <s v="Brown-Pena"/>
    <s v="Front-line client-server secured line"/>
    <n v="5300"/>
    <n v="14097"/>
    <x v="3"/>
    <n v="247"/>
    <x v="1"/>
    <s v="USD"/>
    <n v="1525496400"/>
    <n v="1527397200"/>
    <b v="0"/>
    <b v="0"/>
    <s v="photography/photography books"/>
    <n v="2.6598113207547169"/>
    <n v="57.072874493927124"/>
    <x v="5"/>
    <x v="6"/>
  </r>
  <r>
    <n v="10"/>
    <s v="Green Ltd"/>
    <s v="Monitored empowering installation"/>
    <n v="5200"/>
    <n v="13838"/>
    <x v="3"/>
    <n v="220"/>
    <x v="1"/>
    <s v="USD"/>
    <n v="1281762000"/>
    <n v="1285909200"/>
    <b v="0"/>
    <b v="0"/>
    <s v="film &amp; video/drama"/>
    <n v="2.6611538461538462"/>
    <n v="62.9"/>
    <x v="3"/>
    <x v="12"/>
  </r>
  <r>
    <n v="827"/>
    <s v="Miranda, Martinez and Lowery"/>
    <s v="Innovative actuating artificial intelligence"/>
    <n v="2300"/>
    <n v="6134"/>
    <x v="3"/>
    <n v="82"/>
    <x v="5"/>
    <s v="AUD"/>
    <n v="1304398800"/>
    <n v="1305435600"/>
    <b v="0"/>
    <b v="1"/>
    <s v="film &amp; video/drama"/>
    <n v="2.6669565217391304"/>
    <n v="74.804878048780495"/>
    <x v="3"/>
    <x v="12"/>
  </r>
  <r>
    <n v="620"/>
    <s v="Swanson, Wilson and Baker"/>
    <s v="Synergized well-modulated project"/>
    <n v="4300"/>
    <n v="11525"/>
    <x v="3"/>
    <n v="128"/>
    <x v="5"/>
    <s v="AUD"/>
    <n v="1467954000"/>
    <n v="1468299600"/>
    <b v="0"/>
    <b v="0"/>
    <s v="photography/photography books"/>
    <n v="2.6802325581395348"/>
    <n v="90.0390625"/>
    <x v="5"/>
    <x v="6"/>
  </r>
  <r>
    <n v="258"/>
    <s v="Duncan, Mcdonald and Miller"/>
    <s v="Assimilated coherent hardware"/>
    <n v="5000"/>
    <n v="13424"/>
    <x v="3"/>
    <n v="186"/>
    <x v="1"/>
    <s v="USD"/>
    <n v="1481176800"/>
    <n v="1482904800"/>
    <b v="0"/>
    <b v="1"/>
    <s v="theater/plays"/>
    <n v="2.6848000000000001"/>
    <n v="72.172043010752688"/>
    <x v="1"/>
    <x v="1"/>
  </r>
  <r>
    <n v="804"/>
    <s v="English-Mccullough"/>
    <s v="Business-focused discrete software"/>
    <n v="2600"/>
    <n v="6987"/>
    <x v="3"/>
    <n v="218"/>
    <x v="1"/>
    <s v="USD"/>
    <n v="1514872800"/>
    <n v="1516600800"/>
    <b v="0"/>
    <b v="0"/>
    <s v="music/rock"/>
    <n v="2.6873076923076922"/>
    <n v="32.050458715596328"/>
    <x v="4"/>
    <x v="4"/>
  </r>
  <r>
    <n v="112"/>
    <s v="Jones-Meyer"/>
    <s v="Re-engineered client-driven hub"/>
    <n v="4700"/>
    <n v="12635"/>
    <x v="3"/>
    <n v="361"/>
    <x v="5"/>
    <s v="AUD"/>
    <n v="1408856400"/>
    <n v="1410152400"/>
    <b v="0"/>
    <b v="0"/>
    <s v="technology/web"/>
    <n v="2.6882978723404256"/>
    <n v="35"/>
    <x v="2"/>
    <x v="2"/>
  </r>
  <r>
    <n v="723"/>
    <s v="Beck-Knight"/>
    <s v="Exclusive fresh-thinking model"/>
    <n v="4900"/>
    <n v="13250"/>
    <x v="3"/>
    <n v="144"/>
    <x v="5"/>
    <s v="AUD"/>
    <n v="1456898400"/>
    <n v="1458709200"/>
    <b v="0"/>
    <b v="0"/>
    <s v="theater/plays"/>
    <n v="2.704081632653061"/>
    <n v="92.013888888888886"/>
    <x v="1"/>
    <x v="1"/>
  </r>
  <r>
    <n v="770"/>
    <s v="Mathis-Rodriguez"/>
    <s v="User-centric attitude-oriented intranet"/>
    <n v="4300"/>
    <n v="11642"/>
    <x v="3"/>
    <n v="216"/>
    <x v="4"/>
    <s v="EUR"/>
    <n v="1397451600"/>
    <n v="1398056400"/>
    <b v="0"/>
    <b v="1"/>
    <s v="theater/plays"/>
    <n v="2.7074418604651163"/>
    <n v="53.898148148148145"/>
    <x v="1"/>
    <x v="1"/>
  </r>
  <r>
    <n v="548"/>
    <s v="York-Pitts"/>
    <s v="Monitored discrete toolset"/>
    <n v="66100"/>
    <n v="179074"/>
    <x v="3"/>
    <n v="2985"/>
    <x v="1"/>
    <s v="USD"/>
    <n v="1459486800"/>
    <n v="1460610000"/>
    <b v="0"/>
    <b v="0"/>
    <s v="theater/plays"/>
    <n v="2.7091376701966716"/>
    <n v="59.991289782244557"/>
    <x v="1"/>
    <x v="1"/>
  </r>
  <r>
    <n v="871"/>
    <s v="Santana-George"/>
    <s v="Re-engineered client-driven knowledge user"/>
    <n v="71500"/>
    <n v="194912"/>
    <x v="3"/>
    <n v="2320"/>
    <x v="1"/>
    <s v="USD"/>
    <n v="1509512400"/>
    <n v="1511071200"/>
    <b v="0"/>
    <b v="1"/>
    <s v="theater/plays"/>
    <n v="2.7260419580419581"/>
    <n v="84.013793103448279"/>
    <x v="1"/>
    <x v="1"/>
  </r>
  <r>
    <n v="369"/>
    <s v="Smith-Gonzalez"/>
    <s v="Polarized needs-based approach"/>
    <n v="5400"/>
    <n v="14743"/>
    <x v="3"/>
    <n v="154"/>
    <x v="1"/>
    <s v="USD"/>
    <n v="1359871200"/>
    <n v="1363237200"/>
    <b v="0"/>
    <b v="1"/>
    <s v="film &amp; video/television"/>
    <n v="2.730185185185185"/>
    <n v="95.733766233766232"/>
    <x v="3"/>
    <x v="21"/>
  </r>
  <r>
    <n v="249"/>
    <s v="Avila-Nelson"/>
    <s v="Up-sized intermediate website"/>
    <n v="61500"/>
    <n v="168095"/>
    <x v="3"/>
    <n v="6465"/>
    <x v="1"/>
    <s v="USD"/>
    <n v="1420178400"/>
    <n v="1420783200"/>
    <b v="0"/>
    <b v="0"/>
    <s v="publishing/translations"/>
    <n v="2.7332520325203253"/>
    <n v="26.000773395204948"/>
    <x v="6"/>
    <x v="14"/>
  </r>
  <r>
    <n v="59"/>
    <s v="Wright, Fox and Marks"/>
    <s v="Assimilated real-time support"/>
    <n v="1400"/>
    <n v="3851"/>
    <x v="3"/>
    <n v="128"/>
    <x v="1"/>
    <s v="USD"/>
    <n v="1497243600"/>
    <n v="1498539600"/>
    <b v="0"/>
    <b v="1"/>
    <s v="theater/plays"/>
    <n v="2.7507142857142859"/>
    <n v="30.0859375"/>
    <x v="1"/>
    <x v="1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s v="music/rock"/>
    <n v="2.7650000000000001"/>
    <n v="92.166666666666671"/>
    <x v="4"/>
    <x v="4"/>
  </r>
  <r>
    <n v="368"/>
    <s v="Whitaker, Wallace and Daniels"/>
    <s v="Reactive directional capacity"/>
    <n v="5200"/>
    <n v="14394"/>
    <x v="3"/>
    <n v="206"/>
    <x v="2"/>
    <s v="GBP"/>
    <n v="1286946000"/>
    <n v="1288933200"/>
    <b v="0"/>
    <b v="1"/>
    <s v="film &amp; video/documentary"/>
    <n v="2.7680769230769231"/>
    <n v="69.873786407766985"/>
    <x v="3"/>
    <x v="13"/>
  </r>
  <r>
    <n v="624"/>
    <s v="White, Robertson and Roberts"/>
    <s v="Down-sized national software"/>
    <n v="5100"/>
    <n v="14249"/>
    <x v="3"/>
    <n v="432"/>
    <x v="1"/>
    <s v="USD"/>
    <n v="1422165600"/>
    <n v="1422684000"/>
    <b v="0"/>
    <b v="0"/>
    <s v="photography/photography books"/>
    <n v="2.793921568627451"/>
    <n v="32.983796296296298"/>
    <x v="5"/>
    <x v="6"/>
  </r>
  <r>
    <n v="102"/>
    <s v="Garcia Inc"/>
    <s v="Front-line web-enabled model"/>
    <n v="3700"/>
    <n v="10422"/>
    <x v="3"/>
    <n v="336"/>
    <x v="1"/>
    <s v="USD"/>
    <n v="1526274000"/>
    <n v="1526878800"/>
    <b v="0"/>
    <b v="1"/>
    <s v="technology/wearables"/>
    <n v="2.8167567567567566"/>
    <n v="31.017857142857142"/>
    <x v="2"/>
    <x v="11"/>
  </r>
  <r>
    <n v="608"/>
    <s v="Johnson Group"/>
    <s v="Compatible full-range leverage"/>
    <n v="3900"/>
    <n v="11075"/>
    <x v="3"/>
    <n v="316"/>
    <x v="1"/>
    <s v="USD"/>
    <n v="1551852000"/>
    <n v="1552197600"/>
    <b v="0"/>
    <b v="1"/>
    <s v="music/jazz"/>
    <n v="2.8397435897435899"/>
    <n v="35.047468354430379"/>
    <x v="4"/>
    <x v="9"/>
  </r>
  <r>
    <n v="549"/>
    <s v="Jarvis and Sons"/>
    <s v="Business-focused intermediate system engine"/>
    <n v="29500"/>
    <n v="83843"/>
    <x v="3"/>
    <n v="762"/>
    <x v="1"/>
    <s v="USD"/>
    <n v="1369717200"/>
    <n v="1370494800"/>
    <b v="0"/>
    <b v="0"/>
    <s v="technology/wearables"/>
    <n v="2.8421355932203389"/>
    <n v="110.03018372703411"/>
    <x v="2"/>
    <x v="11"/>
  </r>
  <r>
    <n v="470"/>
    <s v="Grimes, Holland and Sloan"/>
    <s v="Extended dedicated archive"/>
    <n v="3600"/>
    <n v="10289"/>
    <x v="3"/>
    <n v="381"/>
    <x v="1"/>
    <s v="USD"/>
    <n v="1481522400"/>
    <n v="1482127200"/>
    <b v="0"/>
    <b v="0"/>
    <s v="technology/wearables"/>
    <n v="2.8580555555555556"/>
    <n v="27.00524934383202"/>
    <x v="2"/>
    <x v="11"/>
  </r>
  <r>
    <n v="305"/>
    <s v="Townsend Ltd"/>
    <s v="Grass-roots actuating policy"/>
    <n v="2800"/>
    <n v="8014"/>
    <x v="3"/>
    <n v="85"/>
    <x v="1"/>
    <s v="USD"/>
    <n v="1458363600"/>
    <n v="1461906000"/>
    <b v="0"/>
    <b v="0"/>
    <s v="theater/plays"/>
    <n v="2.8621428571428571"/>
    <n v="94.28235294117647"/>
    <x v="1"/>
    <x v="1"/>
  </r>
  <r>
    <n v="425"/>
    <s v="Sullivan, Davis and Booth"/>
    <s v="Vision-oriented actuating hardware"/>
    <n v="2700"/>
    <n v="7767"/>
    <x v="3"/>
    <n v="92"/>
    <x v="1"/>
    <s v="USD"/>
    <n v="1438059600"/>
    <n v="1438578000"/>
    <b v="0"/>
    <b v="0"/>
    <s v="photography/photography books"/>
    <n v="2.8766666666666665"/>
    <n v="84.423913043478265"/>
    <x v="5"/>
    <x v="6"/>
  </r>
  <r>
    <n v="821"/>
    <s v="Alvarez-Andrews"/>
    <s v="Extended impactful secured line"/>
    <n v="4900"/>
    <n v="14273"/>
    <x v="3"/>
    <n v="210"/>
    <x v="1"/>
    <s v="USD"/>
    <n v="1488261600"/>
    <n v="1489381200"/>
    <b v="0"/>
    <b v="0"/>
    <s v="film &amp; video/documentary"/>
    <n v="2.9128571428571428"/>
    <n v="67.966666666666669"/>
    <x v="3"/>
    <x v="13"/>
  </r>
  <r>
    <n v="184"/>
    <s v="Howard, Carter and Griffith"/>
    <s v="Adaptive asynchronous emulation"/>
    <n v="3600"/>
    <n v="10550"/>
    <x v="3"/>
    <n v="340"/>
    <x v="1"/>
    <s v="USD"/>
    <n v="1556859600"/>
    <n v="1556946000"/>
    <b v="0"/>
    <b v="0"/>
    <s v="theater/plays"/>
    <n v="2.9305555555555554"/>
    <n v="31.029411764705884"/>
    <x v="1"/>
    <x v="1"/>
  </r>
  <r>
    <n v="314"/>
    <s v="Sanchez-Morgan"/>
    <s v="Realigned upward-trending strategy"/>
    <n v="1400"/>
    <n v="4126"/>
    <x v="3"/>
    <n v="133"/>
    <x v="1"/>
    <s v="USD"/>
    <n v="1552366800"/>
    <n v="1552798800"/>
    <b v="0"/>
    <b v="1"/>
    <s v="film &amp; video/documentary"/>
    <n v="2.9471428571428571"/>
    <n v="31.022556390977442"/>
    <x v="3"/>
    <x v="13"/>
  </r>
  <r>
    <n v="962"/>
    <s v="Harris, Russell and Mitchell"/>
    <s v="User-centric cohesive policy"/>
    <n v="3600"/>
    <n v="10657"/>
    <x v="3"/>
    <n v="266"/>
    <x v="1"/>
    <s v="USD"/>
    <n v="1384408800"/>
    <n v="1386223200"/>
    <b v="0"/>
    <b v="0"/>
    <s v="food/food trucks"/>
    <n v="2.9602777777777778"/>
    <n v="40.063909774436091"/>
    <x v="0"/>
    <x v="0"/>
  </r>
  <r>
    <n v="197"/>
    <s v="Perry and Sons"/>
    <s v="Business-focused logistical framework"/>
    <n v="54700"/>
    <n v="163118"/>
    <x v="3"/>
    <n v="1989"/>
    <x v="1"/>
    <s v="USD"/>
    <n v="1498194000"/>
    <n v="1499403600"/>
    <b v="0"/>
    <b v="0"/>
    <s v="film &amp; video/drama"/>
    <n v="2.9820475319926874"/>
    <n v="82.010055304172951"/>
    <x v="3"/>
    <x v="12"/>
  </r>
  <r>
    <n v="359"/>
    <s v="Salazar-Moon"/>
    <s v="Compatible needs-based architecture"/>
    <n v="4000"/>
    <n v="11948"/>
    <x v="3"/>
    <n v="187"/>
    <x v="1"/>
    <s v="USD"/>
    <n v="1314421200"/>
    <n v="1315026000"/>
    <b v="0"/>
    <b v="0"/>
    <s v="film &amp; video/animation"/>
    <n v="2.9870000000000001"/>
    <n v="63.893048128342244"/>
    <x v="3"/>
    <x v="3"/>
  </r>
  <r>
    <n v="78"/>
    <s v="Montgomery, Larson and Spencer"/>
    <s v="User-centric bifurcated knowledge user"/>
    <n v="4500"/>
    <n v="13536"/>
    <x v="3"/>
    <n v="330"/>
    <x v="1"/>
    <s v="USD"/>
    <n v="1523854800"/>
    <n v="1523941200"/>
    <b v="0"/>
    <b v="0"/>
    <s v="publishing/translations"/>
    <n v="3.008"/>
    <n v="41.018181818181816"/>
    <x v="6"/>
    <x v="14"/>
  </r>
  <r>
    <n v="94"/>
    <s v="Hanson Inc"/>
    <s v="Grass-roots web-enabled contingency"/>
    <n v="2900"/>
    <n v="8807"/>
    <x v="3"/>
    <n v="180"/>
    <x v="2"/>
    <s v="GBP"/>
    <n v="1554613200"/>
    <n v="1555563600"/>
    <b v="0"/>
    <b v="0"/>
    <s v="technology/web"/>
    <n v="3.036896551724138"/>
    <n v="48.927777777777777"/>
    <x v="2"/>
    <x v="2"/>
  </r>
  <r>
    <n v="272"/>
    <s v="Horton, Morrison and Clark"/>
    <s v="Networked radical neural-net"/>
    <n v="51100"/>
    <n v="155349"/>
    <x v="3"/>
    <n v="1894"/>
    <x v="1"/>
    <s v="USD"/>
    <n v="1562734800"/>
    <n v="1564894800"/>
    <b v="0"/>
    <b v="1"/>
    <s v="theater/plays"/>
    <n v="3.0400978473581213"/>
    <n v="82.021647307286173"/>
    <x v="1"/>
    <x v="1"/>
  </r>
  <r>
    <n v="491"/>
    <s v="Henson PLC"/>
    <s v="Universal contextually-based knowledgebase"/>
    <n v="56800"/>
    <n v="173437"/>
    <x v="3"/>
    <n v="2443"/>
    <x v="1"/>
    <s v="USD"/>
    <n v="1372654800"/>
    <n v="1374901200"/>
    <b v="0"/>
    <b v="1"/>
    <s v="food/food trucks"/>
    <n v="3.0534683098591549"/>
    <n v="70.993450675399103"/>
    <x v="0"/>
    <x v="0"/>
  </r>
  <r>
    <n v="570"/>
    <s v="Martinez-Juarez"/>
    <s v="Realigned uniform knowledge user"/>
    <n v="31200"/>
    <n v="95364"/>
    <x v="3"/>
    <n v="2725"/>
    <x v="1"/>
    <s v="USD"/>
    <n v="1419055200"/>
    <n v="1419573600"/>
    <b v="0"/>
    <b v="1"/>
    <s v="music/rock"/>
    <n v="3.0565384615384614"/>
    <n v="34.995963302752294"/>
    <x v="4"/>
    <x v="4"/>
  </r>
  <r>
    <n v="180"/>
    <s v="Olsen, Edwards and Reid"/>
    <s v="Optional clear-thinking software"/>
    <n v="56000"/>
    <n v="172736"/>
    <x v="3"/>
    <n v="2107"/>
    <x v="5"/>
    <s v="AUD"/>
    <n v="1269234000"/>
    <n v="1269666000"/>
    <b v="0"/>
    <b v="0"/>
    <s v="technology/wearables"/>
    <n v="3.0845714285714285"/>
    <n v="81.98196487897485"/>
    <x v="2"/>
    <x v="11"/>
  </r>
  <r>
    <n v="31"/>
    <s v="Schroeder Ltd"/>
    <s v="Progressive needs-based focus group"/>
    <n v="3500"/>
    <n v="10850"/>
    <x v="3"/>
    <n v="226"/>
    <x v="2"/>
    <s v="GBP"/>
    <n v="1451973600"/>
    <n v="1454392800"/>
    <b v="0"/>
    <b v="0"/>
    <s v="games/video games"/>
    <n v="3.1"/>
    <n v="48.008849557522126"/>
    <x v="7"/>
    <x v="17"/>
  </r>
  <r>
    <n v="312"/>
    <s v="Martinez LLC"/>
    <s v="Robust impactful approach"/>
    <n v="59100"/>
    <n v="183345"/>
    <x v="3"/>
    <n v="3742"/>
    <x v="1"/>
    <s v="USD"/>
    <n v="1382677200"/>
    <n v="1383282000"/>
    <b v="0"/>
    <b v="0"/>
    <s v="theater/plays"/>
    <n v="3.1022842639593908"/>
    <n v="48.996525921966864"/>
    <x v="1"/>
    <x v="1"/>
  </r>
  <r>
    <n v="631"/>
    <s v="Carlson-Hernandez"/>
    <s v="Quality-focused real-time solution"/>
    <n v="59200"/>
    <n v="183756"/>
    <x v="3"/>
    <n v="3063"/>
    <x v="1"/>
    <s v="USD"/>
    <n v="1553576400"/>
    <n v="1553922000"/>
    <b v="0"/>
    <b v="0"/>
    <s v="theater/plays"/>
    <n v="3.1039864864864866"/>
    <n v="59.992164544564154"/>
    <x v="1"/>
    <x v="1"/>
  </r>
  <r>
    <n v="133"/>
    <s v="Gates PLC"/>
    <s v="Secured content-based product"/>
    <n v="4500"/>
    <n v="13985"/>
    <x v="3"/>
    <n v="159"/>
    <x v="1"/>
    <s v="USD"/>
    <n v="1313125200"/>
    <n v="1315026000"/>
    <b v="0"/>
    <b v="0"/>
    <s v="music/world music"/>
    <n v="3.1077777777777778"/>
    <n v="87.95597484276729"/>
    <x v="4"/>
    <x v="23"/>
  </r>
  <r>
    <n v="703"/>
    <s v="Perez Group"/>
    <s v="Cross-platform tertiary hub"/>
    <n v="63400"/>
    <n v="197728"/>
    <x v="3"/>
    <n v="2038"/>
    <x v="1"/>
    <s v="USD"/>
    <n v="1334984400"/>
    <n v="1336453200"/>
    <b v="1"/>
    <b v="1"/>
    <s v="publishing/translations"/>
    <n v="3.1187381703470032"/>
    <n v="97.020608439646708"/>
    <x v="6"/>
    <x v="14"/>
  </r>
  <r>
    <n v="262"/>
    <s v="Lloyd, Kennedy and Davis"/>
    <s v="Compatible multimedia hub"/>
    <n v="1700"/>
    <n v="5328"/>
    <x v="3"/>
    <n v="107"/>
    <x v="1"/>
    <s v="USD"/>
    <n v="1301979600"/>
    <n v="1304226000"/>
    <b v="0"/>
    <b v="1"/>
    <s v="music/indie rock"/>
    <n v="3.1341176470588237"/>
    <n v="49.794392523364486"/>
    <x v="4"/>
    <x v="10"/>
  </r>
  <r>
    <n v="832"/>
    <s v="Bradley, Beck and Mayo"/>
    <s v="Synergized fault-tolerant hierarchy"/>
    <n v="43200"/>
    <n v="136156"/>
    <x v="3"/>
    <n v="1297"/>
    <x v="6"/>
    <s v="DKK"/>
    <n v="1445490000"/>
    <n v="1448431200"/>
    <b v="1"/>
    <b v="0"/>
    <s v="publishing/translations"/>
    <n v="3.1517592592592591"/>
    <n v="104.97764070932922"/>
    <x v="6"/>
    <x v="14"/>
  </r>
  <r>
    <n v="404"/>
    <s v="Bailey-Boyer"/>
    <s v="Visionary exuding Internet solution"/>
    <n v="48900"/>
    <n v="154321"/>
    <x v="3"/>
    <n v="2237"/>
    <x v="1"/>
    <s v="USD"/>
    <n v="1510639200"/>
    <n v="1510898400"/>
    <b v="0"/>
    <b v="0"/>
    <s v="theater/plays"/>
    <n v="3.1558486707566464"/>
    <n v="68.985695127402778"/>
    <x v="1"/>
    <x v="1"/>
  </r>
  <r>
    <n v="471"/>
    <s v="Perry and Sons"/>
    <s v="Configurable static help-desk"/>
    <n v="3100"/>
    <n v="9889"/>
    <x v="3"/>
    <n v="194"/>
    <x v="2"/>
    <s v="GBP"/>
    <n v="1335934800"/>
    <n v="1335934800"/>
    <b v="0"/>
    <b v="1"/>
    <s v="food/food trucks"/>
    <n v="3.19"/>
    <n v="50.97422680412371"/>
    <x v="0"/>
    <x v="0"/>
  </r>
  <r>
    <n v="734"/>
    <s v="Stone PLC"/>
    <s v="Exclusive 5thgeneration leverage"/>
    <n v="4200"/>
    <n v="13404"/>
    <x v="3"/>
    <n v="536"/>
    <x v="1"/>
    <s v="USD"/>
    <n v="1485583200"/>
    <n v="1486620000"/>
    <b v="0"/>
    <b v="1"/>
    <s v="theater/plays"/>
    <n v="3.1914285714285713"/>
    <n v="25.007462686567163"/>
    <x v="1"/>
    <x v="1"/>
  </r>
  <r>
    <n v="908"/>
    <s v="Bryant-Pope"/>
    <s v="Networked intangible help-desk"/>
    <n v="38200"/>
    <n v="121950"/>
    <x v="3"/>
    <n v="3934"/>
    <x v="1"/>
    <s v="USD"/>
    <n v="1335934800"/>
    <n v="1336885200"/>
    <b v="0"/>
    <b v="0"/>
    <s v="games/video games"/>
    <n v="3.1924083769633507"/>
    <n v="30.99898322318251"/>
    <x v="7"/>
    <x v="17"/>
  </r>
  <r>
    <n v="976"/>
    <s v="Huerta, Roberts and Dickerson"/>
    <s v="Self-enabling value-added artificial intelligence"/>
    <n v="4000"/>
    <n v="12886"/>
    <x v="3"/>
    <n v="140"/>
    <x v="1"/>
    <s v="USD"/>
    <n v="1296194400"/>
    <n v="1296712800"/>
    <b v="0"/>
    <b v="1"/>
    <s v="theater/plays"/>
    <n v="3.2214999999999998"/>
    <n v="92.042857142857144"/>
    <x v="1"/>
    <x v="1"/>
  </r>
  <r>
    <n v="583"/>
    <s v="Powell and Sons"/>
    <s v="Centralized clear-thinking conglomeration"/>
    <n v="18900"/>
    <n v="60934"/>
    <x v="3"/>
    <n v="909"/>
    <x v="1"/>
    <s v="USD"/>
    <n v="1329717600"/>
    <n v="1331186400"/>
    <b v="0"/>
    <b v="0"/>
    <s v="film &amp; video/documentary"/>
    <n v="3.2240211640211642"/>
    <n v="67.034103410341032"/>
    <x v="3"/>
    <x v="13"/>
  </r>
  <r>
    <n v="38"/>
    <s v="Maldonado-Gonzalez"/>
    <s v="Digitized client-driven database"/>
    <n v="3100"/>
    <n v="10085"/>
    <x v="3"/>
    <n v="134"/>
    <x v="1"/>
    <s v="USD"/>
    <n v="1287378000"/>
    <n v="1287810000"/>
    <b v="0"/>
    <b v="0"/>
    <s v="photography/photography books"/>
    <n v="3.2532258064516131"/>
    <n v="75.261194029850742"/>
    <x v="5"/>
    <x v="6"/>
  </r>
  <r>
    <n v="246"/>
    <s v="Walters-Carter"/>
    <s v="Seamless value-added standardization"/>
    <n v="4500"/>
    <n v="14649"/>
    <x v="3"/>
    <n v="222"/>
    <x v="1"/>
    <s v="USD"/>
    <n v="1375678800"/>
    <n v="1376024400"/>
    <b v="0"/>
    <b v="0"/>
    <s v="technology/web"/>
    <n v="3.2553333333333332"/>
    <n v="65.986486486486484"/>
    <x v="2"/>
    <x v="2"/>
  </r>
  <r>
    <n v="278"/>
    <s v="Higgins, Davis and Salazar"/>
    <s v="Distributed multi-tasking strategy"/>
    <n v="2700"/>
    <n v="8799"/>
    <x v="3"/>
    <n v="91"/>
    <x v="1"/>
    <s v="USD"/>
    <n v="1353909600"/>
    <n v="1356069600"/>
    <b v="0"/>
    <b v="0"/>
    <s v="technology/web"/>
    <n v="3.2588888888888889"/>
    <n v="96.692307692307693"/>
    <x v="2"/>
    <x v="2"/>
  </r>
  <r>
    <n v="7"/>
    <s v="Carter-Guzman"/>
    <s v="Centralized cohesive challenge"/>
    <n v="4500"/>
    <n v="14741"/>
    <x v="3"/>
    <n v="227"/>
    <x v="6"/>
    <s v="DKK"/>
    <n v="1439442000"/>
    <n v="1439614800"/>
    <b v="0"/>
    <b v="0"/>
    <s v="theater/plays"/>
    <n v="3.2757777777777779"/>
    <n v="64.93832599118943"/>
    <x v="1"/>
    <x v="1"/>
  </r>
  <r>
    <n v="29"/>
    <s v="Johnson, Parker and Haynes"/>
    <s v="Focused 6thgeneration forecast"/>
    <n v="45900"/>
    <n v="150965"/>
    <x v="3"/>
    <n v="1606"/>
    <x v="3"/>
    <s v="CHF"/>
    <n v="1532062800"/>
    <n v="1535518800"/>
    <b v="0"/>
    <b v="0"/>
    <s v="film &amp; video/shorts"/>
    <n v="3.2889978213507627"/>
    <n v="94.000622665006233"/>
    <x v="3"/>
    <x v="19"/>
  </r>
  <r>
    <n v="466"/>
    <s v="Obrien and Sons"/>
    <s v="Pre-emptive transitional frame"/>
    <n v="1200"/>
    <n v="3984"/>
    <x v="3"/>
    <n v="42"/>
    <x v="1"/>
    <s v="USD"/>
    <n v="1368594000"/>
    <n v="1370581200"/>
    <b v="0"/>
    <b v="1"/>
    <s v="technology/wearables"/>
    <n v="3.32"/>
    <n v="94.857142857142861"/>
    <x v="2"/>
    <x v="11"/>
  </r>
  <r>
    <n v="23"/>
    <s v="Gray-Jenkins"/>
    <s v="Devolved next generation adapter"/>
    <n v="4500"/>
    <n v="14942"/>
    <x v="3"/>
    <n v="142"/>
    <x v="2"/>
    <s v="GBP"/>
    <n v="1550124000"/>
    <n v="1554699600"/>
    <b v="0"/>
    <b v="0"/>
    <s v="film &amp; video/documentary"/>
    <n v="3.3204444444444445"/>
    <n v="105.22535211267606"/>
    <x v="3"/>
    <x v="13"/>
  </r>
  <r>
    <n v="219"/>
    <s v="Huang-Henderson"/>
    <s v="Stand-alone mobile customer loyalty"/>
    <n v="41700"/>
    <n v="138497"/>
    <x v="3"/>
    <n v="1539"/>
    <x v="1"/>
    <s v="USD"/>
    <n v="1345093200"/>
    <n v="1346130000"/>
    <b v="0"/>
    <b v="0"/>
    <s v="film &amp; video/animation"/>
    <n v="3.3212709832134291"/>
    <n v="89.991552956465242"/>
    <x v="3"/>
    <x v="3"/>
  </r>
  <r>
    <n v="968"/>
    <s v="Gonzalez-White"/>
    <s v="Open-architected disintermediate budgetary management"/>
    <n v="2400"/>
    <n v="8117"/>
    <x v="3"/>
    <n v="114"/>
    <x v="1"/>
    <s v="USD"/>
    <n v="1293861600"/>
    <n v="1295157600"/>
    <b v="0"/>
    <b v="0"/>
    <s v="food/food trucks"/>
    <n v="3.3820833333333336"/>
    <n v="71.201754385964918"/>
    <x v="0"/>
    <x v="0"/>
  </r>
  <r>
    <n v="848"/>
    <s v="Cole, Salazar and Moreno"/>
    <s v="Robust motivating orchestration"/>
    <n v="3200"/>
    <n v="10831"/>
    <x v="3"/>
    <n v="172"/>
    <x v="1"/>
    <s v="USD"/>
    <n v="1276318800"/>
    <n v="1277096400"/>
    <b v="0"/>
    <b v="0"/>
    <s v="film &amp; video/drama"/>
    <n v="3.3846875000000001"/>
    <n v="62.970930232558139"/>
    <x v="3"/>
    <x v="12"/>
  </r>
  <r>
    <n v="580"/>
    <s v="Perez PLC"/>
    <s v="Seamless 6thgeneration extranet"/>
    <n v="43800"/>
    <n v="149578"/>
    <x v="3"/>
    <n v="3116"/>
    <x v="1"/>
    <s v="USD"/>
    <n v="1393394400"/>
    <n v="1394085600"/>
    <b v="0"/>
    <b v="0"/>
    <s v="theater/plays"/>
    <n v="3.4150228310502282"/>
    <n v="48.003209242618745"/>
    <x v="1"/>
    <x v="1"/>
  </r>
  <r>
    <n v="874"/>
    <s v="Chung-Nguyen"/>
    <s v="Managed discrete parallelism"/>
    <n v="40200"/>
    <n v="139468"/>
    <x v="3"/>
    <n v="4358"/>
    <x v="1"/>
    <s v="USD"/>
    <n v="1271998800"/>
    <n v="1275282000"/>
    <b v="0"/>
    <b v="1"/>
    <s v="photography/photography books"/>
    <n v="3.4693532338308457"/>
    <n v="32.002753556677376"/>
    <x v="5"/>
    <x v="6"/>
  </r>
  <r>
    <n v="864"/>
    <s v="Stevenson-Thompson"/>
    <s v="Automated static workforce"/>
    <n v="4200"/>
    <n v="14577"/>
    <x v="3"/>
    <n v="150"/>
    <x v="1"/>
    <s v="USD"/>
    <n v="1471582800"/>
    <n v="1472014800"/>
    <b v="0"/>
    <b v="0"/>
    <s v="film &amp; video/shorts"/>
    <n v="3.4707142857142856"/>
    <n v="97.18"/>
    <x v="3"/>
    <x v="19"/>
  </r>
  <r>
    <n v="822"/>
    <s v="Stewart and Sons"/>
    <s v="Distributed optimizing protocol"/>
    <n v="54000"/>
    <n v="188982"/>
    <x v="3"/>
    <n v="2100"/>
    <x v="1"/>
    <s v="USD"/>
    <n v="1393567200"/>
    <n v="1395032400"/>
    <b v="0"/>
    <b v="0"/>
    <s v="music/rock"/>
    <n v="3.4996666666666667"/>
    <n v="89.991428571428571"/>
    <x v="4"/>
    <x v="4"/>
  </r>
  <r>
    <n v="458"/>
    <s v="Wise, Thompson and Allen"/>
    <s v="Pre-emptive neutral portal"/>
    <n v="33800"/>
    <n v="118706"/>
    <x v="3"/>
    <n v="2120"/>
    <x v="1"/>
    <s v="USD"/>
    <n v="1269752400"/>
    <n v="1273554000"/>
    <b v="0"/>
    <b v="0"/>
    <s v="theater/plays"/>
    <n v="3.5120118343195266"/>
    <n v="55.993396226415094"/>
    <x v="1"/>
    <x v="1"/>
  </r>
  <r>
    <n v="735"/>
    <s v="Caldwell PLC"/>
    <s v="Grass-roots zero administration alliance"/>
    <n v="37100"/>
    <n v="131404"/>
    <x v="3"/>
    <n v="1991"/>
    <x v="1"/>
    <s v="USD"/>
    <n v="1459314000"/>
    <n v="1459918800"/>
    <b v="0"/>
    <b v="0"/>
    <s v="photography/photography books"/>
    <n v="3.5418867924528303"/>
    <n v="65.998995479658461"/>
    <x v="5"/>
    <x v="6"/>
  </r>
  <r>
    <n v="439"/>
    <s v="Cummings Inc"/>
    <s v="Digitized transitional monitoring"/>
    <n v="28400"/>
    <n v="100900"/>
    <x v="3"/>
    <n v="2293"/>
    <x v="1"/>
    <s v="USD"/>
    <n v="1478408400"/>
    <n v="1479016800"/>
    <b v="0"/>
    <b v="0"/>
    <s v="film &amp; video/science fiction"/>
    <n v="3.5528169014084505"/>
    <n v="44.003488879197555"/>
    <x v="3"/>
    <x v="15"/>
  </r>
  <r>
    <n v="964"/>
    <s v="Peck, Higgins and Smith"/>
    <s v="Devolved disintermediate encryption"/>
    <n v="3700"/>
    <n v="13164"/>
    <x v="3"/>
    <n v="155"/>
    <x v="1"/>
    <s v="USD"/>
    <n v="1431320400"/>
    <n v="1431752400"/>
    <b v="0"/>
    <b v="0"/>
    <s v="theater/plays"/>
    <n v="3.5578378378378379"/>
    <n v="84.92903225806451"/>
    <x v="1"/>
    <x v="1"/>
  </r>
  <r>
    <n v="407"/>
    <s v="Herrera-Wilson"/>
    <s v="Organized bandwidth-monitored core"/>
    <n v="3400"/>
    <n v="12100"/>
    <x v="3"/>
    <n v="484"/>
    <x v="6"/>
    <s v="DKK"/>
    <n v="1570942800"/>
    <n v="1571547600"/>
    <b v="0"/>
    <b v="0"/>
    <s v="theater/plays"/>
    <n v="3.5588235294117645"/>
    <n v="25"/>
    <x v="1"/>
    <x v="1"/>
  </r>
  <r>
    <n v="856"/>
    <s v="Williams and Sons"/>
    <s v="Profound composite core"/>
    <n v="2400"/>
    <n v="8558"/>
    <x v="3"/>
    <n v="158"/>
    <x v="1"/>
    <s v="USD"/>
    <n v="1335243600"/>
    <n v="1336712400"/>
    <b v="0"/>
    <b v="0"/>
    <s v="food/food trucks"/>
    <n v="3.5658333333333334"/>
    <n v="54.164556962025316"/>
    <x v="0"/>
    <x v="0"/>
  </r>
  <r>
    <n v="823"/>
    <s v="Dyer Inc"/>
    <s v="Secured well-modulated system engine"/>
    <n v="4100"/>
    <n v="14640"/>
    <x v="3"/>
    <n v="252"/>
    <x v="1"/>
    <s v="USD"/>
    <n v="1410325200"/>
    <n v="1412485200"/>
    <b v="1"/>
    <b v="1"/>
    <s v="music/rock"/>
    <n v="3.5707317073170732"/>
    <n v="58.095238095238095"/>
    <x v="4"/>
    <x v="4"/>
  </r>
  <r>
    <n v="179"/>
    <s v="Marks Ltd"/>
    <s v="Realigned human-resource orchestration"/>
    <n v="44500"/>
    <n v="159185"/>
    <x v="3"/>
    <n v="3537"/>
    <x v="0"/>
    <s v="CAD"/>
    <n v="1363496400"/>
    <n v="1363582800"/>
    <b v="0"/>
    <b v="1"/>
    <s v="theater/plays"/>
    <n v="3.5771910112359548"/>
    <n v="45.005654509471306"/>
    <x v="1"/>
    <x v="1"/>
  </r>
  <r>
    <n v="683"/>
    <s v="Jones PLC"/>
    <s v="Virtual systemic intranet"/>
    <n v="2300"/>
    <n v="8244"/>
    <x v="3"/>
    <n v="147"/>
    <x v="1"/>
    <s v="USD"/>
    <n v="1537074000"/>
    <n v="1537246800"/>
    <b v="0"/>
    <b v="0"/>
    <s v="theater/plays"/>
    <n v="3.5843478260869563"/>
    <n v="56.081632653061227"/>
    <x v="1"/>
    <x v="1"/>
  </r>
  <r>
    <n v="669"/>
    <s v="Payne, Garrett and Thomas"/>
    <s v="Upgradable bi-directional concept"/>
    <n v="48800"/>
    <n v="175020"/>
    <x v="3"/>
    <n v="1621"/>
    <x v="4"/>
    <s v="EUR"/>
    <n v="1498453200"/>
    <n v="1499230800"/>
    <b v="0"/>
    <b v="0"/>
    <s v="theater/plays"/>
    <n v="3.5864754098360656"/>
    <n v="107.97038864898211"/>
    <x v="1"/>
    <x v="1"/>
  </r>
  <r>
    <n v="106"/>
    <s v="Brandt, Carter and Wood"/>
    <s v="Ameliorated clear-thinking circuit"/>
    <n v="3900"/>
    <n v="14006"/>
    <x v="3"/>
    <n v="147"/>
    <x v="1"/>
    <s v="USD"/>
    <n v="1567918800"/>
    <n v="1568350800"/>
    <b v="0"/>
    <b v="0"/>
    <s v="theater/plays"/>
    <n v="3.5912820512820511"/>
    <n v="95.278911564625844"/>
    <x v="1"/>
    <x v="1"/>
  </r>
  <r>
    <n v="376"/>
    <s v="Perry PLC"/>
    <s v="Mandatory uniform matrix"/>
    <n v="3400"/>
    <n v="12275"/>
    <x v="3"/>
    <n v="131"/>
    <x v="1"/>
    <s v="USD"/>
    <n v="1404622800"/>
    <n v="1405141200"/>
    <b v="0"/>
    <b v="0"/>
    <s v="music/rock"/>
    <n v="3.6102941176470589"/>
    <n v="93.702290076335885"/>
    <x v="4"/>
    <x v="4"/>
  </r>
  <r>
    <n v="195"/>
    <s v="Smith and Sons"/>
    <s v="Upgradable high-level solution"/>
    <n v="15800"/>
    <n v="57157"/>
    <x v="3"/>
    <n v="524"/>
    <x v="1"/>
    <s v="USD"/>
    <n v="1532840400"/>
    <n v="1533445200"/>
    <b v="0"/>
    <b v="0"/>
    <s v="music/electric music"/>
    <n v="3.61753164556962"/>
    <n v="109.07824427480917"/>
    <x v="4"/>
    <x v="5"/>
  </r>
  <r>
    <n v="264"/>
    <s v="Gordon PLC"/>
    <s v="Virtual reciprocal policy"/>
    <n v="45600"/>
    <n v="165375"/>
    <x v="3"/>
    <n v="5512"/>
    <x v="1"/>
    <s v="USD"/>
    <n v="1360648800"/>
    <n v="1362031200"/>
    <b v="0"/>
    <b v="0"/>
    <s v="theater/plays"/>
    <n v="3.6266447368421053"/>
    <n v="30.002721335268504"/>
    <x v="1"/>
    <x v="1"/>
  </r>
  <r>
    <n v="474"/>
    <s v="Santos-Young"/>
    <s v="Enhanced neutral ability"/>
    <n v="4000"/>
    <n v="14606"/>
    <x v="3"/>
    <n v="142"/>
    <x v="1"/>
    <s v="USD"/>
    <n v="1418709600"/>
    <n v="1418796000"/>
    <b v="0"/>
    <b v="0"/>
    <s v="film &amp; video/television"/>
    <n v="3.6515"/>
    <n v="102.85915492957747"/>
    <x v="3"/>
    <x v="21"/>
  </r>
  <r>
    <n v="226"/>
    <s v="Garcia Inc"/>
    <s v="Progressive neutral middleware"/>
    <n v="3000"/>
    <n v="10999"/>
    <x v="3"/>
    <n v="112"/>
    <x v="1"/>
    <s v="USD"/>
    <n v="1270702800"/>
    <n v="1273899600"/>
    <b v="0"/>
    <b v="0"/>
    <s v="photography/photography books"/>
    <n v="3.6663333333333332"/>
    <n v="98.205357142857139"/>
    <x v="5"/>
    <x v="6"/>
  </r>
  <r>
    <n v="954"/>
    <s v="Henderson, Parker and Diaz"/>
    <s v="Enterprise-wide client-driven policy"/>
    <n v="42600"/>
    <n v="156384"/>
    <x v="3"/>
    <n v="1548"/>
    <x v="5"/>
    <s v="AUD"/>
    <n v="1348290000"/>
    <n v="1350363600"/>
    <b v="0"/>
    <b v="0"/>
    <s v="technology/web"/>
    <n v="3.6709859154929578"/>
    <n v="101.02325581395348"/>
    <x v="2"/>
    <x v="2"/>
  </r>
  <r>
    <n v="124"/>
    <s v="Stanton, Neal and Rodriguez"/>
    <s v="Polarized uniform software"/>
    <n v="2600"/>
    <n v="9562"/>
    <x v="3"/>
    <n v="94"/>
    <x v="4"/>
    <s v="EUR"/>
    <n v="1557723600"/>
    <n v="1562302800"/>
    <b v="0"/>
    <b v="0"/>
    <s v="photography/photography books"/>
    <n v="3.6776923076923076"/>
    <n v="101.72340425531915"/>
    <x v="5"/>
    <x v="6"/>
  </r>
  <r>
    <n v="817"/>
    <s v="Alvarez-Bauer"/>
    <s v="Front-line intermediate moderator"/>
    <n v="51300"/>
    <n v="189192"/>
    <x v="3"/>
    <n v="2489"/>
    <x v="4"/>
    <s v="EUR"/>
    <n v="1556946000"/>
    <n v="1559365200"/>
    <b v="0"/>
    <b v="1"/>
    <s v="publishing/nonfiction"/>
    <n v="3.687953216374269"/>
    <n v="76.011249497790274"/>
    <x v="6"/>
    <x v="7"/>
  </r>
  <r>
    <n v="574"/>
    <s v="Parker, Haley and Foster"/>
    <s v="Adaptive local task-force"/>
    <n v="2700"/>
    <n v="9967"/>
    <x v="3"/>
    <n v="144"/>
    <x v="1"/>
    <s v="USD"/>
    <n v="1575698400"/>
    <n v="1576562400"/>
    <b v="0"/>
    <b v="1"/>
    <s v="food/food trucks"/>
    <n v="3.6914814814814814"/>
    <n v="69.215277777777771"/>
    <x v="0"/>
    <x v="0"/>
  </r>
  <r>
    <n v="561"/>
    <s v="Fowler-Smith"/>
    <s v="Down-sized logistical adapter"/>
    <n v="3000"/>
    <n v="11091"/>
    <x v="3"/>
    <n v="198"/>
    <x v="3"/>
    <s v="CHF"/>
    <n v="1318827600"/>
    <n v="1319000400"/>
    <b v="0"/>
    <b v="0"/>
    <s v="theater/plays"/>
    <n v="3.6970000000000001"/>
    <n v="56.015151515151516"/>
    <x v="1"/>
    <x v="1"/>
  </r>
  <r>
    <n v="882"/>
    <s v="White-Rosario"/>
    <s v="Balanced demand-driven definition"/>
    <n v="800"/>
    <n v="2960"/>
    <x v="3"/>
    <n v="80"/>
    <x v="1"/>
    <s v="USD"/>
    <n v="1421820000"/>
    <n v="1422165600"/>
    <b v="0"/>
    <b v="0"/>
    <s v="theater/plays"/>
    <n v="3.7"/>
    <n v="37"/>
    <x v="1"/>
    <x v="1"/>
  </r>
  <r>
    <n v="263"/>
    <s v="Walker Ltd"/>
    <s v="Organic eco-centric success"/>
    <n v="2900"/>
    <n v="10756"/>
    <x v="3"/>
    <n v="199"/>
    <x v="1"/>
    <s v="USD"/>
    <n v="1263016800"/>
    <n v="1263016800"/>
    <b v="0"/>
    <b v="0"/>
    <s v="photography/photography books"/>
    <n v="3.7089655172413791"/>
    <n v="54.050251256281406"/>
    <x v="5"/>
    <x v="6"/>
  </r>
  <r>
    <n v="362"/>
    <s v="Lawrence Group"/>
    <s v="Automated actuating conglomeration"/>
    <n v="3700"/>
    <n v="13755"/>
    <x v="3"/>
    <n v="191"/>
    <x v="1"/>
    <s v="USD"/>
    <n v="1296108000"/>
    <n v="1299391200"/>
    <b v="0"/>
    <b v="0"/>
    <s v="music/rock"/>
    <n v="3.7175675675675675"/>
    <n v="72.015706806282722"/>
    <x v="4"/>
    <x v="4"/>
  </r>
  <r>
    <n v="974"/>
    <s v="Thomas, Clay and Mendoza"/>
    <s v="Multi-channeled reciprocal interface"/>
    <n v="800"/>
    <n v="2991"/>
    <x v="3"/>
    <n v="32"/>
    <x v="1"/>
    <s v="USD"/>
    <n v="1368853200"/>
    <n v="1368939600"/>
    <b v="0"/>
    <b v="0"/>
    <s v="music/indie rock"/>
    <n v="3.73875"/>
    <n v="93.46875"/>
    <x v="4"/>
    <x v="10"/>
  </r>
  <r>
    <n v="113"/>
    <s v="Wright, Hartman and Yu"/>
    <s v="User-friendly tertiary array"/>
    <n v="3300"/>
    <n v="12437"/>
    <x v="3"/>
    <n v="131"/>
    <x v="1"/>
    <s v="USD"/>
    <n v="1505192400"/>
    <n v="1505797200"/>
    <b v="0"/>
    <b v="0"/>
    <s v="food/food trucks"/>
    <n v="3.7687878787878786"/>
    <n v="94.938931297709928"/>
    <x v="0"/>
    <x v="0"/>
  </r>
  <r>
    <n v="33"/>
    <s v="Blair, Collins and Carter"/>
    <s v="Exclusive interactive approach"/>
    <n v="50200"/>
    <n v="189666"/>
    <x v="3"/>
    <n v="5419"/>
    <x v="1"/>
    <s v="USD"/>
    <n v="1412485200"/>
    <n v="1415685600"/>
    <b v="0"/>
    <b v="0"/>
    <s v="theater/plays"/>
    <n v="3.7782071713147412"/>
    <n v="35.000184535892231"/>
    <x v="1"/>
    <x v="1"/>
  </r>
  <r>
    <n v="965"/>
    <s v="Nunez-King"/>
    <s v="Phased clear-thinking policy"/>
    <n v="2200"/>
    <n v="8501"/>
    <x v="3"/>
    <n v="207"/>
    <x v="2"/>
    <s v="GBP"/>
    <n v="1264399200"/>
    <n v="1267855200"/>
    <b v="0"/>
    <b v="0"/>
    <s v="music/rock"/>
    <n v="3.8640909090909092"/>
    <n v="41.067632850241544"/>
    <x v="4"/>
    <x v="4"/>
  </r>
  <r>
    <n v="863"/>
    <s v="Davis-Johnson"/>
    <s v="Automated reciprocal protocol"/>
    <n v="1400"/>
    <n v="5415"/>
    <x v="3"/>
    <n v="217"/>
    <x v="1"/>
    <s v="USD"/>
    <n v="1434517200"/>
    <n v="1436504400"/>
    <b v="0"/>
    <b v="1"/>
    <s v="film &amp; video/television"/>
    <n v="3.8678571428571429"/>
    <n v="24.953917050691246"/>
    <x v="3"/>
    <x v="21"/>
  </r>
  <r>
    <n v="48"/>
    <s v="Lamb Inc"/>
    <s v="Optimized leadingedge concept"/>
    <n v="33300"/>
    <n v="128862"/>
    <x v="3"/>
    <n v="2431"/>
    <x v="1"/>
    <s v="USD"/>
    <n v="1435208400"/>
    <n v="1436245200"/>
    <b v="0"/>
    <b v="0"/>
    <s v="theater/plays"/>
    <n v="3.86972972972973"/>
    <n v="53.007815713698065"/>
    <x v="1"/>
    <x v="1"/>
  </r>
  <r>
    <n v="825"/>
    <s v="Solomon PLC"/>
    <s v="Open-architected 24/7 infrastructure"/>
    <n v="3600"/>
    <n v="13950"/>
    <x v="3"/>
    <n v="157"/>
    <x v="2"/>
    <s v="GBP"/>
    <n v="1500958800"/>
    <n v="1501995600"/>
    <b v="0"/>
    <b v="0"/>
    <s v="film &amp; video/shorts"/>
    <n v="3.875"/>
    <n v="88.853503184713375"/>
    <x v="3"/>
    <x v="19"/>
  </r>
  <r>
    <n v="313"/>
    <s v="Miller-Irwin"/>
    <s v="Secured maximized policy"/>
    <n v="2200"/>
    <n v="8697"/>
    <x v="3"/>
    <n v="223"/>
    <x v="1"/>
    <s v="USD"/>
    <n v="1330322400"/>
    <n v="1330495200"/>
    <b v="0"/>
    <b v="0"/>
    <s v="music/rock"/>
    <n v="3.9531818181818181"/>
    <n v="39"/>
    <x v="4"/>
    <x v="4"/>
  </r>
  <r>
    <n v="224"/>
    <s v="Lester-Moore"/>
    <s v="Diverse analyzing definition"/>
    <n v="46300"/>
    <n v="186885"/>
    <x v="3"/>
    <n v="3594"/>
    <x v="1"/>
    <s v="USD"/>
    <n v="1411534800"/>
    <n v="1415426400"/>
    <b v="0"/>
    <b v="0"/>
    <s v="film &amp; video/science fiction"/>
    <n v="4.0363930885529156"/>
    <n v="51.999165275459099"/>
    <x v="3"/>
    <x v="15"/>
  </r>
  <r>
    <n v="757"/>
    <s v="Callahan-Gilbert"/>
    <s v="Profit-focused motivating function"/>
    <n v="1400"/>
    <n v="5696"/>
    <x v="3"/>
    <n v="114"/>
    <x v="1"/>
    <s v="USD"/>
    <n v="1305176400"/>
    <n v="1305522000"/>
    <b v="0"/>
    <b v="0"/>
    <s v="film &amp; video/drama"/>
    <n v="4.0685714285714285"/>
    <n v="49.964912280701753"/>
    <x v="3"/>
    <x v="12"/>
  </r>
  <r>
    <n v="899"/>
    <s v="Best-Young"/>
    <s v="Implemented multimedia time-frame"/>
    <n v="3100"/>
    <n v="12620"/>
    <x v="3"/>
    <n v="123"/>
    <x v="3"/>
    <s v="CHF"/>
    <n v="1381122000"/>
    <n v="1382677200"/>
    <b v="0"/>
    <b v="0"/>
    <s v="music/jazz"/>
    <n v="4.0709677419354842"/>
    <n v="102.60162601626017"/>
    <x v="4"/>
    <x v="9"/>
  </r>
  <r>
    <n v="353"/>
    <s v="Mills-Roy"/>
    <s v="Profit-focused multi-tasking access"/>
    <n v="33600"/>
    <n v="137961"/>
    <x v="3"/>
    <n v="1703"/>
    <x v="1"/>
    <s v="USD"/>
    <n v="1562302800"/>
    <n v="1562389200"/>
    <b v="0"/>
    <b v="0"/>
    <s v="theater/plays"/>
    <n v="4.105982142857143"/>
    <n v="81.010569583088667"/>
    <x v="1"/>
    <x v="1"/>
  </r>
  <r>
    <n v="730"/>
    <s v="Carson PLC"/>
    <s v="Visionary system-worthy attitude"/>
    <n v="28800"/>
    <n v="118847"/>
    <x v="3"/>
    <n v="1071"/>
    <x v="0"/>
    <s v="CAD"/>
    <n v="1432357200"/>
    <n v="1432875600"/>
    <b v="0"/>
    <b v="0"/>
    <s v="technology/wearables"/>
    <n v="4.1266319444444441"/>
    <n v="110.96825396825396"/>
    <x v="2"/>
    <x v="11"/>
  </r>
  <r>
    <n v="495"/>
    <s v="Bell, Edwards and Andersen"/>
    <s v="Centralized clear-thinking solution"/>
    <n v="3200"/>
    <n v="13264"/>
    <x v="3"/>
    <n v="195"/>
    <x v="6"/>
    <s v="DKK"/>
    <n v="1402376400"/>
    <n v="1402722000"/>
    <b v="0"/>
    <b v="0"/>
    <s v="theater/plays"/>
    <n v="4.1449999999999996"/>
    <n v="68.02051282051282"/>
    <x v="1"/>
    <x v="1"/>
  </r>
  <r>
    <n v="167"/>
    <s v="Cruz-Ward"/>
    <s v="Robust content-based emulation"/>
    <n v="2600"/>
    <n v="10804"/>
    <x v="3"/>
    <n v="146"/>
    <x v="5"/>
    <s v="AUD"/>
    <n v="1370840400"/>
    <n v="1371704400"/>
    <b v="0"/>
    <b v="0"/>
    <s v="theater/plays"/>
    <n v="4.155384615384615"/>
    <n v="74"/>
    <x v="1"/>
    <x v="1"/>
  </r>
  <r>
    <n v="177"/>
    <s v="Lee, Gibson and Morgan"/>
    <s v="Digitized solution-oriented product"/>
    <n v="38800"/>
    <n v="161593"/>
    <x v="3"/>
    <n v="2739"/>
    <x v="1"/>
    <s v="USD"/>
    <n v="1289800800"/>
    <n v="1291960800"/>
    <b v="0"/>
    <b v="0"/>
    <s v="theater/plays"/>
    <n v="4.1647680412371137"/>
    <n v="58.997079225994888"/>
    <x v="1"/>
    <x v="1"/>
  </r>
  <r>
    <n v="240"/>
    <s v="Pitts-Reed"/>
    <s v="Vision-oriented dynamic service-desk"/>
    <n v="29400"/>
    <n v="123124"/>
    <x v="3"/>
    <n v="1784"/>
    <x v="1"/>
    <s v="USD"/>
    <n v="1281070800"/>
    <n v="1281157200"/>
    <b v="0"/>
    <b v="0"/>
    <s v="theater/plays"/>
    <n v="4.1878911564625847"/>
    <n v="69.015695067264573"/>
    <x v="1"/>
    <x v="1"/>
  </r>
  <r>
    <n v="610"/>
    <s v="Hughes, Mendez and Patterson"/>
    <s v="Stand-alone multi-state data-warehouse"/>
    <n v="42800"/>
    <n v="179356"/>
    <x v="3"/>
    <n v="6406"/>
    <x v="1"/>
    <s v="USD"/>
    <n v="1355637600"/>
    <n v="1356847200"/>
    <b v="0"/>
    <b v="0"/>
    <s v="theater/plays"/>
    <n v="4.1905607476635511"/>
    <n v="27.998126756166094"/>
    <x v="1"/>
    <x v="1"/>
  </r>
  <r>
    <n v="230"/>
    <s v="Miranda, Hall and Mcgrath"/>
    <s v="Progressive value-added ability"/>
    <n v="2400"/>
    <n v="10084"/>
    <x v="3"/>
    <n v="101"/>
    <x v="1"/>
    <s v="USD"/>
    <n v="1575612000"/>
    <n v="1575612000"/>
    <b v="0"/>
    <b v="0"/>
    <s v="games/video games"/>
    <n v="4.2016666666666671"/>
    <n v="99.841584158415841"/>
    <x v="7"/>
    <x v="17"/>
  </r>
  <r>
    <n v="238"/>
    <s v="Bolton, Sanchez and Carrillo"/>
    <s v="Distributed systemic adapter"/>
    <n v="2400"/>
    <n v="10138"/>
    <x v="3"/>
    <n v="97"/>
    <x v="6"/>
    <s v="DKK"/>
    <n v="1513231200"/>
    <n v="1515391200"/>
    <b v="0"/>
    <b v="1"/>
    <s v="theater/plays"/>
    <n v="4.2241666666666671"/>
    <n v="104.51546391752578"/>
    <x v="1"/>
    <x v="1"/>
  </r>
  <r>
    <n v="152"/>
    <s v="Bowen, Mcdonald and Hall"/>
    <s v="User-centric fault-tolerant task-force"/>
    <n v="41500"/>
    <n v="175573"/>
    <x v="3"/>
    <n v="3376"/>
    <x v="1"/>
    <s v="USD"/>
    <n v="1487311200"/>
    <n v="1487916000"/>
    <b v="0"/>
    <b v="0"/>
    <s v="music/indie rock"/>
    <n v="4.2306746987951804"/>
    <n v="52.006220379146917"/>
    <x v="4"/>
    <x v="10"/>
  </r>
  <r>
    <n v="169"/>
    <s v="Tran, Steele and Wilson"/>
    <s v="Profit-focused modular product"/>
    <n v="23300"/>
    <n v="98811"/>
    <x v="3"/>
    <n v="1267"/>
    <x v="1"/>
    <s v="USD"/>
    <n v="1339909200"/>
    <n v="1342328400"/>
    <b v="0"/>
    <b v="1"/>
    <s v="film &amp; video/shorts"/>
    <n v="4.240815450643777"/>
    <n v="77.988161010260455"/>
    <x v="3"/>
    <x v="19"/>
  </r>
  <r>
    <n v="207"/>
    <s v="Carney-Anderson"/>
    <s v="Digitized 5thgeneration knowledgebase"/>
    <n v="1000"/>
    <n v="4257"/>
    <x v="3"/>
    <n v="43"/>
    <x v="1"/>
    <s v="USD"/>
    <n v="1535432400"/>
    <n v="1537160400"/>
    <b v="0"/>
    <b v="1"/>
    <s v="music/rock"/>
    <n v="4.2569999999999997"/>
    <n v="99"/>
    <x v="4"/>
    <x v="4"/>
  </r>
  <r>
    <n v="520"/>
    <s v="Frederick, Jenkins and Collins"/>
    <s v="Organic radical collaboration"/>
    <n v="800"/>
    <n v="3406"/>
    <x v="3"/>
    <n v="32"/>
    <x v="1"/>
    <s v="USD"/>
    <n v="1555650000"/>
    <n v="1555909200"/>
    <b v="0"/>
    <b v="0"/>
    <s v="theater/plays"/>
    <n v="4.2575000000000003"/>
    <n v="106.4375"/>
    <x v="1"/>
    <x v="1"/>
  </r>
  <r>
    <n v="992"/>
    <s v="Morrow Inc"/>
    <s v="Networked global migration"/>
    <n v="3100"/>
    <n v="13223"/>
    <x v="3"/>
    <n v="132"/>
    <x v="1"/>
    <s v="USD"/>
    <n v="1525669200"/>
    <n v="1526878800"/>
    <b v="0"/>
    <b v="1"/>
    <s v="film &amp; video/drama"/>
    <n v="4.2654838709677421"/>
    <n v="100.17424242424242"/>
    <x v="3"/>
    <x v="12"/>
  </r>
  <r>
    <n v="688"/>
    <s v="Bowen, Davies and Burns"/>
    <s v="Devolved client-server monitoring"/>
    <n v="2900"/>
    <n v="12449"/>
    <x v="3"/>
    <n v="175"/>
    <x v="1"/>
    <s v="USD"/>
    <n v="1547100000"/>
    <n v="1548482400"/>
    <b v="0"/>
    <b v="1"/>
    <s v="film &amp; video/television"/>
    <n v="4.2927586206896553"/>
    <n v="71.137142857142862"/>
    <x v="3"/>
    <x v="21"/>
  </r>
  <r>
    <n v="205"/>
    <s v="Weaver-Marquez"/>
    <s v="Focused analyzing circuit"/>
    <n v="1300"/>
    <n v="5614"/>
    <x v="3"/>
    <n v="80"/>
    <x v="1"/>
    <s v="USD"/>
    <n v="1539752400"/>
    <n v="1540789200"/>
    <b v="1"/>
    <b v="0"/>
    <s v="theater/plays"/>
    <n v="4.3184615384615386"/>
    <n v="70.174999999999997"/>
    <x v="1"/>
    <x v="1"/>
  </r>
  <r>
    <n v="331"/>
    <s v="Rose-Silva"/>
    <s v="Intuitive static portal"/>
    <n v="3300"/>
    <n v="14643"/>
    <x v="3"/>
    <n v="190"/>
    <x v="1"/>
    <s v="USD"/>
    <n v="1324274400"/>
    <n v="1324360800"/>
    <b v="0"/>
    <b v="0"/>
    <s v="food/food trucks"/>
    <n v="4.4372727272727275"/>
    <n v="77.068421052631578"/>
    <x v="0"/>
    <x v="0"/>
  </r>
  <r>
    <n v="42"/>
    <s v="Werner-Bryant"/>
    <s v="Virtual uniform frame"/>
    <n v="1800"/>
    <n v="7991"/>
    <x v="3"/>
    <n v="222"/>
    <x v="1"/>
    <s v="USD"/>
    <n v="1309755600"/>
    <n v="1310533200"/>
    <b v="0"/>
    <b v="0"/>
    <s v="food/food trucks"/>
    <n v="4.4394444444444447"/>
    <n v="35.995495495495497"/>
    <x v="0"/>
    <x v="0"/>
  </r>
  <r>
    <n v="243"/>
    <s v="Garcia PLC"/>
    <s v="Customer-focused attitude-oriented function"/>
    <n v="2300"/>
    <n v="10240"/>
    <x v="3"/>
    <n v="238"/>
    <x v="1"/>
    <s v="USD"/>
    <n v="1520143200"/>
    <n v="1520402400"/>
    <b v="0"/>
    <b v="0"/>
    <s v="theater/plays"/>
    <n v="4.4521739130434783"/>
    <n v="43.025210084033617"/>
    <x v="1"/>
    <x v="1"/>
  </r>
  <r>
    <n v="698"/>
    <s v="Taylor, Wood and Taylor"/>
    <s v="Cloned hybrid focus group"/>
    <n v="42100"/>
    <n v="188057"/>
    <x v="3"/>
    <n v="2893"/>
    <x v="0"/>
    <s v="CAD"/>
    <n v="1322114400"/>
    <n v="1323324000"/>
    <b v="0"/>
    <b v="0"/>
    <s v="technology/wearables"/>
    <n v="4.466912114014252"/>
    <n v="65.004147943311438"/>
    <x v="2"/>
    <x v="11"/>
  </r>
  <r>
    <n v="291"/>
    <s v="Bell, Grimes and Kerr"/>
    <s v="Self-enabling uniform complexity"/>
    <n v="1800"/>
    <n v="8219"/>
    <x v="3"/>
    <n v="107"/>
    <x v="1"/>
    <s v="USD"/>
    <n v="1318654800"/>
    <n v="1319000400"/>
    <b v="1"/>
    <b v="0"/>
    <s v="technology/web"/>
    <n v="4.5661111111111108"/>
    <n v="76.813084112149539"/>
    <x v="2"/>
    <x v="2"/>
  </r>
  <r>
    <n v="826"/>
    <s v="Miller-Hubbard"/>
    <s v="Digitized 6thgeneration Local Area Network"/>
    <n v="2800"/>
    <n v="12797"/>
    <x v="3"/>
    <n v="194"/>
    <x v="1"/>
    <s v="USD"/>
    <n v="1292220000"/>
    <n v="1294639200"/>
    <b v="0"/>
    <b v="1"/>
    <s v="theater/plays"/>
    <n v="4.5703571428571426"/>
    <n v="65.963917525773198"/>
    <x v="1"/>
    <x v="1"/>
  </r>
  <r>
    <n v="670"/>
    <s v="Robinson Group"/>
    <s v="Re-contextualized homogeneous flexibility"/>
    <n v="16200"/>
    <n v="75955"/>
    <x v="3"/>
    <n v="1101"/>
    <x v="1"/>
    <s v="USD"/>
    <n v="1456380000"/>
    <n v="1457416800"/>
    <b v="0"/>
    <b v="0"/>
    <s v="music/indie rock"/>
    <n v="4.6885802469135802"/>
    <n v="68.987284287011803"/>
    <x v="4"/>
    <x v="10"/>
  </r>
  <r>
    <n v="394"/>
    <s v="Noble-Bailey"/>
    <s v="Customizable dynamic info-mediaries"/>
    <n v="800"/>
    <n v="3755"/>
    <x v="3"/>
    <n v="34"/>
    <x v="1"/>
    <s v="USD"/>
    <n v="1375074000"/>
    <n v="1375938000"/>
    <b v="0"/>
    <b v="1"/>
    <s v="film &amp; video/documentary"/>
    <n v="4.6937499999999996"/>
    <n v="110.44117647058823"/>
    <x v="3"/>
    <x v="13"/>
  </r>
  <r>
    <n v="714"/>
    <s v="Evans-Jones"/>
    <s v="Switchable methodical superstructure"/>
    <n v="38500"/>
    <n v="182036"/>
    <x v="3"/>
    <n v="1785"/>
    <x v="1"/>
    <s v="USD"/>
    <n v="1408424400"/>
    <n v="1408510800"/>
    <b v="0"/>
    <b v="0"/>
    <s v="music/rock"/>
    <n v="4.7282077922077921"/>
    <n v="101.98095238095237"/>
    <x v="4"/>
    <x v="4"/>
  </r>
  <r>
    <n v="47"/>
    <s v="Bennett and Sons"/>
    <s v="Function-based multi-state software"/>
    <n v="1500"/>
    <n v="7129"/>
    <x v="3"/>
    <n v="149"/>
    <x v="1"/>
    <s v="USD"/>
    <n v="1396069200"/>
    <n v="1398661200"/>
    <b v="0"/>
    <b v="0"/>
    <s v="theater/plays"/>
    <n v="4.7526666666666664"/>
    <n v="47.845637583892618"/>
    <x v="1"/>
    <x v="1"/>
  </r>
  <r>
    <n v="909"/>
    <s v="Gates, Li and Thompson"/>
    <s v="Synchronized attitude-oriented frame"/>
    <n v="1800"/>
    <n v="8621"/>
    <x v="3"/>
    <n v="80"/>
    <x v="0"/>
    <s v="CAD"/>
    <n v="1528088400"/>
    <n v="1530421200"/>
    <b v="0"/>
    <b v="1"/>
    <s v="theater/plays"/>
    <n v="4.7894444444444444"/>
    <n v="107.7625"/>
    <x v="1"/>
    <x v="1"/>
  </r>
  <r>
    <n v="535"/>
    <s v="Garrison LLC"/>
    <s v="Profit-focused 24/7 data-warehouse"/>
    <n v="2600"/>
    <n v="12533"/>
    <x v="3"/>
    <n v="202"/>
    <x v="4"/>
    <s v="EUR"/>
    <n v="1528434000"/>
    <n v="1528606800"/>
    <b v="0"/>
    <b v="1"/>
    <s v="theater/plays"/>
    <n v="4.820384615384615"/>
    <n v="62.044554455445542"/>
    <x v="1"/>
    <x v="1"/>
  </r>
  <r>
    <n v="924"/>
    <s v="Butler-Barr"/>
    <s v="User-friendly next generation core"/>
    <n v="39400"/>
    <n v="192292"/>
    <x v="3"/>
    <n v="2289"/>
    <x v="4"/>
    <s v="EUR"/>
    <n v="1572498000"/>
    <n v="1573452000"/>
    <b v="0"/>
    <b v="0"/>
    <s v="theater/plays"/>
    <n v="4.8805076142131982"/>
    <n v="84.006989951944078"/>
    <x v="1"/>
    <x v="1"/>
  </r>
  <r>
    <n v="989"/>
    <s v="Hernandez Inc"/>
    <s v="Versatile dedicated migration"/>
    <n v="2400"/>
    <n v="11990"/>
    <x v="3"/>
    <n v="226"/>
    <x v="1"/>
    <s v="USD"/>
    <n v="1555390800"/>
    <n v="1555822800"/>
    <b v="0"/>
    <b v="0"/>
    <s v="publishing/translations"/>
    <n v="4.9958333333333336"/>
    <n v="53.053097345132741"/>
    <x v="6"/>
    <x v="14"/>
  </r>
  <r>
    <n v="532"/>
    <s v="Cordova-Torres"/>
    <s v="Pre-emptive grid-enabled contingency"/>
    <n v="1600"/>
    <n v="8046"/>
    <x v="3"/>
    <n v="126"/>
    <x v="0"/>
    <s v="CAD"/>
    <n v="1516860000"/>
    <n v="1516946400"/>
    <b v="0"/>
    <b v="0"/>
    <s v="theater/plays"/>
    <n v="5.0287499999999996"/>
    <n v="63.857142857142854"/>
    <x v="1"/>
    <x v="1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s v="music/metal"/>
    <n v="5.0838857142857146"/>
    <n v="58.9973474801061"/>
    <x v="4"/>
    <x v="8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s v="technology/web"/>
    <n v="5.085"/>
    <n v="105.9375"/>
    <x v="2"/>
    <x v="2"/>
  </r>
  <r>
    <n v="245"/>
    <s v="Russell-Gardner"/>
    <s v="Re-engineered systematic monitoring"/>
    <n v="2900"/>
    <n v="14771"/>
    <x v="3"/>
    <n v="214"/>
    <x v="1"/>
    <s v="USD"/>
    <n v="1396846800"/>
    <n v="1396933200"/>
    <b v="0"/>
    <b v="0"/>
    <s v="theater/plays"/>
    <n v="5.0934482758620687"/>
    <n v="69.023364485981304"/>
    <x v="1"/>
    <x v="1"/>
  </r>
  <r>
    <n v="445"/>
    <s v="Anderson-Pearson"/>
    <s v="Intuitive demand-driven Local Area Network"/>
    <n v="2100"/>
    <n v="10739"/>
    <x v="3"/>
    <n v="170"/>
    <x v="1"/>
    <s v="USD"/>
    <n v="1291356000"/>
    <n v="1293170400"/>
    <b v="0"/>
    <b v="1"/>
    <s v="theater/plays"/>
    <n v="5.1138095238095236"/>
    <n v="63.170588235294119"/>
    <x v="1"/>
    <x v="1"/>
  </r>
  <r>
    <n v="479"/>
    <s v="Long-Greene"/>
    <s v="Future-proofed heuristic encryption"/>
    <n v="2400"/>
    <n v="12310"/>
    <x v="3"/>
    <n v="173"/>
    <x v="2"/>
    <s v="GBP"/>
    <n v="1501304400"/>
    <n v="1501477200"/>
    <b v="0"/>
    <b v="0"/>
    <s v="food/food trucks"/>
    <n v="5.1291666666666664"/>
    <n v="71.156069364161851"/>
    <x v="0"/>
    <x v="0"/>
  </r>
  <r>
    <n v="716"/>
    <s v="Tapia, Kramer and Hicks"/>
    <s v="Advanced modular moderator"/>
    <n v="2000"/>
    <n v="10353"/>
    <x v="3"/>
    <n v="157"/>
    <x v="1"/>
    <s v="USD"/>
    <n v="1373432400"/>
    <n v="1375851600"/>
    <b v="0"/>
    <b v="1"/>
    <s v="theater/plays"/>
    <n v="5.1764999999999999"/>
    <n v="65.942675159235662"/>
    <x v="1"/>
    <x v="1"/>
  </r>
  <r>
    <n v="733"/>
    <s v="Marquez-Kerr"/>
    <s v="Automated hybrid orchestration"/>
    <n v="15800"/>
    <n v="83267"/>
    <x v="3"/>
    <n v="980"/>
    <x v="1"/>
    <s v="USD"/>
    <n v="1406178000"/>
    <n v="1407301200"/>
    <b v="0"/>
    <b v="0"/>
    <s v="music/metal"/>
    <n v="5.2700632911392402"/>
    <n v="84.96632653061225"/>
    <x v="4"/>
    <x v="8"/>
  </r>
  <r>
    <n v="502"/>
    <s v="Johnson Inc"/>
    <s v="Reduced context-sensitive complexity"/>
    <n v="1300"/>
    <n v="6889"/>
    <x v="3"/>
    <n v="186"/>
    <x v="5"/>
    <s v="AUD"/>
    <n v="1343365200"/>
    <n v="1345870800"/>
    <b v="0"/>
    <b v="1"/>
    <s v="games/video games"/>
    <n v="5.2992307692307694"/>
    <n v="37.037634408602152"/>
    <x v="7"/>
    <x v="17"/>
  </r>
  <r>
    <n v="684"/>
    <s v="Gilmore LLC"/>
    <s v="Optimized systemic algorithm"/>
    <n v="1400"/>
    <n v="7600"/>
    <x v="3"/>
    <n v="110"/>
    <x v="0"/>
    <s v="CAD"/>
    <n v="1277787600"/>
    <n v="1279515600"/>
    <b v="0"/>
    <b v="0"/>
    <s v="publishing/nonfiction"/>
    <n v="5.4285714285714288"/>
    <n v="69.090909090909093"/>
    <x v="6"/>
    <x v="7"/>
  </r>
  <r>
    <n v="879"/>
    <s v="Ortiz Inc"/>
    <s v="Stand-alone incremental parallelism"/>
    <n v="1000"/>
    <n v="5438"/>
    <x v="3"/>
    <n v="53"/>
    <x v="1"/>
    <s v="USD"/>
    <n v="1487743200"/>
    <n v="1488520800"/>
    <b v="0"/>
    <b v="0"/>
    <s v="publishing/nonfiction"/>
    <n v="5.4379999999999997"/>
    <n v="102.60377358490567"/>
    <x v="6"/>
    <x v="7"/>
  </r>
  <r>
    <n v="304"/>
    <s v="Peterson PLC"/>
    <s v="User-friendly discrete benchmark"/>
    <n v="2100"/>
    <n v="11469"/>
    <x v="3"/>
    <n v="142"/>
    <x v="1"/>
    <s v="USD"/>
    <n v="1470546000"/>
    <n v="1474088400"/>
    <b v="0"/>
    <b v="0"/>
    <s v="film &amp; video/documentary"/>
    <n v="5.4614285714285717"/>
    <n v="80.767605633802816"/>
    <x v="3"/>
    <x v="13"/>
  </r>
  <r>
    <n v="494"/>
    <s v="Hopkins-Browning"/>
    <s v="Balanced upward-trending productivity"/>
    <n v="2500"/>
    <n v="13684"/>
    <x v="3"/>
    <n v="268"/>
    <x v="1"/>
    <s v="USD"/>
    <n v="1332392400"/>
    <n v="1332478800"/>
    <b v="0"/>
    <b v="0"/>
    <s v="technology/wearables"/>
    <n v="5.4736000000000002"/>
    <n v="51.059701492537314"/>
    <x v="2"/>
    <x v="11"/>
  </r>
  <r>
    <n v="842"/>
    <s v="Lawson and Sons"/>
    <s v="Reverse-engineered multi-tasking product"/>
    <n v="1500"/>
    <n v="8447"/>
    <x v="3"/>
    <n v="132"/>
    <x v="4"/>
    <s v="EUR"/>
    <n v="1529038800"/>
    <n v="1529298000"/>
    <b v="0"/>
    <b v="0"/>
    <s v="technology/wearables"/>
    <n v="5.6313333333333331"/>
    <n v="63.992424242424242"/>
    <x v="2"/>
    <x v="11"/>
  </r>
  <r>
    <n v="758"/>
    <s v="Logan-Miranda"/>
    <s v="Proactive systemic firmware"/>
    <n v="29600"/>
    <n v="167005"/>
    <x v="3"/>
    <n v="1518"/>
    <x v="0"/>
    <s v="CAD"/>
    <n v="1414126800"/>
    <n v="1414904400"/>
    <b v="0"/>
    <b v="0"/>
    <s v="music/rock"/>
    <n v="5.6420608108108112"/>
    <n v="110.01646903820817"/>
    <x v="4"/>
    <x v="4"/>
  </r>
  <r>
    <n v="244"/>
    <s v="Herring-Bailey"/>
    <s v="Reverse-engineered system-worthy extranet"/>
    <n v="700"/>
    <n v="3988"/>
    <x v="3"/>
    <n v="53"/>
    <x v="1"/>
    <s v="USD"/>
    <n v="1405314000"/>
    <n v="1409806800"/>
    <b v="0"/>
    <b v="0"/>
    <s v="theater/plays"/>
    <n v="5.6971428571428575"/>
    <n v="75.245283018867923"/>
    <x v="1"/>
    <x v="1"/>
  </r>
  <r>
    <n v="426"/>
    <s v="Edwards-Kane"/>
    <s v="Virtual leadingedge framework"/>
    <n v="1800"/>
    <n v="10313"/>
    <x v="3"/>
    <n v="219"/>
    <x v="1"/>
    <s v="USD"/>
    <n v="1361944800"/>
    <n v="1362549600"/>
    <b v="0"/>
    <b v="0"/>
    <s v="theater/plays"/>
    <n v="5.7294444444444448"/>
    <n v="47.091324200913242"/>
    <x v="1"/>
    <x v="1"/>
  </r>
  <r>
    <n v="467"/>
    <s v="Shaw Ltd"/>
    <s v="Profit-focused content-based application"/>
    <n v="1400"/>
    <n v="8053"/>
    <x v="3"/>
    <n v="139"/>
    <x v="0"/>
    <s v="CAD"/>
    <n v="1448258400"/>
    <n v="1448863200"/>
    <b v="0"/>
    <b v="1"/>
    <s v="technology/web"/>
    <n v="5.7521428571428572"/>
    <n v="57.935251798561154"/>
    <x v="2"/>
    <x v="2"/>
  </r>
  <r>
    <n v="280"/>
    <s v="Braun PLC"/>
    <s v="Function-based high-level infrastructure"/>
    <n v="2500"/>
    <n v="14536"/>
    <x v="3"/>
    <n v="393"/>
    <x v="1"/>
    <s v="USD"/>
    <n v="1511244000"/>
    <n v="1511762400"/>
    <b v="0"/>
    <b v="0"/>
    <s v="film &amp; video/animation"/>
    <n v="5.8144"/>
    <n v="36.987277353689571"/>
    <x v="3"/>
    <x v="3"/>
  </r>
  <r>
    <n v="366"/>
    <s v="Williams, Perez and Villegas"/>
    <s v="Robust directional system engine"/>
    <n v="1800"/>
    <n v="10658"/>
    <x v="3"/>
    <n v="101"/>
    <x v="1"/>
    <s v="USD"/>
    <n v="1294034400"/>
    <n v="1294120800"/>
    <b v="0"/>
    <b v="1"/>
    <s v="theater/plays"/>
    <n v="5.9211111111111112"/>
    <n v="105.52475247524752"/>
    <x v="1"/>
    <x v="1"/>
  </r>
  <r>
    <n v="108"/>
    <s v="Decker Inc"/>
    <s v="Universal encompassing implementation"/>
    <n v="1500"/>
    <n v="8929"/>
    <x v="3"/>
    <n v="83"/>
    <x v="1"/>
    <s v="USD"/>
    <n v="1333688400"/>
    <n v="1336885200"/>
    <b v="0"/>
    <b v="0"/>
    <s v="film &amp; video/documentary"/>
    <n v="5.9526666666666666"/>
    <n v="107.57831325301204"/>
    <x v="3"/>
    <x v="13"/>
  </r>
  <r>
    <n v="259"/>
    <s v="Watkins Ltd"/>
    <s v="Multi-channeled responsive implementation"/>
    <n v="1800"/>
    <n v="10755"/>
    <x v="3"/>
    <n v="138"/>
    <x v="1"/>
    <s v="USD"/>
    <n v="1354946400"/>
    <n v="1356588000"/>
    <b v="1"/>
    <b v="0"/>
    <s v="photography/photography books"/>
    <n v="5.9749999999999996"/>
    <n v="77.934782608695656"/>
    <x v="5"/>
    <x v="6"/>
  </r>
  <r>
    <n v="816"/>
    <s v="Jones, Casey and Jones"/>
    <s v="Ergonomic mission-critical moratorium"/>
    <n v="2300"/>
    <n v="14150"/>
    <x v="3"/>
    <n v="133"/>
    <x v="1"/>
    <s v="USD"/>
    <n v="1392012000"/>
    <n v="1392184800"/>
    <b v="1"/>
    <b v="1"/>
    <s v="theater/plays"/>
    <n v="6.1521739130434785"/>
    <n v="106.39097744360902"/>
    <x v="1"/>
    <x v="1"/>
  </r>
  <r>
    <n v="621"/>
    <s v="Dean, Fox and Phillips"/>
    <s v="Extended context-sensitive forecast"/>
    <n v="25600"/>
    <n v="158669"/>
    <x v="3"/>
    <n v="2144"/>
    <x v="1"/>
    <s v="USD"/>
    <n v="1473742800"/>
    <n v="1474174800"/>
    <b v="0"/>
    <b v="0"/>
    <s v="theater/plays"/>
    <n v="6.1980078125000002"/>
    <n v="74.006063432835816"/>
    <x v="1"/>
    <x v="1"/>
  </r>
  <r>
    <n v="252"/>
    <s v="Perez PLC"/>
    <s v="Operative bandwidth-monitored interface"/>
    <n v="1000"/>
    <n v="6263"/>
    <x v="3"/>
    <n v="59"/>
    <x v="1"/>
    <s v="USD"/>
    <n v="1382677200"/>
    <n v="1383109200"/>
    <b v="0"/>
    <b v="0"/>
    <s v="theater/plays"/>
    <n v="6.2629999999999999"/>
    <n v="106.15254237288136"/>
    <x v="1"/>
    <x v="1"/>
  </r>
  <r>
    <n v="80"/>
    <s v="Sutton, Barrett and Tucker"/>
    <s v="Cross-platform needs-based approach"/>
    <n v="1100"/>
    <n v="7012"/>
    <x v="3"/>
    <n v="127"/>
    <x v="1"/>
    <s v="USD"/>
    <n v="1503982800"/>
    <n v="1506574800"/>
    <b v="0"/>
    <b v="0"/>
    <s v="games/video games"/>
    <n v="6.374545454545455"/>
    <n v="55.212598425196852"/>
    <x v="7"/>
    <x v="17"/>
  </r>
  <r>
    <n v="16"/>
    <s v="Hines Inc"/>
    <s v="Cross-platform systemic adapter"/>
    <n v="1700"/>
    <n v="11041"/>
    <x v="3"/>
    <n v="100"/>
    <x v="1"/>
    <s v="USD"/>
    <n v="1390370400"/>
    <n v="1392271200"/>
    <b v="0"/>
    <b v="0"/>
    <s v="publishing/nonfiction"/>
    <n v="6.4947058823529416"/>
    <n v="110.41"/>
    <x v="6"/>
    <x v="7"/>
  </r>
  <r>
    <n v="853"/>
    <s v="Collier LLC"/>
    <s v="Secured well-modulated projection"/>
    <n v="17100"/>
    <n v="111502"/>
    <x v="3"/>
    <n v="1467"/>
    <x v="0"/>
    <s v="CAD"/>
    <n v="1308546000"/>
    <n v="1308978000"/>
    <b v="0"/>
    <b v="1"/>
    <s v="music/indie rock"/>
    <n v="6.5205847953216374"/>
    <n v="76.006816632583508"/>
    <x v="4"/>
    <x v="10"/>
  </r>
  <r>
    <n v="761"/>
    <s v="Mitchell-Lee"/>
    <s v="Customizable leadingedge model"/>
    <n v="2200"/>
    <n v="14420"/>
    <x v="3"/>
    <n v="166"/>
    <x v="1"/>
    <s v="USD"/>
    <n v="1500699600"/>
    <n v="1501131600"/>
    <b v="0"/>
    <b v="0"/>
    <s v="music/rock"/>
    <n v="6.5545454545454547"/>
    <n v="86.867469879518069"/>
    <x v="4"/>
    <x v="4"/>
  </r>
  <r>
    <n v="44"/>
    <s v="Reid-Mccullough"/>
    <s v="Visionary real-time groupware"/>
    <n v="1600"/>
    <n v="10541"/>
    <x v="3"/>
    <n v="98"/>
    <x v="6"/>
    <s v="DKK"/>
    <n v="1552798800"/>
    <n v="1552885200"/>
    <b v="0"/>
    <b v="0"/>
    <s v="publishing/fiction"/>
    <n v="6.5881249999999998"/>
    <n v="107.56122448979592"/>
    <x v="6"/>
    <x v="16"/>
  </r>
  <r>
    <n v="73"/>
    <s v="Collins-Goodman"/>
    <s v="Cross-platform even-keeled initiative"/>
    <n v="1400"/>
    <n v="9253"/>
    <x v="3"/>
    <n v="88"/>
    <x v="1"/>
    <s v="USD"/>
    <n v="1480226400"/>
    <n v="1480485600"/>
    <b v="0"/>
    <b v="0"/>
    <s v="music/jazz"/>
    <n v="6.609285714285714"/>
    <n v="105.14772727272727"/>
    <x v="4"/>
    <x v="9"/>
  </r>
  <r>
    <n v="412"/>
    <s v="Rodriguez-Scott"/>
    <s v="Realigned zero tolerance software"/>
    <n v="2100"/>
    <n v="14046"/>
    <x v="3"/>
    <n v="134"/>
    <x v="1"/>
    <s v="USD"/>
    <n v="1388728800"/>
    <n v="1389592800"/>
    <b v="0"/>
    <b v="0"/>
    <s v="publishing/fiction"/>
    <n v="6.6885714285714286"/>
    <n v="104.82089552238806"/>
    <x v="6"/>
    <x v="16"/>
  </r>
  <r>
    <n v="72"/>
    <s v="Hampton, Lewis and Ray"/>
    <s v="Seamless coherent parallelism"/>
    <n v="600"/>
    <n v="4022"/>
    <x v="3"/>
    <n v="54"/>
    <x v="1"/>
    <s v="USD"/>
    <n v="1435726800"/>
    <n v="1438837200"/>
    <b v="0"/>
    <b v="0"/>
    <s v="film &amp; video/animation"/>
    <n v="6.7033333333333331"/>
    <n v="74.481481481481481"/>
    <x v="3"/>
    <x v="3"/>
  </r>
  <r>
    <n v="201"/>
    <s v="Osborne, Perkins and Knox"/>
    <s v="Cross-platform bi-directional workforce"/>
    <n v="2100"/>
    <n v="14305"/>
    <x v="3"/>
    <n v="157"/>
    <x v="1"/>
    <s v="USD"/>
    <n v="1406264400"/>
    <n v="1407819600"/>
    <b v="0"/>
    <b v="0"/>
    <s v="technology/web"/>
    <n v="6.8119047619047617"/>
    <n v="91.114649681528661"/>
    <x v="2"/>
    <x v="2"/>
  </r>
  <r>
    <n v="627"/>
    <s v="Martin, Lee and Armstrong"/>
    <s v="Open-architected incremental ability"/>
    <n v="1600"/>
    <n v="11108"/>
    <x v="3"/>
    <n v="154"/>
    <x v="2"/>
    <s v="GBP"/>
    <n v="1276664400"/>
    <n v="1278738000"/>
    <b v="1"/>
    <b v="0"/>
    <s v="food/food trucks"/>
    <n v="6.9424999999999999"/>
    <n v="72.129870129870127"/>
    <x v="0"/>
    <x v="0"/>
  </r>
  <r>
    <n v="523"/>
    <s v="Underwood, James and Jones"/>
    <s v="Triple-buffered holistic ability"/>
    <n v="900"/>
    <n v="6303"/>
    <x v="3"/>
    <n v="89"/>
    <x v="1"/>
    <s v="USD"/>
    <n v="1267682400"/>
    <n v="1268114400"/>
    <b v="0"/>
    <b v="0"/>
    <s v="film &amp; video/shorts"/>
    <n v="7.003333333333333"/>
    <n v="70.82022471910112"/>
    <x v="3"/>
    <x v="19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s v="theater/plays"/>
    <n v="7.0633333333333335"/>
    <n v="25.027559055118111"/>
    <x v="1"/>
    <x v="1"/>
  </r>
  <r>
    <n v="708"/>
    <s v="Ortega LLC"/>
    <s v="Secured bifurcated intranet"/>
    <n v="1700"/>
    <n v="12020"/>
    <x v="3"/>
    <n v="137"/>
    <x v="3"/>
    <s v="CHF"/>
    <n v="1495429200"/>
    <n v="1496293200"/>
    <b v="0"/>
    <b v="0"/>
    <s v="theater/plays"/>
    <n v="7.0705882352941174"/>
    <n v="87.737226277372258"/>
    <x v="1"/>
    <x v="1"/>
  </r>
  <r>
    <n v="744"/>
    <s v="Fitzgerald Group"/>
    <s v="Intuitive exuding initiative"/>
    <n v="2000"/>
    <n v="14240"/>
    <x v="3"/>
    <n v="140"/>
    <x v="1"/>
    <s v="USD"/>
    <n v="1533877200"/>
    <n v="1534050000"/>
    <b v="0"/>
    <b v="1"/>
    <s v="theater/plays"/>
    <n v="7.12"/>
    <n v="101.71428571428571"/>
    <x v="1"/>
    <x v="1"/>
  </r>
  <r>
    <n v="398"/>
    <s v="Myers LLC"/>
    <s v="Reactive bottom-line open architecture"/>
    <n v="1700"/>
    <n v="12202"/>
    <x v="3"/>
    <n v="123"/>
    <x v="4"/>
    <s v="EUR"/>
    <n v="1525755600"/>
    <n v="1525928400"/>
    <b v="0"/>
    <b v="1"/>
    <s v="film &amp; video/animation"/>
    <n v="7.1776470588235295"/>
    <n v="99.203252032520325"/>
    <x v="3"/>
    <x v="3"/>
  </r>
  <r>
    <n v="182"/>
    <s v="Adams Group"/>
    <s v="Reverse-engineered bandwidth-monitored contingency"/>
    <n v="27100"/>
    <n v="195750"/>
    <x v="3"/>
    <n v="3318"/>
    <x v="6"/>
    <s v="DKK"/>
    <n v="1560574800"/>
    <n v="1561957200"/>
    <b v="0"/>
    <b v="0"/>
    <s v="theater/plays"/>
    <n v="7.2232472324723247"/>
    <n v="58.996383363471971"/>
    <x v="1"/>
    <x v="1"/>
  </r>
  <r>
    <n v="62"/>
    <s v="Sparks-West"/>
    <s v="Organized incremental standardization"/>
    <n v="2000"/>
    <n v="14452"/>
    <x v="3"/>
    <n v="249"/>
    <x v="1"/>
    <s v="USD"/>
    <n v="1433480400"/>
    <n v="1433566800"/>
    <b v="0"/>
    <b v="0"/>
    <s v="technology/web"/>
    <n v="7.226"/>
    <n v="58.040160642570278"/>
    <x v="2"/>
    <x v="2"/>
  </r>
  <r>
    <n v="493"/>
    <s v="Adams, Walker and Wong"/>
    <s v="Seamless background framework"/>
    <n v="900"/>
    <n v="6514"/>
    <x v="3"/>
    <n v="64"/>
    <x v="1"/>
    <s v="USD"/>
    <n v="1561784400"/>
    <n v="1562907600"/>
    <b v="0"/>
    <b v="0"/>
    <s v="photography/photography books"/>
    <n v="7.2377777777777776"/>
    <n v="101.78125"/>
    <x v="5"/>
    <x v="6"/>
  </r>
  <r>
    <n v="114"/>
    <s v="Harper-Davis"/>
    <s v="Robust heuristic encoding"/>
    <n v="1900"/>
    <n v="13816"/>
    <x v="3"/>
    <n v="126"/>
    <x v="1"/>
    <s v="USD"/>
    <n v="1554786000"/>
    <n v="1554872400"/>
    <b v="0"/>
    <b v="1"/>
    <s v="technology/wearables"/>
    <n v="7.2715789473684209"/>
    <n v="109.65079365079364"/>
    <x v="2"/>
    <x v="11"/>
  </r>
  <r>
    <n v="764"/>
    <s v="Shaffer-Mason"/>
    <s v="Managed bandwidth-monitored system engine"/>
    <n v="1100"/>
    <n v="8010"/>
    <x v="3"/>
    <n v="148"/>
    <x v="1"/>
    <s v="USD"/>
    <n v="1305262800"/>
    <n v="1305954000"/>
    <b v="0"/>
    <b v="0"/>
    <s v="music/rock"/>
    <n v="7.2818181818181822"/>
    <n v="54.121621621621621"/>
    <x v="4"/>
    <x v="4"/>
  </r>
  <r>
    <n v="786"/>
    <s v="Smith-Brown"/>
    <s v="Object-based content-based ability"/>
    <n v="1500"/>
    <n v="10946"/>
    <x v="3"/>
    <n v="207"/>
    <x v="4"/>
    <s v="EUR"/>
    <n v="1522126800"/>
    <n v="1522731600"/>
    <b v="0"/>
    <b v="1"/>
    <s v="music/jazz"/>
    <n v="7.2973333333333334"/>
    <n v="52.879227053140099"/>
    <x v="4"/>
    <x v="9"/>
  </r>
  <r>
    <n v="373"/>
    <s v="Brown-Parker"/>
    <s v="Down-sized coherent toolset"/>
    <n v="22500"/>
    <n v="164291"/>
    <x v="3"/>
    <n v="2106"/>
    <x v="1"/>
    <s v="USD"/>
    <n v="1502946000"/>
    <n v="1503637200"/>
    <b v="0"/>
    <b v="0"/>
    <s v="theater/plays"/>
    <n v="7.3018222222222224"/>
    <n v="78.010921177587846"/>
    <x v="1"/>
    <x v="1"/>
  </r>
  <r>
    <n v="365"/>
    <s v="Lucas, Hall and Bonilla"/>
    <s v="Networked bottom-line initiative"/>
    <n v="1600"/>
    <n v="11735"/>
    <x v="3"/>
    <n v="112"/>
    <x v="5"/>
    <s v="AUD"/>
    <n v="1482991200"/>
    <n v="1485324000"/>
    <b v="0"/>
    <b v="0"/>
    <s v="theater/plays"/>
    <n v="7.3343749999999996"/>
    <n v="104.77678571428571"/>
    <x v="1"/>
    <x v="1"/>
  </r>
  <r>
    <n v="958"/>
    <s v="Green, Robinson and Ho"/>
    <s v="De-engineered zero-defect open system"/>
    <n v="1100"/>
    <n v="8081"/>
    <x v="3"/>
    <n v="112"/>
    <x v="1"/>
    <s v="USD"/>
    <n v="1277096400"/>
    <n v="1278997200"/>
    <b v="0"/>
    <b v="0"/>
    <s v="film &amp; video/animation"/>
    <n v="7.3463636363636367"/>
    <n v="72.151785714285708"/>
    <x v="3"/>
    <x v="3"/>
  </r>
  <r>
    <n v="756"/>
    <s v="Serrano, Gallagher and Griffith"/>
    <s v="Customizable bi-directional monitoring"/>
    <n v="1300"/>
    <n v="10037"/>
    <x v="3"/>
    <n v="148"/>
    <x v="1"/>
    <s v="USD"/>
    <n v="1421733600"/>
    <n v="1422252000"/>
    <b v="0"/>
    <b v="0"/>
    <s v="theater/plays"/>
    <n v="7.7207692307692311"/>
    <n v="67.817567567567565"/>
    <x v="1"/>
    <x v="1"/>
  </r>
  <r>
    <n v="896"/>
    <s v="Wright-Bryant"/>
    <s v="Reverse-engineered client-server extranet"/>
    <n v="19800"/>
    <n v="153338"/>
    <x v="3"/>
    <n v="1460"/>
    <x v="5"/>
    <s v="AUD"/>
    <n v="1310619600"/>
    <n v="1310878800"/>
    <b v="0"/>
    <b v="1"/>
    <s v="food/food trucks"/>
    <n v="7.7443434343434348"/>
    <n v="105.02602739726028"/>
    <x v="0"/>
    <x v="0"/>
  </r>
  <r>
    <n v="778"/>
    <s v="Moss-Guzman"/>
    <s v="Cross-platform optimizing website"/>
    <n v="1300"/>
    <n v="10243"/>
    <x v="3"/>
    <n v="174"/>
    <x v="3"/>
    <s v="CHF"/>
    <n v="1313211600"/>
    <n v="1313643600"/>
    <b v="0"/>
    <b v="0"/>
    <s v="film &amp; video/animation"/>
    <n v="7.8792307692307695"/>
    <n v="58.867816091954026"/>
    <x v="3"/>
    <x v="3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s v="theater/plays"/>
    <n v="7.9223529411764702"/>
    <n v="54.971428571428568"/>
    <x v="1"/>
    <x v="1"/>
  </r>
  <r>
    <n v="560"/>
    <s v="Hunt LLC"/>
    <s v="Re-engineered radical policy"/>
    <n v="20000"/>
    <n v="158832"/>
    <x v="3"/>
    <n v="3177"/>
    <x v="1"/>
    <s v="USD"/>
    <n v="1321596000"/>
    <n v="1325052000"/>
    <b v="0"/>
    <b v="0"/>
    <s v="film &amp; video/animation"/>
    <n v="7.9416000000000002"/>
    <n v="49.994334277620396"/>
    <x v="3"/>
    <x v="3"/>
  </r>
  <r>
    <n v="912"/>
    <s v="Sanchez-Parsons"/>
    <s v="Reduced bifurcated pricing structure"/>
    <n v="1800"/>
    <n v="14310"/>
    <x v="3"/>
    <n v="179"/>
    <x v="1"/>
    <s v="USD"/>
    <n v="1346821200"/>
    <n v="1347944400"/>
    <b v="1"/>
    <b v="0"/>
    <s v="film &amp; video/drama"/>
    <n v="7.95"/>
    <n v="79.944134078212286"/>
    <x v="3"/>
    <x v="12"/>
  </r>
  <r>
    <n v="820"/>
    <s v="Valdez, Williams and Meyer"/>
    <s v="Cross-group heuristic forecast"/>
    <n v="1500"/>
    <n v="12009"/>
    <x v="3"/>
    <n v="279"/>
    <x v="2"/>
    <s v="GBP"/>
    <n v="1532840400"/>
    <n v="1533963600"/>
    <b v="0"/>
    <b v="1"/>
    <s v="music/rock"/>
    <n v="8.0060000000000002"/>
    <n v="43.043010752688176"/>
    <x v="4"/>
    <x v="4"/>
  </r>
  <r>
    <n v="837"/>
    <s v="Cook-Ortiz"/>
    <s v="Right-sized dedicated standardization"/>
    <n v="17700"/>
    <n v="150960"/>
    <x v="3"/>
    <n v="1797"/>
    <x v="1"/>
    <s v="USD"/>
    <n v="1301202000"/>
    <n v="1305867600"/>
    <b v="0"/>
    <b v="0"/>
    <s v="music/jazz"/>
    <n v="8.5288135593220336"/>
    <n v="84.00667779632721"/>
    <x v="4"/>
    <x v="9"/>
  </r>
  <r>
    <n v="978"/>
    <s v="Bailey, Nguyen and Martinez"/>
    <s v="Fundamental user-facing productivity"/>
    <n v="1000"/>
    <n v="8641"/>
    <x v="3"/>
    <n v="92"/>
    <x v="1"/>
    <s v="USD"/>
    <n v="1478930400"/>
    <n v="1480831200"/>
    <b v="0"/>
    <b v="0"/>
    <s v="games/video games"/>
    <n v="8.641"/>
    <n v="93.923913043478265"/>
    <x v="7"/>
    <x v="17"/>
  </r>
  <r>
    <n v="174"/>
    <s v="Santos, Black and Donovan"/>
    <s v="Pre-emptive scalable access"/>
    <n v="600"/>
    <n v="5368"/>
    <x v="3"/>
    <n v="48"/>
    <x v="1"/>
    <s v="USD"/>
    <n v="1444021200"/>
    <n v="1444107600"/>
    <b v="0"/>
    <b v="1"/>
    <s v="technology/wearables"/>
    <n v="8.9466666666666672"/>
    <n v="111.83333333333333"/>
    <x v="2"/>
    <x v="11"/>
  </r>
  <r>
    <n v="97"/>
    <s v="Stewart LLC"/>
    <s v="Cloned bi-directional architecture"/>
    <n v="1300"/>
    <n v="12047"/>
    <x v="3"/>
    <n v="113"/>
    <x v="1"/>
    <s v="USD"/>
    <n v="1435208400"/>
    <n v="1439874000"/>
    <b v="0"/>
    <b v="0"/>
    <s v="food/food trucks"/>
    <n v="9.2669230769230762"/>
    <n v="106.61061946902655"/>
    <x v="0"/>
    <x v="0"/>
  </r>
  <r>
    <n v="506"/>
    <s v="Robles, Bell and Gonzalez"/>
    <s v="Customizable background monitoring"/>
    <n v="18000"/>
    <n v="166874"/>
    <x v="3"/>
    <n v="2528"/>
    <x v="1"/>
    <s v="USD"/>
    <n v="1511416800"/>
    <n v="1512885600"/>
    <b v="0"/>
    <b v="1"/>
    <s v="theater/plays"/>
    <n v="9.2707777777777771"/>
    <n v="66.010284810126578"/>
    <x v="1"/>
    <x v="1"/>
  </r>
  <r>
    <n v="687"/>
    <s v="Martin, Gates and Holt"/>
    <s v="Distributed holistic neural-net"/>
    <n v="1500"/>
    <n v="13980"/>
    <x v="3"/>
    <n v="269"/>
    <x v="1"/>
    <s v="USD"/>
    <n v="1489298400"/>
    <n v="1489554000"/>
    <b v="0"/>
    <b v="0"/>
    <s v="theater/plays"/>
    <n v="9.32"/>
    <n v="51.970260223048328"/>
    <x v="1"/>
    <x v="1"/>
  </r>
  <r>
    <n v="247"/>
    <s v="Johnson, Patterson and Montoya"/>
    <s v="Triple-buffered fresh-thinking frame"/>
    <n v="19800"/>
    <n v="184658"/>
    <x v="3"/>
    <n v="1884"/>
    <x v="1"/>
    <s v="USD"/>
    <n v="1482386400"/>
    <n v="1483682400"/>
    <b v="0"/>
    <b v="1"/>
    <s v="publishing/fiction"/>
    <n v="9.3261616161616168"/>
    <n v="98.013800424628457"/>
    <x v="6"/>
    <x v="16"/>
  </r>
  <r>
    <n v="586"/>
    <s v="Rowe-Wong"/>
    <s v="Robust hybrid budgetary management"/>
    <n v="700"/>
    <n v="6654"/>
    <x v="3"/>
    <n v="130"/>
    <x v="1"/>
    <s v="USD"/>
    <n v="1289973600"/>
    <n v="1291615200"/>
    <b v="0"/>
    <b v="0"/>
    <s v="music/rock"/>
    <n v="9.5057142857142853"/>
    <n v="51.184615384615384"/>
    <x v="4"/>
    <x v="4"/>
  </r>
  <r>
    <n v="449"/>
    <s v="Cuevas-Morales"/>
    <s v="Public-key coherent ability"/>
    <n v="900"/>
    <n v="8703"/>
    <x v="3"/>
    <n v="86"/>
    <x v="6"/>
    <s v="DKK"/>
    <n v="1551852000"/>
    <n v="1553317200"/>
    <b v="0"/>
    <b v="0"/>
    <s v="games/video games"/>
    <n v="9.67"/>
    <n v="101.19767441860465"/>
    <x v="7"/>
    <x v="17"/>
  </r>
  <r>
    <n v="547"/>
    <s v="Hardin-Dixon"/>
    <s v="Focused solution-oriented matrix"/>
    <n v="1300"/>
    <n v="12597"/>
    <x v="3"/>
    <n v="156"/>
    <x v="1"/>
    <s v="USD"/>
    <n v="1422165600"/>
    <n v="1423202400"/>
    <b v="0"/>
    <b v="0"/>
    <s v="film &amp; video/drama"/>
    <n v="9.69"/>
    <n v="80.75"/>
    <x v="3"/>
    <x v="12"/>
  </r>
  <r>
    <n v="101"/>
    <s v="Douglas LLC"/>
    <s v="Reduced heuristic moratorium"/>
    <n v="900"/>
    <n v="9193"/>
    <x v="3"/>
    <n v="164"/>
    <x v="1"/>
    <s v="USD"/>
    <n v="1424498400"/>
    <n v="1425103200"/>
    <b v="0"/>
    <b v="1"/>
    <s v="music/electric music"/>
    <n v="10.214444444444444"/>
    <n v="56.054878048780488"/>
    <x v="4"/>
    <x v="5"/>
  </r>
  <r>
    <n v="214"/>
    <s v="Sullivan Group"/>
    <s v="Open-source fresh-thinking policy"/>
    <n v="1400"/>
    <n v="14324"/>
    <x v="3"/>
    <n v="165"/>
    <x v="1"/>
    <s v="USD"/>
    <n v="1282194000"/>
    <n v="1282712400"/>
    <b v="0"/>
    <b v="0"/>
    <s v="music/rock"/>
    <n v="10.231428571428571"/>
    <n v="86.812121212121212"/>
    <x v="4"/>
    <x v="4"/>
  </r>
  <r>
    <n v="679"/>
    <s v="Davis Ltd"/>
    <s v="Synchronized motivating solution"/>
    <n v="1400"/>
    <n v="14511"/>
    <x v="3"/>
    <n v="363"/>
    <x v="1"/>
    <s v="USD"/>
    <n v="1571374800"/>
    <n v="1571806800"/>
    <b v="0"/>
    <b v="1"/>
    <s v="food/food trucks"/>
    <n v="10.365"/>
    <n v="39.97520661157025"/>
    <x v="0"/>
    <x v="0"/>
  </r>
  <r>
    <n v="591"/>
    <s v="Jensen LLC"/>
    <s v="Realigned dedicated system engine"/>
    <n v="600"/>
    <n v="6226"/>
    <x v="3"/>
    <n v="102"/>
    <x v="1"/>
    <s v="USD"/>
    <n v="1279083600"/>
    <n v="1279947600"/>
    <b v="0"/>
    <b v="0"/>
    <s v="games/video games"/>
    <n v="10.376666666666667"/>
    <n v="61.03921568627451"/>
    <x v="7"/>
    <x v="17"/>
  </r>
  <r>
    <n v="1"/>
    <s v="Odom Inc"/>
    <s v="Managed bottom-line architecture"/>
    <n v="1400"/>
    <n v="14560"/>
    <x v="3"/>
    <n v="158"/>
    <x v="1"/>
    <s v="USD"/>
    <n v="1408424400"/>
    <n v="1408597200"/>
    <b v="0"/>
    <b v="1"/>
    <s v="music/rock"/>
    <n v="10.4"/>
    <n v="92.151898734177209"/>
    <x v="4"/>
    <x v="4"/>
  </r>
  <r>
    <n v="436"/>
    <s v="King-Nguyen"/>
    <s v="Open-source incremental throughput"/>
    <n v="1300"/>
    <n v="13678"/>
    <x v="3"/>
    <n v="249"/>
    <x v="1"/>
    <s v="USD"/>
    <n v="1555736400"/>
    <n v="1555822800"/>
    <b v="0"/>
    <b v="0"/>
    <s v="music/jazz"/>
    <n v="10.521538461538462"/>
    <n v="54.931726907630519"/>
    <x v="4"/>
    <x v="9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s v="theater/plays"/>
    <n v="10.664285714285715"/>
    <n v="89.939759036144579"/>
    <x v="1"/>
    <x v="1"/>
  </r>
  <r>
    <n v="818"/>
    <s v="Martinez LLC"/>
    <s v="Automated local secured line"/>
    <n v="700"/>
    <n v="7664"/>
    <x v="3"/>
    <n v="69"/>
    <x v="1"/>
    <s v="USD"/>
    <n v="1548050400"/>
    <n v="1549173600"/>
    <b v="0"/>
    <b v="1"/>
    <s v="theater/plays"/>
    <n v="10.948571428571428"/>
    <n v="111.07246376811594"/>
    <x v="1"/>
    <x v="1"/>
  </r>
  <r>
    <n v="951"/>
    <s v="Peterson Ltd"/>
    <s v="Re-engineered 24hour matrix"/>
    <n v="14500"/>
    <n v="159056"/>
    <x v="3"/>
    <n v="1559"/>
    <x v="1"/>
    <s v="USD"/>
    <n v="1482732000"/>
    <n v="1482818400"/>
    <b v="0"/>
    <b v="1"/>
    <s v="music/rock"/>
    <n v="10.969379310344827"/>
    <n v="102.02437459910199"/>
    <x v="4"/>
    <x v="4"/>
  </r>
  <r>
    <n v="955"/>
    <s v="Moss-Obrien"/>
    <s v="Function-based next generation emulation"/>
    <n v="700"/>
    <n v="7763"/>
    <x v="3"/>
    <n v="80"/>
    <x v="1"/>
    <s v="USD"/>
    <n v="1353823200"/>
    <n v="1353996000"/>
    <b v="0"/>
    <b v="0"/>
    <s v="theater/plays"/>
    <n v="11.09"/>
    <n v="97.037499999999994"/>
    <x v="1"/>
    <x v="1"/>
  </r>
  <r>
    <n v="742"/>
    <s v="West-Stevens"/>
    <s v="Reactive solution-oriented groupware"/>
    <n v="1200"/>
    <n v="13513"/>
    <x v="3"/>
    <n v="122"/>
    <x v="1"/>
    <s v="USD"/>
    <n v="1263880800"/>
    <n v="1267509600"/>
    <b v="0"/>
    <b v="0"/>
    <s v="music/electric music"/>
    <n v="11.260833333333334"/>
    <n v="110.76229508196721"/>
    <x v="4"/>
    <x v="5"/>
  </r>
  <r>
    <n v="741"/>
    <s v="Garcia Ltd"/>
    <s v="Balanced mobile alliance"/>
    <n v="1200"/>
    <n v="14150"/>
    <x v="3"/>
    <n v="130"/>
    <x v="1"/>
    <s v="USD"/>
    <n v="1274590800"/>
    <n v="1274677200"/>
    <b v="0"/>
    <b v="0"/>
    <s v="theater/plays"/>
    <n v="11.791666666666666"/>
    <n v="108.84615384615384"/>
    <x v="1"/>
    <x v="1"/>
  </r>
  <r>
    <n v="806"/>
    <s v="Harmon-Madden"/>
    <s v="Adaptive holistic hub"/>
    <n v="700"/>
    <n v="8262"/>
    <x v="3"/>
    <n v="76"/>
    <x v="1"/>
    <s v="USD"/>
    <n v="1330927200"/>
    <n v="1332997200"/>
    <b v="0"/>
    <b v="1"/>
    <s v="film &amp; video/drama"/>
    <n v="11.802857142857142"/>
    <n v="108.71052631578948"/>
    <x v="3"/>
    <x v="12"/>
  </r>
  <r>
    <n v="793"/>
    <s v="Rodriguez, Cox and Rodriguez"/>
    <s v="Networked disintermediate leverage"/>
    <n v="1100"/>
    <n v="13045"/>
    <x v="3"/>
    <n v="181"/>
    <x v="3"/>
    <s v="CHF"/>
    <n v="1372136400"/>
    <n v="1372482000"/>
    <b v="0"/>
    <b v="0"/>
    <s v="publishing/nonfiction"/>
    <n v="11.859090909090909"/>
    <n v="72.071823204419886"/>
    <x v="6"/>
    <x v="7"/>
  </r>
  <r>
    <n v="294"/>
    <s v="Turner-Davis"/>
    <s v="Automated local emulation"/>
    <n v="600"/>
    <n v="8038"/>
    <x v="3"/>
    <n v="183"/>
    <x v="1"/>
    <s v="USD"/>
    <n v="1540530000"/>
    <n v="1541570400"/>
    <b v="0"/>
    <b v="0"/>
    <s v="theater/plays"/>
    <n v="13.396666666666667"/>
    <n v="43.923497267759565"/>
    <x v="1"/>
    <x v="1"/>
  </r>
  <r>
    <n v="301"/>
    <s v="Wong-Walker"/>
    <s v="Multi-channeled disintermediate policy"/>
    <n v="900"/>
    <n v="12102"/>
    <x v="3"/>
    <n v="295"/>
    <x v="1"/>
    <s v="USD"/>
    <n v="1424930400"/>
    <n v="1426395600"/>
    <b v="0"/>
    <b v="0"/>
    <s v="film &amp; video/documentary"/>
    <n v="13.446666666666667"/>
    <n v="41.023728813559323"/>
    <x v="3"/>
    <x v="13"/>
  </r>
  <r>
    <n v="347"/>
    <s v="Petersen and Sons"/>
    <s v="Open-source full-range portal"/>
    <n v="900"/>
    <n v="12607"/>
    <x v="3"/>
    <n v="191"/>
    <x v="1"/>
    <s v="USD"/>
    <n v="1423634400"/>
    <n v="1425708000"/>
    <b v="0"/>
    <b v="0"/>
    <s v="technology/web"/>
    <n v="14.007777777777777"/>
    <n v="66.005235602094245"/>
    <x v="2"/>
    <x v="2"/>
  </r>
  <r>
    <n v="82"/>
    <s v="Porter-George"/>
    <s v="Reactive content-based framework"/>
    <n v="1000"/>
    <n v="14973"/>
    <x v="3"/>
    <n v="180"/>
    <x v="2"/>
    <s v="GBP"/>
    <n v="1547704800"/>
    <n v="1548309600"/>
    <b v="0"/>
    <b v="1"/>
    <s v="games/video games"/>
    <n v="14.973000000000001"/>
    <n v="83.183333333333337"/>
    <x v="7"/>
    <x v="17"/>
  </r>
  <r>
    <n v="401"/>
    <s v="Smith-Schmidt"/>
    <s v="Inverse radical hierarchy"/>
    <n v="900"/>
    <n v="13772"/>
    <x v="3"/>
    <n v="299"/>
    <x v="1"/>
    <s v="USD"/>
    <n v="1572152400"/>
    <n v="1572152400"/>
    <b v="0"/>
    <b v="0"/>
    <s v="theater/plays"/>
    <n v="15.302222222222222"/>
    <n v="46.060200668896321"/>
    <x v="1"/>
    <x v="1"/>
  </r>
  <r>
    <n v="372"/>
    <s v="Green-Carr"/>
    <s v="Pre-emptive bifurcated artificial intelligence"/>
    <n v="900"/>
    <n v="14324"/>
    <x v="3"/>
    <n v="169"/>
    <x v="1"/>
    <s v="USD"/>
    <n v="1420696800"/>
    <n v="1422424800"/>
    <b v="0"/>
    <b v="1"/>
    <s v="film &amp; video/documentary"/>
    <n v="15.915555555555555"/>
    <n v="84.757396449704146"/>
    <x v="3"/>
    <x v="13"/>
  </r>
  <r>
    <n v="364"/>
    <s v="Ramirez-Myers"/>
    <s v="Switchable intangible definition"/>
    <n v="900"/>
    <n v="14547"/>
    <x v="3"/>
    <n v="186"/>
    <x v="1"/>
    <s v="USD"/>
    <n v="1520229600"/>
    <n v="1522818000"/>
    <b v="0"/>
    <b v="0"/>
    <s v="music/indie rock"/>
    <n v="16.163333333333334"/>
    <n v="78.209677419354833"/>
    <x v="4"/>
    <x v="10"/>
  </r>
  <r>
    <n v="289"/>
    <s v="Smith, Love and Smith"/>
    <s v="Grass-roots mission-critical capability"/>
    <n v="800"/>
    <n v="13474"/>
    <x v="3"/>
    <n v="337"/>
    <x v="0"/>
    <s v="CAD"/>
    <n v="1438578000"/>
    <n v="1438837200"/>
    <b v="0"/>
    <b v="0"/>
    <s v="theater/plays"/>
    <n v="16.842500000000001"/>
    <n v="39.982195845697326"/>
    <x v="1"/>
    <x v="1"/>
  </r>
  <r>
    <n v="712"/>
    <s v="Garza-Bryant"/>
    <s v="Programmable leadingedge contingency"/>
    <n v="800"/>
    <n v="14725"/>
    <x v="3"/>
    <n v="202"/>
    <x v="1"/>
    <s v="USD"/>
    <n v="1467954000"/>
    <n v="1471496400"/>
    <b v="0"/>
    <b v="0"/>
    <s v="theater/plays"/>
    <n v="18.40625"/>
    <n v="72.896039603960389"/>
    <x v="1"/>
    <x v="1"/>
  </r>
  <r>
    <n v="653"/>
    <s v="Williams-Jones"/>
    <s v="Monitored incremental info-mediaries"/>
    <n v="600"/>
    <n v="14033"/>
    <x v="3"/>
    <n v="234"/>
    <x v="1"/>
    <s v="USD"/>
    <n v="1460091600"/>
    <n v="1460264400"/>
    <b v="0"/>
    <b v="0"/>
    <s v="technology/web"/>
    <n v="23.388333333333332"/>
    <n v="59.970085470085472"/>
    <x v="2"/>
    <x v="2"/>
  </r>
  <r>
    <m/>
    <m/>
    <m/>
    <m/>
    <m/>
    <x v="4"/>
    <m/>
    <x v="7"/>
    <m/>
    <m/>
    <m/>
    <m/>
    <m/>
    <m/>
    <m/>
    <m/>
    <x v="9"/>
    <x v="24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x v="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1"/>
    <s v="plays"/>
    <x v="1"/>
    <x v="1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2"/>
    <x v="2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3"/>
    <s v="animation"/>
    <x v="3"/>
    <x v="3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1"/>
    <s v="plays"/>
    <x v="4"/>
    <x v="4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4"/>
    <s v="rock"/>
    <x v="5"/>
    <x v="5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4"/>
    <s v="electric music"/>
    <x v="6"/>
    <x v="6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4"/>
    <s v="rock"/>
    <x v="7"/>
    <x v="7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4"/>
    <s v="rock"/>
    <x v="8"/>
    <x v="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1"/>
    <s v="plays"/>
    <x v="9"/>
    <x v="9"/>
  </r>
  <r>
    <n v="271"/>
    <s v="Foley-Cox"/>
    <s v="Progressive zero administration leverage"/>
    <n v="153700"/>
    <n v="1953"/>
    <x v="1"/>
    <n v="61"/>
    <s v="US"/>
    <s v="USD"/>
    <n v="1449468000"/>
    <n v="1452146400"/>
    <b v="0"/>
    <b v="0"/>
    <s v="photography/photography books"/>
    <n v="1.2706571242680547E-2"/>
    <n v="32.016393442622949"/>
    <x v="5"/>
    <s v="photography books"/>
    <x v="10"/>
    <x v="1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1"/>
    <s v="plays"/>
    <x v="11"/>
    <x v="11"/>
  </r>
  <r>
    <n v="903"/>
    <s v="Parker-Morris"/>
    <s v="Assimilated next generation instruction set"/>
    <n v="41000"/>
    <n v="709"/>
    <x v="1"/>
    <n v="14"/>
    <s v="US"/>
    <s v="USD"/>
    <n v="1336194000"/>
    <n v="1337490000"/>
    <b v="0"/>
    <b v="1"/>
    <s v="publishing/nonfiction"/>
    <n v="1.729268292682927E-2"/>
    <n v="50.642857142857146"/>
    <x v="6"/>
    <s v="nonfiction"/>
    <x v="12"/>
    <x v="12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4"/>
    <s v="metal"/>
    <x v="13"/>
    <x v="1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1"/>
    <s v="plays"/>
    <x v="14"/>
    <x v="14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5"/>
    <s v="photography books"/>
    <x v="15"/>
    <x v="15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4"/>
    <s v="jazz"/>
    <x v="16"/>
    <x v="16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17"/>
    <x v="1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1"/>
    <s v="plays"/>
    <x v="18"/>
    <x v="18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4"/>
    <s v="indie rock"/>
    <x v="19"/>
    <x v="19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4"/>
    <s v="indie rock"/>
    <x v="20"/>
    <x v="2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4"/>
    <s v="rock"/>
    <x v="21"/>
    <x v="21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21"/>
    <x v="22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4"/>
    <s v="indie rock"/>
    <x v="22"/>
    <x v="23"/>
  </r>
  <r>
    <n v="129"/>
    <s v="Morgan-Martinez"/>
    <s v="Mandatory tertiary implementation"/>
    <n v="148500"/>
    <n v="4756"/>
    <x v="2"/>
    <n v="55"/>
    <s v="AU"/>
    <s v="AUD"/>
    <n v="1422943200"/>
    <n v="1425103200"/>
    <b v="0"/>
    <b v="0"/>
    <s v="food/food trucks"/>
    <n v="3.2026936026936029E-2"/>
    <n v="86.472727272727269"/>
    <x v="0"/>
    <s v="food trucks"/>
    <x v="23"/>
    <x v="24"/>
  </r>
  <r>
    <n v="136"/>
    <s v="Briggs PLC"/>
    <s v="Distributed context-sensitive flexibility"/>
    <n v="82800"/>
    <n v="2721"/>
    <x v="2"/>
    <n v="58"/>
    <s v="US"/>
    <s v="USD"/>
    <n v="1402117200"/>
    <n v="1403154000"/>
    <b v="0"/>
    <b v="1"/>
    <s v="film &amp; video/drama"/>
    <n v="3.2862318840579711E-2"/>
    <n v="46.913793103448278"/>
    <x v="3"/>
    <s v="drama"/>
    <x v="24"/>
    <x v="25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4"/>
    <s v="jazz"/>
    <x v="25"/>
    <x v="2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3"/>
    <s v="documentary"/>
    <x v="26"/>
    <x v="27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1"/>
    <s v="plays"/>
    <x v="27"/>
    <x v="28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3"/>
    <s v="animation"/>
    <x v="28"/>
    <x v="29"/>
  </r>
  <r>
    <n v="550"/>
    <s v="Morrison-Henderson"/>
    <s v="De-engineered disintermediate encoding"/>
    <n v="100"/>
    <n v="4"/>
    <x v="2"/>
    <n v="1"/>
    <s v="CH"/>
    <s v="CHF"/>
    <n v="1330495200"/>
    <n v="1332306000"/>
    <b v="0"/>
    <b v="0"/>
    <s v="music/indie rock"/>
    <n v="0.04"/>
    <n v="4"/>
    <x v="4"/>
    <s v="indie rock"/>
    <x v="29"/>
    <x v="30"/>
  </r>
  <r>
    <n v="721"/>
    <s v="Dominguez-Owens"/>
    <s v="Open-architected systematic intranet"/>
    <n v="123600"/>
    <n v="5429"/>
    <x v="2"/>
    <n v="60"/>
    <s v="US"/>
    <s v="USD"/>
    <n v="1522818000"/>
    <n v="1523336400"/>
    <b v="0"/>
    <b v="0"/>
    <s v="music/rock"/>
    <n v="4.3923948220064728E-2"/>
    <n v="90.483333333333334"/>
    <x v="4"/>
    <s v="rock"/>
    <x v="30"/>
    <x v="31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6"/>
    <s v="translations"/>
    <x v="31"/>
    <x v="6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6"/>
    <s v="nonfiction"/>
    <x v="32"/>
    <x v="32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4"/>
    <s v="jazz"/>
    <x v="33"/>
    <x v="33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34"/>
    <x v="34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1"/>
    <s v="plays"/>
    <x v="35"/>
    <x v="35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1"/>
    <s v="plays"/>
    <x v="36"/>
    <x v="36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3"/>
    <s v="animation"/>
    <x v="37"/>
    <x v="37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1"/>
    <s v="plays"/>
    <x v="38"/>
    <x v="38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6"/>
    <s v="nonfiction"/>
    <x v="39"/>
    <x v="39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1"/>
    <s v="plays"/>
    <x v="40"/>
    <x v="4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3"/>
    <s v="science fiction"/>
    <x v="41"/>
    <x v="41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1"/>
    <s v="plays"/>
    <x v="42"/>
    <x v="42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4"/>
    <s v="electric music"/>
    <x v="43"/>
    <x v="43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6"/>
    <s v="fiction"/>
    <x v="44"/>
    <x v="44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45"/>
    <x v="45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1"/>
    <s v="plays"/>
    <x v="46"/>
    <x v="46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1"/>
    <s v="plays"/>
    <x v="47"/>
    <x v="47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4"/>
    <s v="rock"/>
    <x v="48"/>
    <x v="48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6"/>
    <s v="translations"/>
    <x v="49"/>
    <x v="49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50"/>
    <x v="5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4"/>
    <s v="rock"/>
    <x v="51"/>
    <x v="51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1"/>
    <s v="plays"/>
    <x v="52"/>
    <x v="5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7"/>
    <s v="video games"/>
    <x v="53"/>
    <x v="53"/>
  </r>
  <r>
    <n v="388"/>
    <s v="Cruz Ltd"/>
    <s v="Exclusive dynamic adapter"/>
    <n v="114800"/>
    <n v="12938"/>
    <x v="2"/>
    <n v="145"/>
    <s v="CH"/>
    <s v="CHF"/>
    <n v="1325656800"/>
    <n v="1325829600"/>
    <b v="0"/>
    <b v="0"/>
    <s v="music/indie rock"/>
    <n v="0.11270034843205574"/>
    <n v="89.227586206896547"/>
    <x v="4"/>
    <s v="indie rock"/>
    <x v="54"/>
    <x v="54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1"/>
    <s v="plays"/>
    <x v="55"/>
    <x v="55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5"/>
    <s v="photography books"/>
    <x v="56"/>
    <x v="56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1"/>
    <s v="plays"/>
    <x v="57"/>
    <x v="57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6"/>
    <s v="radio &amp; podcasts"/>
    <x v="58"/>
    <x v="58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4"/>
    <s v="rock"/>
    <x v="59"/>
    <x v="59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1"/>
    <s v="plays"/>
    <x v="60"/>
    <x v="6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1"/>
    <s v="plays"/>
    <x v="61"/>
    <x v="61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1"/>
    <s v="plays"/>
    <x v="62"/>
    <x v="62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3"/>
    <s v="documentary"/>
    <x v="63"/>
    <x v="6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6"/>
    <s v="translations"/>
    <x v="64"/>
    <x v="64"/>
  </r>
  <r>
    <n v="611"/>
    <s v="Brady, Cortez and Rodriguez"/>
    <s v="Multi-lateral maximized core"/>
    <n v="8200"/>
    <n v="1136"/>
    <x v="2"/>
    <n v="15"/>
    <s v="US"/>
    <s v="USD"/>
    <n v="1374728400"/>
    <n v="1375765200"/>
    <b v="0"/>
    <b v="0"/>
    <s v="theater/plays"/>
    <n v="0.13853658536585367"/>
    <n v="75.733333333333334"/>
    <x v="1"/>
    <s v="plays"/>
    <x v="65"/>
    <x v="65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6"/>
    <s v="radio &amp; podcasts"/>
    <x v="66"/>
    <x v="66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3"/>
    <s v="documentary"/>
    <x v="67"/>
    <x v="6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3"/>
    <s v="drama"/>
    <x v="68"/>
    <x v="68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3"/>
    <s v="drama"/>
    <x v="69"/>
    <x v="69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70"/>
    <x v="7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3"/>
    <s v="drama"/>
    <x v="71"/>
    <x v="71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4"/>
    <s v="rock"/>
    <x v="72"/>
    <x v="72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7"/>
    <s v="video games"/>
    <x v="73"/>
    <x v="73"/>
  </r>
  <r>
    <n v="293"/>
    <s v="Ross Group"/>
    <s v="Organized executive solution"/>
    <n v="6500"/>
    <n v="1065"/>
    <x v="2"/>
    <n v="32"/>
    <s v="IT"/>
    <s v="EUR"/>
    <n v="1286254800"/>
    <n v="1287032400"/>
    <b v="0"/>
    <b v="0"/>
    <s v="theater/plays"/>
    <n v="0.16384615384615384"/>
    <n v="33.28125"/>
    <x v="1"/>
    <s v="plays"/>
    <x v="74"/>
    <x v="74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6"/>
    <s v="fiction"/>
    <x v="75"/>
    <x v="75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1"/>
    <s v="plays"/>
    <x v="76"/>
    <x v="76"/>
  </r>
  <r>
    <n v="434"/>
    <s v="Floyd-Sims"/>
    <s v="Cloned transitional hierarchy"/>
    <n v="5400"/>
    <n v="903"/>
    <x v="2"/>
    <n v="10"/>
    <s v="CA"/>
    <s v="CAD"/>
    <n v="1480572000"/>
    <n v="1481781600"/>
    <b v="1"/>
    <b v="0"/>
    <s v="theater/plays"/>
    <n v="0.16722222222222222"/>
    <n v="90.3"/>
    <x v="1"/>
    <s v="plays"/>
    <x v="77"/>
    <x v="77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3"/>
    <s v="science fiction"/>
    <x v="78"/>
    <x v="8"/>
  </r>
  <r>
    <n v="146"/>
    <s v="Harris-Golden"/>
    <s v="Optional bandwidth-monitored middleware"/>
    <n v="8800"/>
    <n v="1518"/>
    <x v="2"/>
    <n v="51"/>
    <s v="US"/>
    <s v="USD"/>
    <n v="1320732000"/>
    <n v="1322460000"/>
    <b v="0"/>
    <b v="0"/>
    <s v="theater/plays"/>
    <n v="0.17249999999999999"/>
    <n v="29.764705882352942"/>
    <x v="1"/>
    <s v="plays"/>
    <x v="79"/>
    <x v="78"/>
  </r>
  <r>
    <n v="286"/>
    <s v="Obrien-Aguirre"/>
    <s v="Devolved uniform complexity"/>
    <n v="112100"/>
    <n v="19557"/>
    <x v="2"/>
    <n v="184"/>
    <s v="US"/>
    <s v="USD"/>
    <n v="1479880800"/>
    <n v="1480485600"/>
    <b v="0"/>
    <b v="0"/>
    <s v="theater/plays"/>
    <n v="0.17446030330062445"/>
    <n v="106.28804347826087"/>
    <x v="1"/>
    <s v="plays"/>
    <x v="80"/>
    <x v="79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1"/>
    <s v="plays"/>
    <x v="81"/>
    <x v="80"/>
  </r>
  <r>
    <n v="678"/>
    <s v="Rodriguez-Patterson"/>
    <s v="Inverse static standardization"/>
    <n v="99500"/>
    <n v="17879"/>
    <x v="2"/>
    <n v="215"/>
    <s v="US"/>
    <s v="USD"/>
    <n v="1547877600"/>
    <n v="1548050400"/>
    <b v="0"/>
    <b v="0"/>
    <s v="film &amp; video/drama"/>
    <n v="0.17968844221105529"/>
    <n v="83.158139534883716"/>
    <x v="3"/>
    <s v="drama"/>
    <x v="82"/>
    <x v="81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83"/>
    <x v="82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1"/>
    <s v="plays"/>
    <x v="84"/>
    <x v="83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4"/>
    <s v="rock"/>
    <x v="85"/>
    <x v="84"/>
  </r>
  <r>
    <n v="577"/>
    <s v="Stevens Inc"/>
    <s v="Adaptive 24hour projection"/>
    <n v="8200"/>
    <n v="1546"/>
    <x v="2"/>
    <n v="37"/>
    <s v="US"/>
    <s v="USD"/>
    <n v="1299823200"/>
    <n v="1302066000"/>
    <b v="0"/>
    <b v="0"/>
    <s v="music/jazz"/>
    <n v="0.18853658536585366"/>
    <n v="41.783783783783782"/>
    <x v="4"/>
    <s v="jazz"/>
    <x v="86"/>
    <x v="85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1"/>
    <s v="plays"/>
    <x v="87"/>
    <x v="86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3"/>
    <s v="science fiction"/>
    <x v="88"/>
    <x v="87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1"/>
    <s v="plays"/>
    <x v="89"/>
    <x v="88"/>
  </r>
  <r>
    <n v="910"/>
    <s v="King-Morris"/>
    <s v="Proactive incremental architecture"/>
    <n v="154500"/>
    <n v="30215"/>
    <x v="2"/>
    <n v="296"/>
    <s v="US"/>
    <s v="USD"/>
    <n v="1421906400"/>
    <n v="1421992800"/>
    <b v="0"/>
    <b v="0"/>
    <s v="theater/plays"/>
    <n v="0.19556634304207121"/>
    <n v="102.07770270270271"/>
    <x v="1"/>
    <s v="plays"/>
    <x v="90"/>
    <x v="89"/>
  </r>
  <r>
    <n v="8"/>
    <s v="Nunez-Richards"/>
    <s v="Exclusive attitude-oriented intranet"/>
    <n v="110100"/>
    <n v="21946"/>
    <x v="1"/>
    <n v="708"/>
    <s v="DK"/>
    <s v="DKK"/>
    <n v="1281330000"/>
    <n v="1281502800"/>
    <b v="0"/>
    <b v="0"/>
    <s v="theater/plays"/>
    <n v="0.19932788374205268"/>
    <n v="30.997175141242938"/>
    <x v="1"/>
    <s v="plays"/>
    <x v="91"/>
    <x v="9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4"/>
    <s v="rock"/>
    <x v="92"/>
    <x v="91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1"/>
    <s v="plays"/>
    <x v="93"/>
    <x v="92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1"/>
    <s v="plays"/>
    <x v="94"/>
    <x v="93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7"/>
    <s v="video games"/>
    <x v="95"/>
    <x v="94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1"/>
    <s v="plays"/>
    <x v="96"/>
    <x v="95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97"/>
    <x v="96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3"/>
    <s v="documentary"/>
    <x v="98"/>
    <x v="97"/>
  </r>
  <r>
    <n v="209"/>
    <s v="Warren Ltd"/>
    <s v="Distributed system-worthy application"/>
    <n v="194500"/>
    <n v="41212"/>
    <x v="1"/>
    <n v="808"/>
    <s v="AU"/>
    <s v="AUD"/>
    <n v="1462510800"/>
    <n v="1463115600"/>
    <b v="0"/>
    <b v="0"/>
    <s v="film &amp; video/documentary"/>
    <n v="0.21188688946015424"/>
    <n v="51.004950495049506"/>
    <x v="3"/>
    <s v="documentary"/>
    <x v="99"/>
    <x v="9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1"/>
    <s v="plays"/>
    <x v="100"/>
    <x v="99"/>
  </r>
  <r>
    <n v="514"/>
    <s v="Sanchez, Bradley and Flores"/>
    <s v="Centralized motivating capacity"/>
    <n v="138700"/>
    <n v="31123"/>
    <x v="2"/>
    <n v="528"/>
    <s v="CH"/>
    <s v="CHF"/>
    <n v="1386309600"/>
    <n v="1386741600"/>
    <b v="0"/>
    <b v="1"/>
    <s v="music/rock"/>
    <n v="0.22439077144917088"/>
    <n v="58.945075757575758"/>
    <x v="4"/>
    <s v="rock"/>
    <x v="101"/>
    <x v="100"/>
  </r>
  <r>
    <n v="329"/>
    <s v="Willis and Sons"/>
    <s v="Fundamental incremental database"/>
    <n v="93800"/>
    <n v="21477"/>
    <x v="1"/>
    <n v="211"/>
    <s v="US"/>
    <s v="USD"/>
    <n v="1481522400"/>
    <n v="1482472800"/>
    <b v="0"/>
    <b v="0"/>
    <s v="games/video games"/>
    <n v="0.22896588486140726"/>
    <n v="101.78672985781991"/>
    <x v="7"/>
    <s v="video games"/>
    <x v="102"/>
    <x v="101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4"/>
    <s v="rock"/>
    <x v="94"/>
    <x v="102"/>
  </r>
  <r>
    <n v="189"/>
    <s v="Anthony-Shaw"/>
    <s v="Switchable contextually-based access"/>
    <n v="191300"/>
    <n v="45004"/>
    <x v="2"/>
    <n v="441"/>
    <s v="US"/>
    <s v="USD"/>
    <n v="1457071200"/>
    <n v="1457071200"/>
    <b v="0"/>
    <b v="0"/>
    <s v="theater/plays"/>
    <n v="0.23525352848928385"/>
    <n v="102.0498866213152"/>
    <x v="1"/>
    <s v="plays"/>
    <x v="103"/>
    <x v="103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3"/>
    <s v="drama"/>
    <x v="104"/>
    <x v="104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105"/>
    <x v="105"/>
  </r>
  <r>
    <n v="492"/>
    <s v="Garcia Group"/>
    <s v="Persevering interactive matrix"/>
    <n v="191000"/>
    <n v="45831"/>
    <x v="2"/>
    <n v="595"/>
    <s v="US"/>
    <s v="USD"/>
    <n v="1275886800"/>
    <n v="1278910800"/>
    <b v="1"/>
    <b v="1"/>
    <s v="film &amp; video/shorts"/>
    <n v="0.23995287958115183"/>
    <n v="77.026890756302521"/>
    <x v="3"/>
    <s v="shorts"/>
    <x v="106"/>
    <x v="106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1"/>
    <s v="plays"/>
    <x v="107"/>
    <x v="107"/>
  </r>
  <r>
    <n v="69"/>
    <s v="Jones-Watson"/>
    <s v="Switchable disintermediate moderator"/>
    <n v="7900"/>
    <n v="1901"/>
    <x v="2"/>
    <n v="17"/>
    <s v="US"/>
    <s v="USD"/>
    <n v="1292738400"/>
    <n v="1295676000"/>
    <b v="0"/>
    <b v="0"/>
    <s v="theater/plays"/>
    <n v="0.24063291139240506"/>
    <n v="111.82352941176471"/>
    <x v="1"/>
    <s v="plays"/>
    <x v="108"/>
    <x v="108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3"/>
    <s v="documentary"/>
    <x v="109"/>
    <x v="10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7"/>
    <s v="mobile games"/>
    <x v="110"/>
    <x v="110"/>
  </r>
  <r>
    <n v="447"/>
    <s v="Harrington-Harper"/>
    <s v="Self-enabling next generation algorithm"/>
    <n v="155200"/>
    <n v="37754"/>
    <x v="2"/>
    <n v="439"/>
    <s v="GB"/>
    <s v="GBP"/>
    <n v="1513663200"/>
    <n v="1515045600"/>
    <b v="0"/>
    <b v="0"/>
    <s v="film &amp; video/television"/>
    <n v="0.24326030927835052"/>
    <n v="86"/>
    <x v="3"/>
    <s v="television"/>
    <x v="111"/>
    <x v="11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7"/>
    <s v="mobile games"/>
    <x v="112"/>
    <x v="112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4"/>
    <s v="electric music"/>
    <x v="113"/>
    <x v="113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114"/>
    <x v="114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5"/>
    <s v="photography books"/>
    <x v="115"/>
    <x v="51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116"/>
    <x v="115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1"/>
    <s v="plays"/>
    <x v="117"/>
    <x v="116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1"/>
    <s v="plays"/>
    <x v="118"/>
    <x v="117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1"/>
    <s v="plays"/>
    <x v="119"/>
    <x v="118"/>
  </r>
  <r>
    <n v="270"/>
    <s v="Sawyer, Horton and Williams"/>
    <s v="Triple-buffered 4thgeneration toolset"/>
    <n v="173900"/>
    <n v="47260"/>
    <x v="2"/>
    <n v="1890"/>
    <s v="US"/>
    <s v="USD"/>
    <n v="1291269600"/>
    <n v="1291442400"/>
    <b v="0"/>
    <b v="0"/>
    <s v="games/video games"/>
    <n v="0.27176538240368026"/>
    <n v="25.005291005291006"/>
    <x v="7"/>
    <s v="video games"/>
    <x v="120"/>
    <x v="119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1"/>
    <s v="plays"/>
    <x v="121"/>
    <x v="12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3"/>
    <s v="television"/>
    <x v="122"/>
    <x v="121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1"/>
    <s v="plays"/>
    <x v="123"/>
    <x v="122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1"/>
    <s v="plays"/>
    <x v="124"/>
    <x v="123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6"/>
    <s v="fiction"/>
    <x v="56"/>
    <x v="124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1"/>
    <s v="plays"/>
    <x v="125"/>
    <x v="125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126"/>
    <x v="126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127"/>
    <x v="127"/>
  </r>
  <r>
    <n v="790"/>
    <s v="White-Obrien"/>
    <s v="Operative local pricing structure"/>
    <n v="185900"/>
    <n v="56774"/>
    <x v="2"/>
    <n v="1113"/>
    <s v="US"/>
    <s v="USD"/>
    <n v="1266127200"/>
    <n v="1266645600"/>
    <b v="0"/>
    <b v="0"/>
    <s v="theater/plays"/>
    <n v="0.30540075309306081"/>
    <n v="51.009883198562441"/>
    <x v="1"/>
    <s v="plays"/>
    <x v="128"/>
    <x v="128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7"/>
    <s v="mobile games"/>
    <x v="129"/>
    <x v="12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5"/>
    <s v="photography books"/>
    <x v="130"/>
    <x v="13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1"/>
    <s v="plays"/>
    <x v="131"/>
    <x v="131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3"/>
    <s v="science fiction"/>
    <x v="132"/>
    <x v="132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4"/>
    <s v="rock"/>
    <x v="133"/>
    <x v="133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4"/>
    <s v="indie rock"/>
    <x v="134"/>
    <x v="134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1"/>
    <s v="plays"/>
    <x v="135"/>
    <x v="135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1"/>
    <s v="plays"/>
    <x v="136"/>
    <x v="53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1"/>
    <s v="plays"/>
    <x v="137"/>
    <x v="13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1"/>
    <s v="plays"/>
    <x v="138"/>
    <x v="137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5"/>
    <s v="photography books"/>
    <x v="139"/>
    <x v="138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3"/>
    <s v="shorts"/>
    <x v="140"/>
    <x v="139"/>
  </r>
  <r>
    <n v="736"/>
    <s v="Silva-Hawkins"/>
    <s v="Proactive heuristic orchestration"/>
    <n v="7700"/>
    <n v="2533"/>
    <x v="2"/>
    <n v="29"/>
    <s v="US"/>
    <s v="USD"/>
    <n v="1424412000"/>
    <n v="1424757600"/>
    <b v="0"/>
    <b v="0"/>
    <s v="publishing/nonfiction"/>
    <n v="0.32896103896103895"/>
    <n v="87.34482758620689"/>
    <x v="6"/>
    <s v="nonfiction"/>
    <x v="141"/>
    <x v="14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4"/>
    <s v="jazz"/>
    <x v="142"/>
    <x v="141"/>
  </r>
  <r>
    <n v="674"/>
    <s v="Sanchez Ltd"/>
    <s v="Up-sized 24hour instruction set"/>
    <n v="170700"/>
    <n v="57250"/>
    <x v="2"/>
    <n v="1218"/>
    <s v="US"/>
    <s v="USD"/>
    <n v="1313730000"/>
    <n v="1317790800"/>
    <b v="0"/>
    <b v="0"/>
    <s v="photography/photography books"/>
    <n v="0.33538371411833628"/>
    <n v="47.003284072249592"/>
    <x v="5"/>
    <s v="photography books"/>
    <x v="143"/>
    <x v="142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7"/>
    <s v="video games"/>
    <x v="144"/>
    <x v="143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1"/>
    <s v="plays"/>
    <x v="145"/>
    <x v="144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1"/>
    <s v="plays"/>
    <x v="146"/>
    <x v="145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1"/>
    <s v="plays"/>
    <x v="147"/>
    <x v="146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148"/>
    <x v="147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7"/>
    <s v="video games"/>
    <x v="149"/>
    <x v="148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4"/>
    <s v="indie rock"/>
    <x v="150"/>
    <x v="149"/>
  </r>
  <r>
    <n v="443"/>
    <s v="Clark-Bowman"/>
    <s v="Stand-alone user-facing service-desk"/>
    <n v="9300"/>
    <n v="3232"/>
    <x v="2"/>
    <n v="90"/>
    <s v="US"/>
    <s v="USD"/>
    <n v="1285822800"/>
    <n v="1287464400"/>
    <b v="0"/>
    <b v="0"/>
    <s v="theater/plays"/>
    <n v="0.34752688172043011"/>
    <n v="35.911111111111111"/>
    <x v="1"/>
    <s v="plays"/>
    <x v="151"/>
    <x v="15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1"/>
    <s v="plays"/>
    <x v="152"/>
    <x v="151"/>
  </r>
  <r>
    <n v="748"/>
    <s v="Martinez PLC"/>
    <s v="Cloned actuating architecture"/>
    <n v="194900"/>
    <n v="68137"/>
    <x v="2"/>
    <n v="614"/>
    <s v="US"/>
    <s v="USD"/>
    <n v="1267423200"/>
    <n v="1269579600"/>
    <b v="0"/>
    <b v="1"/>
    <s v="film &amp; video/animation"/>
    <n v="0.34959979476654696"/>
    <n v="110.97231270358306"/>
    <x v="3"/>
    <s v="animation"/>
    <x v="153"/>
    <x v="152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1"/>
    <s v="plays"/>
    <x v="154"/>
    <x v="15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1"/>
    <s v="plays"/>
    <x v="155"/>
    <x v="154"/>
  </r>
  <r>
    <n v="410"/>
    <s v="Mcmillan Group"/>
    <s v="Advanced cohesive Graphic Interface"/>
    <n v="153700"/>
    <n v="55536"/>
    <x v="1"/>
    <n v="1111"/>
    <s v="US"/>
    <s v="USD"/>
    <n v="1430197200"/>
    <n v="1430197200"/>
    <b v="0"/>
    <b v="0"/>
    <s v="games/mobile games"/>
    <n v="0.36132726089785294"/>
    <n v="49.987398739873989"/>
    <x v="7"/>
    <s v="mobile games"/>
    <x v="156"/>
    <x v="15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5"/>
    <s v="photography books"/>
    <x v="157"/>
    <x v="156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1"/>
    <s v="plays"/>
    <x v="158"/>
    <x v="157"/>
  </r>
  <r>
    <n v="720"/>
    <s v="Valenzuela, Davidson and Castro"/>
    <s v="Multi-layered upward-trending conglomeration"/>
    <n v="8700"/>
    <n v="3227"/>
    <x v="2"/>
    <n v="38"/>
    <s v="DK"/>
    <s v="DKK"/>
    <n v="1519192800"/>
    <n v="1520402400"/>
    <b v="0"/>
    <b v="1"/>
    <s v="theater/plays"/>
    <n v="0.37091954022988505"/>
    <n v="84.921052631578945"/>
    <x v="1"/>
    <s v="plays"/>
    <x v="159"/>
    <x v="158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1"/>
    <s v="plays"/>
    <x v="160"/>
    <x v="159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4"/>
    <s v="metal"/>
    <x v="161"/>
    <x v="16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4"/>
    <s v="electric music"/>
    <x v="162"/>
    <x v="161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7"/>
    <s v="mobile games"/>
    <x v="163"/>
    <x v="162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1"/>
    <s v="plays"/>
    <x v="59"/>
    <x v="16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1"/>
    <s v="plays"/>
    <x v="164"/>
    <x v="164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1"/>
    <s v="plays"/>
    <x v="165"/>
    <x v="165"/>
  </r>
  <r>
    <n v="319"/>
    <s v="Mills Group"/>
    <s v="Advanced empowering matrix"/>
    <n v="8400"/>
    <n v="3251"/>
    <x v="2"/>
    <n v="64"/>
    <s v="US"/>
    <s v="USD"/>
    <n v="1281589200"/>
    <n v="1283662800"/>
    <b v="0"/>
    <b v="0"/>
    <s v="technology/web"/>
    <n v="0.38702380952380955"/>
    <n v="50.796875"/>
    <x v="2"/>
    <s v="web"/>
    <x v="166"/>
    <x v="166"/>
  </r>
  <r>
    <n v="206"/>
    <s v="Austin, Baker and Kelley"/>
    <s v="Fundamental grid-enabled strategy"/>
    <n v="9000"/>
    <n v="3496"/>
    <x v="2"/>
    <n v="57"/>
    <s v="US"/>
    <s v="USD"/>
    <n v="1267250400"/>
    <n v="1268028000"/>
    <b v="0"/>
    <b v="0"/>
    <s v="publishing/fiction"/>
    <n v="0.38844444444444443"/>
    <n v="61.333333333333336"/>
    <x v="6"/>
    <s v="fiction"/>
    <x v="167"/>
    <x v="167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1"/>
    <s v="plays"/>
    <x v="69"/>
    <x v="16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4"/>
    <s v="rock"/>
    <x v="168"/>
    <x v="1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169"/>
    <x v="170"/>
  </r>
  <r>
    <n v="513"/>
    <s v="Harrison, Blackwell and Mendez"/>
    <s v="Synchronized 6thgeneration adapter"/>
    <n v="8300"/>
    <n v="3260"/>
    <x v="2"/>
    <n v="35"/>
    <s v="US"/>
    <s v="USD"/>
    <n v="1284008400"/>
    <n v="1284181200"/>
    <b v="0"/>
    <b v="0"/>
    <s v="film &amp; video/television"/>
    <n v="0.39277108433734942"/>
    <n v="93.142857142857139"/>
    <x v="3"/>
    <s v="television"/>
    <x v="170"/>
    <x v="171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171"/>
    <x v="172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6"/>
    <s v="nonfiction"/>
    <x v="172"/>
    <x v="173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4"/>
    <s v="rock"/>
    <x v="173"/>
    <x v="174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3"/>
    <s v="shorts"/>
    <x v="174"/>
    <x v="175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1"/>
    <s v="plays"/>
    <x v="175"/>
    <x v="176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4"/>
    <s v="indie rock"/>
    <x v="176"/>
    <x v="177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1"/>
    <s v="plays"/>
    <x v="177"/>
    <x v="1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1"/>
    <s v="plays"/>
    <x v="178"/>
    <x v="178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6"/>
    <s v="translations"/>
    <x v="179"/>
    <x v="179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3"/>
    <s v="animation"/>
    <x v="180"/>
    <x v="18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7"/>
    <s v="video games"/>
    <x v="181"/>
    <x v="9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182"/>
    <x v="181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6"/>
    <s v="nonfiction"/>
    <x v="43"/>
    <x v="182"/>
  </r>
  <r>
    <n v="632"/>
    <s v="Parker PLC"/>
    <s v="Reduced interactive matrix"/>
    <n v="72100"/>
    <n v="30902"/>
    <x v="1"/>
    <n v="278"/>
    <s v="US"/>
    <s v="USD"/>
    <n v="1414904400"/>
    <n v="1416463200"/>
    <b v="0"/>
    <b v="0"/>
    <s v="theater/plays"/>
    <n v="0.42859916782246882"/>
    <n v="111.15827338129496"/>
    <x v="1"/>
    <s v="plays"/>
    <x v="183"/>
    <x v="183"/>
  </r>
  <r>
    <n v="866"/>
    <s v="Jackson-Brown"/>
    <s v="Versatile 5thgeneration matrices"/>
    <n v="182800"/>
    <n v="79045"/>
    <x v="2"/>
    <n v="898"/>
    <s v="US"/>
    <s v="USD"/>
    <n v="1304830800"/>
    <n v="1304917200"/>
    <b v="0"/>
    <b v="0"/>
    <s v="photography/photography books"/>
    <n v="0.43241247264770238"/>
    <n v="88.023385300668153"/>
    <x v="5"/>
    <s v="photography books"/>
    <x v="184"/>
    <x v="184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4"/>
    <s v="indie rock"/>
    <x v="185"/>
    <x v="185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3"/>
    <s v="documentary"/>
    <x v="186"/>
    <x v="186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4"/>
    <s v="rock"/>
    <x v="187"/>
    <x v="18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3"/>
    <s v="drama"/>
    <x v="188"/>
    <x v="18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4"/>
    <s v="electric music"/>
    <x v="189"/>
    <x v="189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3"/>
    <s v="science fiction"/>
    <x v="121"/>
    <x v="19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1"/>
    <s v="plays"/>
    <x v="190"/>
    <x v="19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4"/>
    <s v="indie rock"/>
    <x v="191"/>
    <x v="192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1"/>
    <s v="plays"/>
    <x v="192"/>
    <x v="193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3"/>
    <s v="animation"/>
    <x v="193"/>
    <x v="194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4"/>
    <s v="rock"/>
    <x v="194"/>
    <x v="195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3"/>
    <s v="animation"/>
    <x v="195"/>
    <x v="196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3"/>
    <s v="animation"/>
    <x v="196"/>
    <x v="197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3"/>
    <s v="documentary"/>
    <x v="197"/>
    <x v="198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98"/>
    <x v="199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1"/>
    <s v="plays"/>
    <x v="199"/>
    <x v="2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3"/>
    <s v="documentary"/>
    <x v="200"/>
    <x v="201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1"/>
    <s v="plays"/>
    <x v="201"/>
    <x v="202"/>
  </r>
  <r>
    <n v="26"/>
    <s v="Spencer-Bates"/>
    <s v="Optional responsive customer loyalty"/>
    <n v="107500"/>
    <n v="51814"/>
    <x v="2"/>
    <n v="1480"/>
    <s v="US"/>
    <s v="USD"/>
    <n v="1533013200"/>
    <n v="1535346000"/>
    <b v="0"/>
    <b v="0"/>
    <s v="theater/plays"/>
    <n v="0.4819906976744186"/>
    <n v="35.009459459459457"/>
    <x v="1"/>
    <s v="plays"/>
    <x v="202"/>
    <x v="203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1"/>
    <s v="plays"/>
    <x v="203"/>
    <x v="204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6"/>
    <s v="translations"/>
    <x v="204"/>
    <x v="205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1"/>
    <s v="plays"/>
    <x v="205"/>
    <x v="206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1"/>
    <s v="plays"/>
    <x v="206"/>
    <x v="207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6"/>
    <s v="nonfiction"/>
    <x v="207"/>
    <x v="2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1"/>
    <s v="plays"/>
    <x v="208"/>
    <x v="20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7"/>
    <s v="video games"/>
    <x v="209"/>
    <x v="210"/>
  </r>
  <r>
    <n v="771"/>
    <s v="Smith, Mack and Williams"/>
    <s v="Self-enabling 5thgeneration paradigm"/>
    <n v="5600"/>
    <n v="2769"/>
    <x v="2"/>
    <n v="26"/>
    <s v="US"/>
    <s v="USD"/>
    <n v="1548482400"/>
    <n v="1550815200"/>
    <b v="0"/>
    <b v="0"/>
    <s v="theater/plays"/>
    <n v="0.49446428571428569"/>
    <n v="106.5"/>
    <x v="1"/>
    <s v="plays"/>
    <x v="210"/>
    <x v="211"/>
  </r>
  <r>
    <n v="937"/>
    <s v="Tapia, Sandoval and Hurley"/>
    <s v="Cloned fresh-thinking model"/>
    <n v="171000"/>
    <n v="84891"/>
    <x v="2"/>
    <n v="976"/>
    <s v="US"/>
    <s v="USD"/>
    <n v="1448517600"/>
    <n v="1449295200"/>
    <b v="0"/>
    <b v="0"/>
    <s v="film &amp; video/documentary"/>
    <n v="0.49643859649122807"/>
    <n v="86.978483606557376"/>
    <x v="3"/>
    <s v="documentary"/>
    <x v="211"/>
    <x v="212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7"/>
    <s v="mobile games"/>
    <x v="212"/>
    <x v="213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7"/>
    <s v="video games"/>
    <x v="213"/>
    <x v="214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3"/>
    <s v="drama"/>
    <x v="214"/>
    <x v="215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7"/>
    <s v="video games"/>
    <x v="215"/>
    <x v="216"/>
  </r>
  <r>
    <n v="781"/>
    <s v="Thomas Ltd"/>
    <s v="Cross-group interactive architecture"/>
    <n v="8700"/>
    <n v="4414"/>
    <x v="2"/>
    <n v="56"/>
    <s v="CH"/>
    <s v="CHF"/>
    <n v="1288501200"/>
    <n v="1292911200"/>
    <b v="0"/>
    <b v="0"/>
    <s v="theater/plays"/>
    <n v="0.50735632183908042"/>
    <n v="78.821428571428569"/>
    <x v="1"/>
    <s v="plays"/>
    <x v="216"/>
    <x v="217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1"/>
    <s v="plays"/>
    <x v="217"/>
    <x v="218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3"/>
    <s v="documentary"/>
    <x v="212"/>
    <x v="219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7"/>
    <s v="video games"/>
    <x v="218"/>
    <x v="22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1"/>
    <s v="plays"/>
    <x v="219"/>
    <x v="221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20"/>
    <x v="222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1"/>
    <s v="plays"/>
    <x v="221"/>
    <x v="223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4"/>
    <s v="electric music"/>
    <x v="222"/>
    <x v="224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7"/>
    <s v="video games"/>
    <x v="110"/>
    <x v="225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6"/>
    <s v="radio &amp; podcasts"/>
    <x v="223"/>
    <x v="226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3"/>
    <s v="documentary"/>
    <x v="224"/>
    <x v="227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6"/>
    <s v="translations"/>
    <x v="225"/>
    <x v="228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5"/>
    <s v="photography books"/>
    <x v="226"/>
    <x v="229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1"/>
    <s v="plays"/>
    <x v="227"/>
    <x v="23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1"/>
    <s v="plays"/>
    <x v="40"/>
    <x v="231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4"/>
    <s v="rock"/>
    <x v="228"/>
    <x v="232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1"/>
    <s v="plays"/>
    <x v="229"/>
    <x v="229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1"/>
    <s v="plays"/>
    <x v="230"/>
    <x v="233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231"/>
    <x v="234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3"/>
    <s v="documentary"/>
    <x v="232"/>
    <x v="1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4"/>
    <s v="jazz"/>
    <x v="233"/>
    <x v="235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3"/>
    <s v="science fiction"/>
    <x v="234"/>
    <x v="236"/>
  </r>
  <r>
    <n v="572"/>
    <s v="Clements Group"/>
    <s v="Assimilated actuating policy"/>
    <n v="9000"/>
    <n v="4896"/>
    <x v="2"/>
    <n v="94"/>
    <s v="US"/>
    <s v="USD"/>
    <n v="1443416400"/>
    <n v="1444798800"/>
    <b v="0"/>
    <b v="1"/>
    <s v="music/rock"/>
    <n v="0.54400000000000004"/>
    <n v="52.085106382978722"/>
    <x v="4"/>
    <s v="rock"/>
    <x v="235"/>
    <x v="237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3"/>
    <s v="documentary"/>
    <x v="236"/>
    <x v="23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4"/>
    <s v="indie rock"/>
    <x v="237"/>
    <x v="239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7"/>
    <s v="mobile games"/>
    <x v="238"/>
    <x v="24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1"/>
    <s v="plays"/>
    <x v="239"/>
    <x v="241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1"/>
    <s v="plays"/>
    <x v="240"/>
    <x v="24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1"/>
    <s v="plays"/>
    <x v="241"/>
    <x v="243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1"/>
    <s v="plays"/>
    <x v="242"/>
    <x v="244"/>
  </r>
  <r>
    <n v="639"/>
    <s v="Barnes-Williams"/>
    <s v="Upgradable explicit forecast"/>
    <n v="8600"/>
    <n v="4832"/>
    <x v="1"/>
    <n v="45"/>
    <s v="US"/>
    <s v="USD"/>
    <n v="1532754000"/>
    <n v="1532754000"/>
    <b v="0"/>
    <b v="1"/>
    <s v="film &amp; video/drama"/>
    <n v="0.56186046511627907"/>
    <n v="107.37777777777778"/>
    <x v="3"/>
    <s v="drama"/>
    <x v="243"/>
    <x v="245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3"/>
    <s v="science fiction"/>
    <x v="77"/>
    <x v="246"/>
  </r>
  <r>
    <n v="999"/>
    <s v="Hernandez, Norton and Kelley"/>
    <s v="Expanded eco-centric policy"/>
    <n v="111100"/>
    <n v="62819"/>
    <x v="2"/>
    <n v="1122"/>
    <s v="US"/>
    <s v="USD"/>
    <n v="1467176400"/>
    <n v="1467781200"/>
    <b v="0"/>
    <b v="0"/>
    <s v="food/food trucks"/>
    <n v="0.56542754275427543"/>
    <n v="55.98841354723708"/>
    <x v="0"/>
    <s v="food trucks"/>
    <x v="244"/>
    <x v="247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4"/>
    <s v="indie rock"/>
    <x v="245"/>
    <x v="248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6"/>
    <s v="translations"/>
    <x v="246"/>
    <x v="249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3"/>
    <s v="documentary"/>
    <x v="247"/>
    <x v="25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1"/>
    <s v="plays"/>
    <x v="248"/>
    <x v="251"/>
  </r>
  <r>
    <n v="917"/>
    <s v="Cooper Inc"/>
    <s v="Polarized discrete product"/>
    <n v="3600"/>
    <n v="2097"/>
    <x v="1"/>
    <n v="27"/>
    <s v="GB"/>
    <s v="GBP"/>
    <n v="1309237200"/>
    <n v="1311310800"/>
    <b v="0"/>
    <b v="1"/>
    <s v="film &amp; video/shorts"/>
    <n v="0.58250000000000002"/>
    <n v="77.666666666666671"/>
    <x v="3"/>
    <s v="shorts"/>
    <x v="249"/>
    <x v="252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250"/>
    <x v="253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1"/>
    <s v="plays"/>
    <x v="251"/>
    <x v="25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4"/>
    <s v="indie rock"/>
    <x v="83"/>
    <x v="84"/>
  </r>
  <r>
    <n v="355"/>
    <s v="Burns-Burnett"/>
    <s v="Front-line scalable definition"/>
    <n v="3800"/>
    <n v="2241"/>
    <x v="1"/>
    <n v="86"/>
    <s v="US"/>
    <s v="USD"/>
    <n v="1485064800"/>
    <n v="1488520800"/>
    <b v="0"/>
    <b v="0"/>
    <s v="technology/wearables"/>
    <n v="0.58973684210526311"/>
    <n v="26.058139534883722"/>
    <x v="2"/>
    <s v="wearables"/>
    <x v="252"/>
    <x v="255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4"/>
    <s v="rock"/>
    <x v="253"/>
    <x v="256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1"/>
    <s v="plays"/>
    <x v="254"/>
    <x v="257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3"/>
    <s v="television"/>
    <x v="255"/>
    <x v="258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3"/>
    <s v="science fiction"/>
    <x v="256"/>
    <x v="259"/>
  </r>
  <r>
    <n v="658"/>
    <s v="Howell, Myers and Olson"/>
    <s v="Self-enabling mission-critical success"/>
    <n v="52600"/>
    <n v="31594"/>
    <x v="2"/>
    <n v="390"/>
    <s v="US"/>
    <s v="USD"/>
    <n v="1440910800"/>
    <n v="1442898000"/>
    <b v="0"/>
    <b v="0"/>
    <s v="music/rock"/>
    <n v="0.60064638783269964"/>
    <n v="81.010256410256417"/>
    <x v="4"/>
    <s v="rock"/>
    <x v="257"/>
    <x v="260"/>
  </r>
  <r>
    <n v="128"/>
    <s v="Allen-Curtis"/>
    <s v="Phased human-resource core"/>
    <n v="70600"/>
    <n v="42596"/>
    <x v="2"/>
    <n v="532"/>
    <s v="US"/>
    <s v="USD"/>
    <n v="1282885200"/>
    <n v="1284008400"/>
    <b v="0"/>
    <b v="0"/>
    <s v="music/rock"/>
    <n v="0.60334277620396604"/>
    <n v="80.067669172932327"/>
    <x v="4"/>
    <s v="rock"/>
    <x v="258"/>
    <x v="261"/>
  </r>
  <r>
    <n v="93"/>
    <s v="Hall and Sons"/>
    <s v="Pre-emptive radical architecture"/>
    <n v="108800"/>
    <n v="65877"/>
    <x v="2"/>
    <n v="610"/>
    <s v="US"/>
    <s v="USD"/>
    <n v="1350709200"/>
    <n v="1351054800"/>
    <b v="0"/>
    <b v="1"/>
    <s v="theater/plays"/>
    <n v="0.60548713235294116"/>
    <n v="107.99508196721311"/>
    <x v="1"/>
    <s v="plays"/>
    <x v="259"/>
    <x v="262"/>
  </r>
  <r>
    <n v="997"/>
    <s v="Ball LLC"/>
    <s v="Right-sized full-range throughput"/>
    <n v="7600"/>
    <n v="4603"/>
    <x v="2"/>
    <n v="139"/>
    <s v="IT"/>
    <s v="EUR"/>
    <n v="1390197600"/>
    <n v="1390629600"/>
    <b v="0"/>
    <b v="0"/>
    <s v="theater/plays"/>
    <n v="0.60565789473684206"/>
    <n v="33.115107913669064"/>
    <x v="1"/>
    <s v="plays"/>
    <x v="260"/>
    <x v="26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1"/>
    <s v="plays"/>
    <x v="261"/>
    <x v="264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4"/>
    <s v="indie rock"/>
    <x v="262"/>
    <x v="265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263"/>
    <x v="266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4"/>
    <s v="rock"/>
    <x v="264"/>
    <x v="267"/>
  </r>
  <r>
    <n v="413"/>
    <s v="Rush-Bowers"/>
    <s v="Persevering analyzing extranet"/>
    <n v="189500"/>
    <n v="117628"/>
    <x v="1"/>
    <n v="1089"/>
    <s v="US"/>
    <s v="USD"/>
    <n v="1543298400"/>
    <n v="1545631200"/>
    <b v="0"/>
    <b v="0"/>
    <s v="film &amp; video/animation"/>
    <n v="0.62072823218997364"/>
    <n v="108.01469237832875"/>
    <x v="3"/>
    <s v="animation"/>
    <x v="265"/>
    <x v="268"/>
  </r>
  <r>
    <n v="940"/>
    <s v="Wiggins Ltd"/>
    <s v="Upgradable analyzing core"/>
    <n v="9900"/>
    <n v="6161"/>
    <x v="1"/>
    <n v="66"/>
    <s v="CA"/>
    <s v="CAD"/>
    <n v="1354341600"/>
    <n v="1356242400"/>
    <b v="0"/>
    <b v="0"/>
    <s v="technology/web"/>
    <n v="0.62232323232323228"/>
    <n v="93.348484848484844"/>
    <x v="2"/>
    <s v="web"/>
    <x v="266"/>
    <x v="269"/>
  </r>
  <r>
    <n v="630"/>
    <s v="Patterson-Johnson"/>
    <s v="Grass-roots directional workforce"/>
    <n v="9500"/>
    <n v="5973"/>
    <x v="2"/>
    <n v="87"/>
    <s v="US"/>
    <s v="USD"/>
    <n v="1556686800"/>
    <n v="1557637200"/>
    <b v="0"/>
    <b v="1"/>
    <s v="theater/plays"/>
    <n v="0.62873684210526315"/>
    <n v="68.65517241379311"/>
    <x v="1"/>
    <s v="plays"/>
    <x v="267"/>
    <x v="27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3"/>
    <s v="documentary"/>
    <x v="268"/>
    <x v="271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1"/>
    <s v="plays"/>
    <x v="269"/>
    <x v="272"/>
  </r>
  <r>
    <n v="948"/>
    <s v="Smith-Hill"/>
    <s v="Integrated holistic paradigm"/>
    <n v="9400"/>
    <n v="5918"/>
    <x v="2"/>
    <n v="160"/>
    <s v="US"/>
    <s v="USD"/>
    <n v="1418364000"/>
    <n v="1419228000"/>
    <b v="1"/>
    <b v="1"/>
    <s v="film &amp; video/documentary"/>
    <n v="0.62957446808510642"/>
    <n v="36.987499999999997"/>
    <x v="3"/>
    <s v="documentary"/>
    <x v="270"/>
    <x v="273"/>
  </r>
  <r>
    <n v="648"/>
    <s v="Vargas-Cox"/>
    <s v="Vision-oriented local contingency"/>
    <n v="98600"/>
    <n v="62174"/>
    <x v="2"/>
    <n v="723"/>
    <s v="US"/>
    <s v="USD"/>
    <n v="1499317200"/>
    <n v="1500872400"/>
    <b v="1"/>
    <b v="0"/>
    <s v="food/food trucks"/>
    <n v="0.63056795131845844"/>
    <n v="85.994467496542185"/>
    <x v="0"/>
    <s v="food trucks"/>
    <x v="271"/>
    <x v="274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272"/>
    <x v="275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3"/>
    <s v="drama"/>
    <x v="273"/>
    <x v="276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5"/>
    <s v="photography books"/>
    <x v="274"/>
    <x v="277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4"/>
    <s v="indie rock"/>
    <x v="275"/>
    <x v="278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1"/>
    <s v="plays"/>
    <x v="276"/>
    <x v="279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277"/>
    <x v="28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278"/>
    <x v="281"/>
  </r>
  <r>
    <n v="666"/>
    <s v="York, Barr and Grant"/>
    <s v="Cloned bottom-line success"/>
    <n v="3100"/>
    <n v="1985"/>
    <x v="2"/>
    <n v="25"/>
    <s v="US"/>
    <s v="USD"/>
    <n v="1377838800"/>
    <n v="1378357200"/>
    <b v="0"/>
    <b v="1"/>
    <s v="theater/plays"/>
    <n v="0.64032258064516134"/>
    <n v="79.400000000000006"/>
    <x v="1"/>
    <s v="plays"/>
    <x v="279"/>
    <x v="282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1"/>
    <s v="plays"/>
    <x v="280"/>
    <x v="283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4"/>
    <s v="electric music"/>
    <x v="281"/>
    <x v="284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6"/>
    <s v="fiction"/>
    <x v="282"/>
    <x v="285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3"/>
    <s v="animation"/>
    <x v="283"/>
    <x v="286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1"/>
    <s v="plays"/>
    <x v="284"/>
    <x v="287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1"/>
    <s v="plays"/>
    <x v="285"/>
    <x v="1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3"/>
    <s v="documentary"/>
    <x v="286"/>
    <x v="288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1"/>
    <s v="plays"/>
    <x v="287"/>
    <x v="289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1"/>
    <s v="plays"/>
    <x v="14"/>
    <x v="29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1"/>
    <s v="plays"/>
    <x v="288"/>
    <x v="291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289"/>
    <x v="292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1"/>
    <s v="plays"/>
    <x v="290"/>
    <x v="293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291"/>
    <x v="294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4"/>
    <s v="indie rock"/>
    <x v="292"/>
    <x v="295"/>
  </r>
  <r>
    <n v="18"/>
    <s v="Johnson-Gould"/>
    <s v="Exclusive needs-based adapter"/>
    <n v="9100"/>
    <n v="6089"/>
    <x v="2"/>
    <n v="135"/>
    <s v="US"/>
    <s v="USD"/>
    <n v="1536382800"/>
    <n v="1537074000"/>
    <b v="0"/>
    <b v="0"/>
    <s v="theater/plays"/>
    <n v="0.66912087912087914"/>
    <n v="45.103703703703701"/>
    <x v="1"/>
    <s v="plays"/>
    <x v="293"/>
    <x v="135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4"/>
    <s v="rock"/>
    <x v="101"/>
    <x v="296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3"/>
    <s v="science fiction"/>
    <x v="294"/>
    <x v="297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1"/>
    <s v="plays"/>
    <x v="295"/>
    <x v="298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1"/>
    <s v="plays"/>
    <x v="296"/>
    <x v="299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1"/>
    <s v="plays"/>
    <x v="297"/>
    <x v="3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4"/>
    <s v="electric music"/>
    <x v="298"/>
    <x v="158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1"/>
    <s v="plays"/>
    <x v="299"/>
    <x v="301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1"/>
    <s v="plays"/>
    <x v="300"/>
    <x v="302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4"/>
    <s v="rock"/>
    <x v="170"/>
    <x v="303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4"/>
    <s v="rock"/>
    <x v="301"/>
    <x v="304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1"/>
    <s v="plays"/>
    <x v="302"/>
    <x v="305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303"/>
    <x v="306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1"/>
    <s v="plays"/>
    <x v="304"/>
    <x v="307"/>
  </r>
  <r>
    <n v="952"/>
    <s v="Cummings-Hayes"/>
    <s v="Virtual multi-tasking core"/>
    <n v="145500"/>
    <n v="101987"/>
    <x v="2"/>
    <n v="2266"/>
    <s v="US"/>
    <s v="USD"/>
    <n v="1470718800"/>
    <n v="1471928400"/>
    <b v="0"/>
    <b v="0"/>
    <s v="film &amp; video/documentary"/>
    <n v="0.70094158075601376"/>
    <n v="45.007502206531335"/>
    <x v="3"/>
    <s v="documentary"/>
    <x v="305"/>
    <x v="308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3"/>
    <s v="documentary"/>
    <x v="306"/>
    <x v="309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1"/>
    <s v="plays"/>
    <x v="12"/>
    <x v="31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1"/>
    <s v="plays"/>
    <x v="307"/>
    <x v="311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08"/>
    <x v="312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3"/>
    <s v="television"/>
    <x v="309"/>
    <x v="313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1"/>
    <s v="plays"/>
    <x v="310"/>
    <x v="31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311"/>
    <x v="315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82"/>
    <x v="31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1"/>
    <s v="plays"/>
    <x v="312"/>
    <x v="317"/>
  </r>
  <r>
    <n v="156"/>
    <s v="Meza-Rogers"/>
    <s v="Streamlined encompassing encryption"/>
    <n v="36400"/>
    <n v="26914"/>
    <x v="2"/>
    <n v="379"/>
    <s v="AU"/>
    <s v="AUD"/>
    <n v="1570251600"/>
    <n v="1572325200"/>
    <b v="0"/>
    <b v="0"/>
    <s v="music/rock"/>
    <n v="0.73939560439560437"/>
    <n v="71.013192612137203"/>
    <x v="4"/>
    <s v="rock"/>
    <x v="313"/>
    <x v="318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314"/>
    <x v="319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1"/>
    <s v="plays"/>
    <x v="315"/>
    <x v="174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1"/>
    <s v="plays"/>
    <x v="272"/>
    <x v="32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4"/>
    <s v="indie rock"/>
    <x v="316"/>
    <x v="321"/>
  </r>
  <r>
    <n v="309"/>
    <s v="Harris-Perry"/>
    <s v="User-centric 6thgeneration attitude"/>
    <n v="4100"/>
    <n v="3087"/>
    <x v="2"/>
    <n v="75"/>
    <s v="US"/>
    <s v="USD"/>
    <n v="1316581200"/>
    <n v="1318309200"/>
    <b v="0"/>
    <b v="1"/>
    <s v="music/indie rock"/>
    <n v="0.75292682926829269"/>
    <n v="41.16"/>
    <x v="4"/>
    <s v="indie rock"/>
    <x v="317"/>
    <x v="322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1"/>
    <s v="plays"/>
    <x v="318"/>
    <x v="323"/>
  </r>
  <r>
    <n v="231"/>
    <s v="Williams, Carter and Gonzalez"/>
    <s v="Cross-platform uniform hardware"/>
    <n v="7200"/>
    <n v="5523"/>
    <x v="2"/>
    <n v="67"/>
    <s v="US"/>
    <s v="USD"/>
    <n v="1369112400"/>
    <n v="1374123600"/>
    <b v="0"/>
    <b v="0"/>
    <s v="theater/plays"/>
    <n v="0.76708333333333334"/>
    <n v="82.432835820895519"/>
    <x v="1"/>
    <s v="plays"/>
    <x v="319"/>
    <x v="324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4"/>
    <s v="jazz"/>
    <x v="320"/>
    <x v="325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7"/>
    <s v="video games"/>
    <x v="321"/>
    <x v="326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1"/>
    <s v="plays"/>
    <x v="322"/>
    <x v="327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1"/>
    <s v="plays"/>
    <x v="323"/>
    <x v="328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324"/>
    <x v="329"/>
  </r>
  <r>
    <n v="993"/>
    <s v="Erickson-Rogers"/>
    <s v="De-engineered even-keeled definition"/>
    <n v="9800"/>
    <n v="7608"/>
    <x v="2"/>
    <n v="75"/>
    <s v="IT"/>
    <s v="EUR"/>
    <n v="1450936800"/>
    <n v="1452405600"/>
    <b v="0"/>
    <b v="1"/>
    <s v="photography/photography books"/>
    <n v="0.77632653061224488"/>
    <n v="101.44"/>
    <x v="5"/>
    <s v="photography books"/>
    <x v="325"/>
    <x v="33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1"/>
    <s v="plays"/>
    <x v="326"/>
    <x v="331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327"/>
    <x v="332"/>
  </r>
  <r>
    <n v="634"/>
    <s v="Taylor, Johnson and Hernandez"/>
    <s v="Polarized incremental portal"/>
    <n v="118200"/>
    <n v="92824"/>
    <x v="2"/>
    <n v="1658"/>
    <s v="US"/>
    <s v="USD"/>
    <n v="1490418000"/>
    <n v="1491627600"/>
    <b v="0"/>
    <b v="0"/>
    <s v="film &amp; video/television"/>
    <n v="0.78531302876480547"/>
    <n v="55.985524728588658"/>
    <x v="3"/>
    <s v="television"/>
    <x v="328"/>
    <x v="333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1"/>
    <s v="plays"/>
    <x v="329"/>
    <x v="334"/>
  </r>
  <r>
    <n v="202"/>
    <s v="Mcknight-Freeman"/>
    <s v="Upgradable scalable methodology"/>
    <n v="8300"/>
    <n v="6543"/>
    <x v="2"/>
    <n v="82"/>
    <s v="US"/>
    <s v="USD"/>
    <n v="1317531600"/>
    <n v="1317877200"/>
    <b v="0"/>
    <b v="0"/>
    <s v="food/food trucks"/>
    <n v="0.78831325301204824"/>
    <n v="79.792682926829272"/>
    <x v="0"/>
    <s v="food trucks"/>
    <x v="330"/>
    <x v="335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1"/>
    <s v="plays"/>
    <x v="14"/>
    <x v="94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1"/>
    <s v="plays"/>
    <x v="331"/>
    <x v="33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4"/>
    <s v="rock"/>
    <x v="332"/>
    <x v="337"/>
  </r>
  <r>
    <n v="339"/>
    <s v="Lewis, Taylor and Rivers"/>
    <s v="Front-line transitional algorithm"/>
    <n v="136300"/>
    <n v="108974"/>
    <x v="2"/>
    <n v="1297"/>
    <s v="CA"/>
    <s v="CAD"/>
    <n v="1501650000"/>
    <n v="1502859600"/>
    <b v="0"/>
    <b v="0"/>
    <s v="theater/plays"/>
    <n v="0.79951577402787966"/>
    <n v="84.02004626060139"/>
    <x v="1"/>
    <s v="plays"/>
    <x v="333"/>
    <x v="338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4"/>
    <s v="indie rock"/>
    <x v="334"/>
    <x v="339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1"/>
    <s v="plays"/>
    <x v="335"/>
    <x v="34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1"/>
    <s v="plays"/>
    <x v="336"/>
    <x v="341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5"/>
    <s v="photography books"/>
    <x v="337"/>
    <x v="312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1"/>
    <s v="plays"/>
    <x v="338"/>
    <x v="342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6"/>
    <s v="radio &amp; podcasts"/>
    <x v="339"/>
    <x v="34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340"/>
    <x v="344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4"/>
    <s v="indie rock"/>
    <x v="341"/>
    <x v="345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1"/>
    <s v="plays"/>
    <x v="342"/>
    <x v="346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3"/>
    <s v="documentary"/>
    <x v="343"/>
    <x v="347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3"/>
    <s v="animation"/>
    <x v="152"/>
    <x v="3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344"/>
    <x v="349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6"/>
    <s v="fiction"/>
    <x v="345"/>
    <x v="35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1"/>
    <s v="plays"/>
    <x v="346"/>
    <x v="351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1"/>
    <s v="plays"/>
    <x v="347"/>
    <x v="352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1"/>
    <s v="plays"/>
    <x v="348"/>
    <x v="35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349"/>
    <x v="35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3"/>
    <s v="drama"/>
    <x v="51"/>
    <x v="355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4"/>
    <s v="indie rock"/>
    <x v="350"/>
    <x v="356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5"/>
    <s v="photography books"/>
    <x v="351"/>
    <x v="357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52"/>
    <x v="358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4"/>
    <s v="indie rock"/>
    <x v="353"/>
    <x v="182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3"/>
    <s v="documentary"/>
    <x v="354"/>
    <x v="359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355"/>
    <x v="36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1"/>
    <s v="plays"/>
    <x v="221"/>
    <x v="361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1"/>
    <s v="plays"/>
    <x v="356"/>
    <x v="362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3"/>
    <s v="documentary"/>
    <x v="357"/>
    <x v="363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7"/>
    <s v="video games"/>
    <x v="358"/>
    <x v="364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1"/>
    <s v="plays"/>
    <x v="359"/>
    <x v="365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6"/>
    <s v="fiction"/>
    <x v="360"/>
    <x v="366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3"/>
    <s v="drama"/>
    <x v="220"/>
    <x v="367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1"/>
    <s v="plays"/>
    <x v="361"/>
    <x v="368"/>
  </r>
  <r>
    <n v="788"/>
    <s v="Joyce PLC"/>
    <s v="Synchronized directional capability"/>
    <n v="3600"/>
    <n v="3174"/>
    <x v="1"/>
    <n v="31"/>
    <s v="US"/>
    <s v="USD"/>
    <n v="1350709200"/>
    <n v="1352527200"/>
    <b v="0"/>
    <b v="0"/>
    <s v="film &amp; video/animation"/>
    <n v="0.88166666666666671"/>
    <n v="102.38709677419355"/>
    <x v="3"/>
    <s v="animation"/>
    <x v="259"/>
    <x v="369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3"/>
    <s v="shorts"/>
    <x v="362"/>
    <x v="37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7"/>
    <s v="video games"/>
    <x v="363"/>
    <x v="371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1"/>
    <s v="plays"/>
    <x v="364"/>
    <x v="372"/>
  </r>
  <r>
    <n v="726"/>
    <s v="Johns-Thomas"/>
    <s v="Realigned web-enabled functionalities"/>
    <n v="54300"/>
    <n v="48227"/>
    <x v="2"/>
    <n v="524"/>
    <s v="US"/>
    <s v="USD"/>
    <n v="1287982800"/>
    <n v="1288501200"/>
    <b v="0"/>
    <b v="1"/>
    <s v="theater/plays"/>
    <n v="0.88815837937384901"/>
    <n v="92.036259541984734"/>
    <x v="1"/>
    <s v="plays"/>
    <x v="365"/>
    <x v="206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3"/>
    <s v="drama"/>
    <x v="366"/>
    <x v="37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3"/>
    <s v="drama"/>
    <x v="47"/>
    <x v="374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1"/>
    <s v="plays"/>
    <x v="367"/>
    <x v="375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3"/>
    <s v="documentary"/>
    <x v="368"/>
    <x v="376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369"/>
    <x v="377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370"/>
    <x v="378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1"/>
    <s v="plays"/>
    <x v="371"/>
    <x v="379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3"/>
    <s v="documentary"/>
    <x v="372"/>
    <x v="380"/>
  </r>
  <r>
    <n v="731"/>
    <s v="Cruz, Hall and Mason"/>
    <s v="Synergized content-based hierarchy"/>
    <n v="8000"/>
    <n v="7220"/>
    <x v="2"/>
    <n v="219"/>
    <s v="US"/>
    <s v="USD"/>
    <n v="1500786000"/>
    <n v="1500872400"/>
    <b v="0"/>
    <b v="0"/>
    <s v="technology/web"/>
    <n v="0.90249999999999997"/>
    <n v="32.968036529680369"/>
    <x v="2"/>
    <s v="web"/>
    <x v="373"/>
    <x v="27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4"/>
    <s v="rock"/>
    <x v="374"/>
    <x v="381"/>
  </r>
  <r>
    <n v="429"/>
    <s v="Robles Ltd"/>
    <s v="Right-sized demand-driven adapter"/>
    <n v="191000"/>
    <n v="173191"/>
    <x v="2"/>
    <n v="2138"/>
    <s v="US"/>
    <s v="USD"/>
    <n v="1392012000"/>
    <n v="1394427600"/>
    <b v="0"/>
    <b v="1"/>
    <s v="photography/photography books"/>
    <n v="0.90675916230366493"/>
    <n v="81.006080449017773"/>
    <x v="5"/>
    <s v="photography books"/>
    <x v="375"/>
    <x v="382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1"/>
    <s v="plays"/>
    <x v="304"/>
    <x v="383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1"/>
    <s v="plays"/>
    <x v="376"/>
    <x v="384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6"/>
    <s v="fiction"/>
    <x v="377"/>
    <x v="385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378"/>
    <x v="386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4"/>
    <s v="rock"/>
    <x v="379"/>
    <x v="387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4"/>
    <s v="rock"/>
    <x v="380"/>
    <x v="388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4"/>
    <s v="rock"/>
    <x v="381"/>
    <x v="389"/>
  </r>
  <r>
    <n v="752"/>
    <s v="Lowery Group"/>
    <s v="Sharable motivating emulation"/>
    <n v="5800"/>
    <n v="5362"/>
    <x v="2"/>
    <n v="114"/>
    <s v="US"/>
    <s v="USD"/>
    <n v="1280984400"/>
    <n v="1282539600"/>
    <b v="0"/>
    <b v="1"/>
    <s v="theater/plays"/>
    <n v="0.92448275862068963"/>
    <n v="47.035087719298247"/>
    <x v="1"/>
    <s v="plays"/>
    <x v="382"/>
    <x v="39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1"/>
    <s v="plays"/>
    <x v="383"/>
    <x v="391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4"/>
    <s v="rock"/>
    <x v="384"/>
    <x v="392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1"/>
    <s v="plays"/>
    <x v="385"/>
    <x v="393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1"/>
    <s v="plays"/>
    <x v="386"/>
    <x v="394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3"/>
    <s v="shorts"/>
    <x v="387"/>
    <x v="395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3"/>
    <s v="shorts"/>
    <x v="388"/>
    <x v="396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1"/>
    <s v="plays"/>
    <x v="39"/>
    <x v="397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5"/>
    <s v="photography books"/>
    <x v="389"/>
    <x v="398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1"/>
    <s v="plays"/>
    <x v="390"/>
    <x v="399"/>
  </r>
  <r>
    <n v="531"/>
    <s v="Berry-Richardson"/>
    <s v="Automated zero tolerance implementation"/>
    <n v="186700"/>
    <n v="178338"/>
    <x v="1"/>
    <n v="3640"/>
    <s v="CH"/>
    <s v="CHF"/>
    <n v="1384149600"/>
    <n v="1388988000"/>
    <b v="0"/>
    <b v="0"/>
    <s v="games/video games"/>
    <n v="0.95521156936261387"/>
    <n v="48.993956043956047"/>
    <x v="7"/>
    <s v="video games"/>
    <x v="391"/>
    <x v="4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7"/>
    <s v="mobile games"/>
    <x v="392"/>
    <x v="40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393"/>
    <x v="402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7"/>
    <s v="video games"/>
    <x v="394"/>
    <x v="403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4"/>
    <s v="rock"/>
    <x v="395"/>
    <x v="404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7"/>
    <s v="mobile games"/>
    <x v="396"/>
    <x v="405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397"/>
    <x v="406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398"/>
    <x v="123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4"/>
    <s v="metal"/>
    <x v="399"/>
    <x v="407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1"/>
    <s v="plays"/>
    <x v="400"/>
    <x v="408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1"/>
    <s v="plays"/>
    <x v="401"/>
    <x v="409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402"/>
    <x v="41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6"/>
    <s v="nonfiction"/>
    <x v="403"/>
    <x v="411"/>
  </r>
  <r>
    <n v="844"/>
    <s v="Rodriguez-Hansen"/>
    <s v="Intuitive cohesive groupware"/>
    <n v="8800"/>
    <n v="8747"/>
    <x v="2"/>
    <n v="94"/>
    <s v="US"/>
    <s v="USD"/>
    <n v="1327212000"/>
    <n v="1327471200"/>
    <b v="0"/>
    <b v="0"/>
    <s v="film &amp; video/documentary"/>
    <n v="0.99397727272727276"/>
    <n v="93.053191489361708"/>
    <x v="3"/>
    <s v="documentary"/>
    <x v="404"/>
    <x v="412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3"/>
    <s v="animation"/>
    <x v="405"/>
    <x v="413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4"/>
    <s v="rock"/>
    <x v="406"/>
    <x v="41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3"/>
    <s v="drama"/>
    <x v="407"/>
    <x v="413"/>
  </r>
  <r>
    <n v="159"/>
    <s v="Clarke, Anderson and Lee"/>
    <s v="Robust explicit hardware"/>
    <n v="191200"/>
    <n v="191222"/>
    <x v="3"/>
    <n v="1821"/>
    <s v="US"/>
    <s v="USD"/>
    <n v="1553662800"/>
    <n v="1555218000"/>
    <b v="0"/>
    <b v="1"/>
    <s v="theater/plays"/>
    <n v="1.0001150627615063"/>
    <n v="105.00933552992861"/>
    <x v="1"/>
    <s v="plays"/>
    <x v="408"/>
    <x v="415"/>
  </r>
  <r>
    <n v="164"/>
    <s v="Lopez and Sons"/>
    <s v="Polarized human-resource protocol"/>
    <n v="150500"/>
    <n v="150755"/>
    <x v="3"/>
    <n v="1396"/>
    <s v="US"/>
    <s v="USD"/>
    <n v="1507438800"/>
    <n v="1507525200"/>
    <b v="0"/>
    <b v="0"/>
    <s v="theater/plays"/>
    <n v="1.0016943521594683"/>
    <n v="107.99068767908309"/>
    <x v="1"/>
    <s v="plays"/>
    <x v="409"/>
    <x v="416"/>
  </r>
  <r>
    <n v="718"/>
    <s v="Reyes PLC"/>
    <s v="Expanded optimal pricing structure"/>
    <n v="8300"/>
    <n v="8317"/>
    <x v="3"/>
    <n v="297"/>
    <s v="US"/>
    <s v="USD"/>
    <n v="1371445200"/>
    <n v="1373691600"/>
    <b v="0"/>
    <b v="0"/>
    <s v="technology/wearables"/>
    <n v="1.0020481927710843"/>
    <n v="28.003367003367003"/>
    <x v="2"/>
    <s v="wearables"/>
    <x v="410"/>
    <x v="417"/>
  </r>
  <r>
    <n v="840"/>
    <s v="Howell and Sons"/>
    <s v="Enhanced regional moderator"/>
    <n v="116300"/>
    <n v="116583"/>
    <x v="3"/>
    <n v="3533"/>
    <s v="US"/>
    <s v="USD"/>
    <n v="1405486800"/>
    <n v="1405659600"/>
    <b v="0"/>
    <b v="1"/>
    <s v="theater/plays"/>
    <n v="1.0024333619948409"/>
    <n v="32.998301726577978"/>
    <x v="1"/>
    <s v="plays"/>
    <x v="411"/>
    <x v="418"/>
  </r>
  <r>
    <n v="480"/>
    <s v="Robles-Hudson"/>
    <s v="Balanced bifurcated leverage"/>
    <n v="8600"/>
    <n v="8656"/>
    <x v="3"/>
    <n v="87"/>
    <s v="US"/>
    <s v="USD"/>
    <n v="1268287200"/>
    <n v="1269061200"/>
    <b v="0"/>
    <b v="1"/>
    <s v="photography/photography books"/>
    <n v="1.0065116279069768"/>
    <n v="99.494252873563212"/>
    <x v="5"/>
    <s v="photography books"/>
    <x v="412"/>
    <x v="419"/>
  </r>
  <r>
    <n v="689"/>
    <s v="Nguyen Inc"/>
    <s v="Seamless directional capacity"/>
    <n v="7300"/>
    <n v="7348"/>
    <x v="3"/>
    <n v="69"/>
    <s v="US"/>
    <s v="USD"/>
    <n v="1383022800"/>
    <n v="1384063200"/>
    <b v="0"/>
    <b v="0"/>
    <s v="technology/web"/>
    <n v="1.0065753424657535"/>
    <n v="106.49275362318841"/>
    <x v="2"/>
    <s v="web"/>
    <x v="413"/>
    <x v="420"/>
  </r>
  <r>
    <n v="131"/>
    <s v="Fleming, Zhang and Henderson"/>
    <s v="Distributed 5thgeneration implementation"/>
    <n v="164700"/>
    <n v="166116"/>
    <x v="3"/>
    <n v="2443"/>
    <s v="GB"/>
    <s v="GBP"/>
    <n v="1385704800"/>
    <n v="1386828000"/>
    <b v="0"/>
    <b v="0"/>
    <s v="technology/web"/>
    <n v="1.0085974499089254"/>
    <n v="67.996725337699544"/>
    <x v="2"/>
    <s v="web"/>
    <x v="414"/>
    <x v="421"/>
  </r>
  <r>
    <n v="559"/>
    <s v="Brown, Estrada and Jensen"/>
    <s v="Exclusive systematic productivity"/>
    <n v="105300"/>
    <n v="106321"/>
    <x v="3"/>
    <n v="1022"/>
    <s v="US"/>
    <s v="USD"/>
    <n v="1470114000"/>
    <n v="1470718800"/>
    <b v="0"/>
    <b v="0"/>
    <s v="theater/plays"/>
    <n v="1.009696106362773"/>
    <n v="104.03228962818004"/>
    <x v="1"/>
    <s v="plays"/>
    <x v="415"/>
    <x v="422"/>
  </r>
  <r>
    <n v="579"/>
    <s v="Franklin Inc"/>
    <s v="Focused multimedia knowledgebase"/>
    <n v="6200"/>
    <n v="6269"/>
    <x v="3"/>
    <n v="87"/>
    <s v="US"/>
    <s v="USD"/>
    <n v="1312693200"/>
    <n v="1313730000"/>
    <b v="0"/>
    <b v="0"/>
    <s v="music/jazz"/>
    <n v="1.0111290322580646"/>
    <n v="72.05747126436782"/>
    <x v="4"/>
    <s v="jazz"/>
    <x v="416"/>
    <x v="423"/>
  </r>
  <r>
    <n v="208"/>
    <s v="Jackson Inc"/>
    <s v="Mandatory multi-tasking encryption"/>
    <n v="196900"/>
    <n v="199110"/>
    <x v="3"/>
    <n v="2053"/>
    <s v="US"/>
    <s v="USD"/>
    <n v="1510207200"/>
    <n v="1512280800"/>
    <b v="0"/>
    <b v="0"/>
    <s v="film &amp; video/documentary"/>
    <n v="1.0112239715591671"/>
    <n v="96.984900146127615"/>
    <x v="3"/>
    <s v="documentary"/>
    <x v="417"/>
    <x v="424"/>
  </r>
  <r>
    <n v="489"/>
    <s v="Clark Inc"/>
    <s v="Down-sized mobile time-frame"/>
    <n v="9200"/>
    <n v="9339"/>
    <x v="3"/>
    <n v="85"/>
    <s v="IT"/>
    <s v="EUR"/>
    <n v="1281934800"/>
    <n v="1282366800"/>
    <b v="0"/>
    <b v="0"/>
    <s v="technology/wearables"/>
    <n v="1.015108695652174"/>
    <n v="109.87058823529412"/>
    <x v="2"/>
    <s v="wearables"/>
    <x v="418"/>
    <x v="425"/>
  </r>
  <r>
    <n v="141"/>
    <s v="Jackson LLC"/>
    <s v="Distributed motivating algorithm"/>
    <n v="64300"/>
    <n v="65323"/>
    <x v="3"/>
    <n v="1071"/>
    <s v="US"/>
    <s v="USD"/>
    <n v="1434085200"/>
    <n v="1434603600"/>
    <b v="0"/>
    <b v="0"/>
    <s v="technology/web"/>
    <n v="1.0159097978227061"/>
    <n v="60.992530345471522"/>
    <x v="2"/>
    <s v="web"/>
    <x v="7"/>
    <x v="426"/>
  </r>
  <r>
    <n v="519"/>
    <s v="Marsh-Coleman"/>
    <s v="Exclusive asymmetric analyzer"/>
    <n v="177700"/>
    <n v="180802"/>
    <x v="3"/>
    <n v="1773"/>
    <s v="US"/>
    <s v="USD"/>
    <n v="1420696800"/>
    <n v="1421906400"/>
    <b v="0"/>
    <b v="1"/>
    <s v="music/rock"/>
    <n v="1.0174563871693867"/>
    <n v="101.97518330513255"/>
    <x v="4"/>
    <s v="rock"/>
    <x v="419"/>
    <x v="380"/>
  </r>
  <r>
    <n v="241"/>
    <s v="Gonzalez-Martinez"/>
    <s v="Vision-oriented actuating open system"/>
    <n v="168500"/>
    <n v="171729"/>
    <x v="3"/>
    <n v="1684"/>
    <s v="AU"/>
    <s v="AUD"/>
    <n v="1397365200"/>
    <n v="1398229200"/>
    <b v="0"/>
    <b v="1"/>
    <s v="publishing/nonfiction"/>
    <n v="1.0191632047477746"/>
    <n v="101.97684085510689"/>
    <x v="6"/>
    <s v="nonfiction"/>
    <x v="420"/>
    <x v="427"/>
  </r>
  <r>
    <n v="855"/>
    <s v="Moses-Terry"/>
    <s v="Horizontal clear-thinking framework"/>
    <n v="23400"/>
    <n v="23956"/>
    <x v="3"/>
    <n v="452"/>
    <s v="AU"/>
    <s v="AUD"/>
    <n v="1308373200"/>
    <n v="1311051600"/>
    <b v="0"/>
    <b v="0"/>
    <s v="theater/plays"/>
    <n v="1.0237606837606839"/>
    <n v="53"/>
    <x v="1"/>
    <s v="plays"/>
    <x v="421"/>
    <x v="42"/>
  </r>
  <r>
    <n v="456"/>
    <s v="Wilson, Brooks and Clark"/>
    <s v="Operative well-modulated data-warehouse"/>
    <n v="146400"/>
    <n v="152438"/>
    <x v="3"/>
    <n v="1605"/>
    <s v="US"/>
    <s v="USD"/>
    <n v="1518242400"/>
    <n v="1518242400"/>
    <b v="0"/>
    <b v="1"/>
    <s v="music/indie rock"/>
    <n v="1.041243169398907"/>
    <n v="94.976947040498445"/>
    <x v="4"/>
    <s v="indie rock"/>
    <x v="422"/>
    <x v="428"/>
  </r>
  <r>
    <n v="411"/>
    <s v="Beck, Thompson and Martinez"/>
    <s v="Down-sized maximized function"/>
    <n v="7800"/>
    <n v="8161"/>
    <x v="3"/>
    <n v="82"/>
    <s v="US"/>
    <s v="USD"/>
    <n v="1496034000"/>
    <n v="1496206800"/>
    <b v="0"/>
    <b v="0"/>
    <s v="theater/plays"/>
    <n v="1.0462820512820512"/>
    <n v="99.524390243902445"/>
    <x v="1"/>
    <s v="plays"/>
    <x v="423"/>
    <x v="429"/>
  </r>
  <r>
    <n v="28"/>
    <s v="Campbell, Brown and Powell"/>
    <s v="Synchronized global task-force"/>
    <n v="130800"/>
    <n v="137635"/>
    <x v="3"/>
    <n v="2220"/>
    <s v="US"/>
    <s v="USD"/>
    <n v="1265695200"/>
    <n v="1267682400"/>
    <b v="0"/>
    <b v="1"/>
    <s v="theater/plays"/>
    <n v="1.0522553516819573"/>
    <n v="61.997747747747745"/>
    <x v="1"/>
    <s v="plays"/>
    <x v="424"/>
    <x v="430"/>
  </r>
  <r>
    <n v="861"/>
    <s v="Young, Ramsey and Powell"/>
    <s v="Devolved disintermediate analyzer"/>
    <n v="8800"/>
    <n v="9317"/>
    <x v="3"/>
    <n v="163"/>
    <s v="US"/>
    <s v="USD"/>
    <n v="1269147600"/>
    <n v="1269838800"/>
    <b v="0"/>
    <b v="0"/>
    <s v="theater/plays"/>
    <n v="1.0587500000000001"/>
    <n v="57.159509202453989"/>
    <x v="1"/>
    <s v="plays"/>
    <x v="425"/>
    <x v="431"/>
  </r>
  <r>
    <n v="780"/>
    <s v="Brooks-Rodriguez"/>
    <s v="Implemented intangible instruction set"/>
    <n v="5100"/>
    <n v="5421"/>
    <x v="3"/>
    <n v="164"/>
    <s v="US"/>
    <s v="USD"/>
    <n v="1469163600"/>
    <n v="1470805200"/>
    <b v="0"/>
    <b v="1"/>
    <s v="film &amp; video/drama"/>
    <n v="1.0629411764705883"/>
    <n v="33.054878048780488"/>
    <x v="3"/>
    <s v="drama"/>
    <x v="426"/>
    <x v="432"/>
  </r>
  <r>
    <n v="803"/>
    <s v="Perez, Brown and Meyers"/>
    <s v="Stand-alone background customer loyalty"/>
    <n v="6100"/>
    <n v="6527"/>
    <x v="3"/>
    <n v="233"/>
    <s v="US"/>
    <s v="USD"/>
    <n v="1548568800"/>
    <n v="1551506400"/>
    <b v="0"/>
    <b v="0"/>
    <s v="theater/plays"/>
    <n v="1.07"/>
    <n v="28.012875536480685"/>
    <x v="1"/>
    <s v="plays"/>
    <x v="427"/>
    <x v="433"/>
  </r>
  <r>
    <n v="282"/>
    <s v="Ross, Kelly and Brown"/>
    <s v="Virtual contextually-based circuit"/>
    <n v="8400"/>
    <n v="9076"/>
    <x v="3"/>
    <n v="133"/>
    <s v="US"/>
    <s v="USD"/>
    <n v="1480226400"/>
    <n v="1480744800"/>
    <b v="0"/>
    <b v="1"/>
    <s v="film &amp; video/television"/>
    <n v="1.0804761904761904"/>
    <n v="68.240601503759393"/>
    <x v="3"/>
    <s v="television"/>
    <x v="428"/>
    <x v="226"/>
  </r>
  <r>
    <n v="71"/>
    <s v="Tate, Bass and House"/>
    <s v="Organic object-oriented budgetary management"/>
    <n v="6000"/>
    <n v="6484"/>
    <x v="3"/>
    <n v="76"/>
    <s v="US"/>
    <s v="USD"/>
    <n v="1575093600"/>
    <n v="1575439200"/>
    <b v="0"/>
    <b v="0"/>
    <s v="theater/plays"/>
    <n v="1.0806666666666667"/>
    <n v="85.315789473684205"/>
    <x v="1"/>
    <s v="plays"/>
    <x v="429"/>
    <x v="434"/>
  </r>
  <r>
    <n v="463"/>
    <s v="Mckee-Hill"/>
    <s v="Cross-platform upward-trending parallelism"/>
    <n v="134300"/>
    <n v="145265"/>
    <x v="3"/>
    <n v="2105"/>
    <s v="US"/>
    <s v="USD"/>
    <n v="1388469600"/>
    <n v="1388815200"/>
    <b v="0"/>
    <b v="0"/>
    <s v="film &amp; video/animation"/>
    <n v="1.0816455696202532"/>
    <n v="69.009501187648453"/>
    <x v="3"/>
    <s v="animation"/>
    <x v="430"/>
    <x v="435"/>
  </r>
  <r>
    <n v="969"/>
    <s v="Lopez-King"/>
    <s v="Multi-lateral radical solution"/>
    <n v="7900"/>
    <n v="8550"/>
    <x v="3"/>
    <n v="93"/>
    <s v="US"/>
    <s v="USD"/>
    <n v="1576994400"/>
    <n v="1577599200"/>
    <b v="0"/>
    <b v="0"/>
    <s v="theater/plays"/>
    <n v="1.0822784810126582"/>
    <n v="91.935483870967744"/>
    <x v="1"/>
    <s v="plays"/>
    <x v="431"/>
    <x v="436"/>
  </r>
  <r>
    <n v="831"/>
    <s v="Ward PLC"/>
    <s v="Front-line bottom-line Graphic Interface"/>
    <n v="97100"/>
    <n v="105817"/>
    <x v="3"/>
    <n v="4233"/>
    <s v="US"/>
    <s v="USD"/>
    <n v="1332738000"/>
    <n v="1335675600"/>
    <b v="0"/>
    <b v="0"/>
    <s v="photography/photography books"/>
    <n v="1.089773429454171"/>
    <n v="24.998110087408456"/>
    <x v="5"/>
    <s v="photography books"/>
    <x v="432"/>
    <x v="437"/>
  </r>
  <r>
    <n v="234"/>
    <s v="Mendoza-Parker"/>
    <s v="Enterprise-wide motivating matrices"/>
    <n v="7500"/>
    <n v="8181"/>
    <x v="3"/>
    <n v="149"/>
    <s v="IT"/>
    <s v="EUR"/>
    <n v="1503378000"/>
    <n v="1503982800"/>
    <b v="0"/>
    <b v="1"/>
    <s v="games/video games"/>
    <n v="1.0908"/>
    <n v="54.906040268456373"/>
    <x v="7"/>
    <s v="video games"/>
    <x v="433"/>
    <x v="438"/>
  </r>
  <r>
    <n v="797"/>
    <s v="Houston, Moore and Rogers"/>
    <s v="Optional tangible utilization"/>
    <n v="7600"/>
    <n v="8332"/>
    <x v="3"/>
    <n v="185"/>
    <s v="US"/>
    <s v="USD"/>
    <n v="1546149600"/>
    <n v="1548136800"/>
    <b v="0"/>
    <b v="0"/>
    <s v="technology/web"/>
    <n v="1.0963157894736841"/>
    <n v="45.037837837837834"/>
    <x v="2"/>
    <s v="web"/>
    <x v="434"/>
    <x v="439"/>
  </r>
  <r>
    <n v="938"/>
    <s v="Allen Inc"/>
    <s v="Total dedicated benchmark"/>
    <n v="9200"/>
    <n v="10093"/>
    <x v="3"/>
    <n v="96"/>
    <s v="US"/>
    <s v="USD"/>
    <n v="1528779600"/>
    <n v="1531890000"/>
    <b v="0"/>
    <b v="1"/>
    <s v="publishing/fiction"/>
    <n v="1.0970652173913042"/>
    <n v="105.13541666666667"/>
    <x v="6"/>
    <s v="fiction"/>
    <x v="435"/>
    <x v="440"/>
  </r>
  <r>
    <n v="573"/>
    <s v="Valenzuela-Cook"/>
    <s v="Total incremental productivity"/>
    <n v="6700"/>
    <n v="7496"/>
    <x v="3"/>
    <n v="300"/>
    <s v="US"/>
    <s v="USD"/>
    <n v="1399006800"/>
    <n v="1399179600"/>
    <b v="0"/>
    <b v="0"/>
    <s v="journalism/audio"/>
    <n v="1.1188059701492536"/>
    <n v="24.986666666666668"/>
    <x v="8"/>
    <s v="audio"/>
    <x v="342"/>
    <x v="441"/>
  </r>
  <r>
    <n v="517"/>
    <s v="Ramirez LLC"/>
    <s v="Multi-tiered maximized orchestration"/>
    <n v="5900"/>
    <n v="6608"/>
    <x v="3"/>
    <n v="78"/>
    <s v="US"/>
    <s v="USD"/>
    <n v="1493960400"/>
    <n v="1494392400"/>
    <b v="0"/>
    <b v="0"/>
    <s v="food/food trucks"/>
    <n v="1.1200000000000001"/>
    <n v="84.717948717948715"/>
    <x v="0"/>
    <s v="food trucks"/>
    <x v="436"/>
    <x v="442"/>
  </r>
  <r>
    <n v="508"/>
    <s v="Roberts Group"/>
    <s v="Up-sized radical pricing structure"/>
    <n v="172700"/>
    <n v="193820"/>
    <x v="3"/>
    <n v="3657"/>
    <s v="US"/>
    <s v="USD"/>
    <n v="1532840400"/>
    <n v="1534654800"/>
    <b v="0"/>
    <b v="0"/>
    <s v="theater/plays"/>
    <n v="1.1222929936305732"/>
    <n v="52.999726551818434"/>
    <x v="1"/>
    <s v="plays"/>
    <x v="437"/>
    <x v="443"/>
  </r>
  <r>
    <n v="20"/>
    <s v="Reeves, Thompson and Richardson"/>
    <s v="Proactive composite alliance"/>
    <n v="131800"/>
    <n v="147936"/>
    <x v="3"/>
    <n v="1396"/>
    <s v="US"/>
    <s v="USD"/>
    <n v="1406523600"/>
    <n v="1406523600"/>
    <b v="0"/>
    <b v="0"/>
    <s v="film &amp; video/drama"/>
    <n v="1.1224279210925645"/>
    <n v="105.97134670487107"/>
    <x v="3"/>
    <s v="drama"/>
    <x v="438"/>
    <x v="444"/>
  </r>
  <r>
    <n v="930"/>
    <s v="Hall, Buchanan and Benton"/>
    <s v="Configurable fault-tolerant structure"/>
    <n v="3500"/>
    <n v="3930"/>
    <x v="3"/>
    <n v="85"/>
    <s v="US"/>
    <s v="USD"/>
    <n v="1424844000"/>
    <n v="1425448800"/>
    <b v="0"/>
    <b v="1"/>
    <s v="theater/plays"/>
    <n v="1.1228571428571428"/>
    <n v="46.235294117647058"/>
    <x v="1"/>
    <s v="plays"/>
    <x v="439"/>
    <x v="445"/>
  </r>
  <r>
    <n v="147"/>
    <s v="Moss, Norman and Dunlap"/>
    <s v="Upgradable upward-trending workforce"/>
    <n v="8300"/>
    <n v="9337"/>
    <x v="3"/>
    <n v="199"/>
    <s v="US"/>
    <s v="USD"/>
    <n v="1465794000"/>
    <n v="1466312400"/>
    <b v="0"/>
    <b v="1"/>
    <s v="theater/plays"/>
    <n v="1.1249397590361445"/>
    <n v="46.91959798994975"/>
    <x v="1"/>
    <s v="plays"/>
    <x v="440"/>
    <x v="446"/>
  </r>
  <r>
    <n v="24"/>
    <s v="Scott, Wilson and Martin"/>
    <s v="Cross-platform intermediate frame"/>
    <n v="92400"/>
    <n v="104257"/>
    <x v="3"/>
    <n v="2673"/>
    <s v="US"/>
    <s v="USD"/>
    <n v="1403326800"/>
    <n v="1403499600"/>
    <b v="0"/>
    <b v="0"/>
    <s v="technology/wearables"/>
    <n v="1.1283225108225108"/>
    <n v="39.003741114852225"/>
    <x v="2"/>
    <s v="wearables"/>
    <x v="441"/>
    <x v="447"/>
  </r>
  <r>
    <n v="427"/>
    <s v="Hicks, Wall and Webb"/>
    <s v="Managed discrete framework"/>
    <n v="174500"/>
    <n v="197018"/>
    <x v="3"/>
    <n v="2526"/>
    <s v="US"/>
    <s v="USD"/>
    <n v="1410584400"/>
    <n v="1413349200"/>
    <b v="0"/>
    <b v="1"/>
    <s v="theater/plays"/>
    <n v="1.1290429799426933"/>
    <n v="77.996041171813147"/>
    <x v="1"/>
    <s v="plays"/>
    <x v="442"/>
    <x v="448"/>
  </r>
  <r>
    <n v="95"/>
    <s v="Sanchez LLC"/>
    <s v="Stand-alone system-worthy standardization"/>
    <n v="900"/>
    <n v="1017"/>
    <x v="3"/>
    <n v="27"/>
    <s v="US"/>
    <s v="USD"/>
    <n v="1571029200"/>
    <n v="1571634000"/>
    <b v="0"/>
    <b v="0"/>
    <s v="film &amp; video/documentary"/>
    <n v="1.1299999999999999"/>
    <n v="37.666666666666664"/>
    <x v="3"/>
    <s v="documentary"/>
    <x v="443"/>
    <x v="449"/>
  </r>
  <r>
    <n v="991"/>
    <s v="Ramirez LLC"/>
    <s v="Reduced reciprocal focus group"/>
    <n v="9800"/>
    <n v="11091"/>
    <x v="3"/>
    <n v="241"/>
    <s v="US"/>
    <s v="USD"/>
    <n v="1411621200"/>
    <n v="1411966800"/>
    <b v="0"/>
    <b v="1"/>
    <s v="music/rock"/>
    <n v="1.131734693877551"/>
    <n v="46.020746887966808"/>
    <x v="4"/>
    <s v="rock"/>
    <x v="444"/>
    <x v="450"/>
  </r>
  <r>
    <n v="763"/>
    <s v="Rowland PLC"/>
    <s v="Inverse client-driven product"/>
    <n v="5600"/>
    <n v="6338"/>
    <x v="3"/>
    <n v="235"/>
    <s v="US"/>
    <s v="USD"/>
    <n v="1336453200"/>
    <n v="1339477200"/>
    <b v="0"/>
    <b v="1"/>
    <s v="theater/plays"/>
    <n v="1.1317857142857144"/>
    <n v="26.970212765957445"/>
    <x v="1"/>
    <s v="plays"/>
    <x v="445"/>
    <x v="451"/>
  </r>
  <r>
    <n v="772"/>
    <s v="Johnson-Pace"/>
    <s v="Persistent 3rdgeneration moratorium"/>
    <n v="149600"/>
    <n v="169586"/>
    <x v="3"/>
    <n v="5139"/>
    <s v="US"/>
    <s v="USD"/>
    <n v="1549692000"/>
    <n v="1550037600"/>
    <b v="0"/>
    <b v="0"/>
    <s v="music/indie rock"/>
    <n v="1.1335962566844919"/>
    <n v="32.999805409612762"/>
    <x v="4"/>
    <s v="indie rock"/>
    <x v="446"/>
    <x v="452"/>
  </r>
  <r>
    <n v="854"/>
    <s v="Campbell, Thomas and Obrien"/>
    <s v="Multi-channeled secondary middleware"/>
    <n v="171000"/>
    <n v="194309"/>
    <x v="3"/>
    <n v="2662"/>
    <s v="CA"/>
    <s v="CAD"/>
    <n v="1574056800"/>
    <n v="1576389600"/>
    <b v="0"/>
    <b v="0"/>
    <s v="publishing/fiction"/>
    <n v="1.1363099415204678"/>
    <n v="72.993613824192337"/>
    <x v="6"/>
    <s v="fiction"/>
    <x v="447"/>
    <x v="453"/>
  </r>
  <r>
    <n v="475"/>
    <s v="Nichols Ltd"/>
    <s v="Function-based attitude-oriented groupware"/>
    <n v="7400"/>
    <n v="8432"/>
    <x v="3"/>
    <n v="211"/>
    <s v="US"/>
    <s v="USD"/>
    <n v="1372136400"/>
    <n v="1372482000"/>
    <b v="0"/>
    <b v="1"/>
    <s v="publishing/translations"/>
    <n v="1.1394594594594594"/>
    <n v="39.962085308056871"/>
    <x v="6"/>
    <s v="translations"/>
    <x v="448"/>
    <x v="454"/>
  </r>
  <r>
    <n v="635"/>
    <s v="Mack Ltd"/>
    <s v="Reactive regional access"/>
    <n v="139000"/>
    <n v="158590"/>
    <x v="3"/>
    <n v="2266"/>
    <s v="US"/>
    <s v="USD"/>
    <n v="1360389600"/>
    <n v="1363150800"/>
    <b v="0"/>
    <b v="0"/>
    <s v="film &amp; video/television"/>
    <n v="1.1409352517985611"/>
    <n v="69.986760812003524"/>
    <x v="3"/>
    <s v="television"/>
    <x v="449"/>
    <x v="455"/>
  </r>
  <r>
    <n v="335"/>
    <s v="Jordan-Acosta"/>
    <s v="Operative uniform hub"/>
    <n v="173800"/>
    <n v="198628"/>
    <x v="3"/>
    <n v="2283"/>
    <s v="US"/>
    <s v="USD"/>
    <n v="1573797600"/>
    <n v="1574920800"/>
    <b v="0"/>
    <b v="0"/>
    <s v="music/rock"/>
    <n v="1.1428538550057536"/>
    <n v="87.003066141042481"/>
    <x v="4"/>
    <s v="rock"/>
    <x v="450"/>
    <x v="456"/>
  </r>
  <r>
    <n v="46"/>
    <s v="Vaughn, Hunt and Caldwell"/>
    <s v="Virtual grid-enabled task-force"/>
    <n v="3700"/>
    <n v="4247"/>
    <x v="3"/>
    <n v="92"/>
    <s v="US"/>
    <s v="USD"/>
    <n v="1278565200"/>
    <n v="1280552400"/>
    <b v="0"/>
    <b v="0"/>
    <s v="music/rock"/>
    <n v="1.1478378378378378"/>
    <n v="46.163043478260867"/>
    <x v="4"/>
    <s v="rock"/>
    <x v="451"/>
    <x v="457"/>
  </r>
  <r>
    <n v="784"/>
    <s v="Byrd Group"/>
    <s v="Profound fault-tolerant model"/>
    <n v="88900"/>
    <n v="102535"/>
    <x v="3"/>
    <n v="3308"/>
    <s v="US"/>
    <s v="USD"/>
    <n v="1457244000"/>
    <n v="1458190800"/>
    <b v="0"/>
    <b v="0"/>
    <s v="technology/web"/>
    <n v="1.1533745781777278"/>
    <n v="30.996070133010882"/>
    <x v="2"/>
    <s v="web"/>
    <x v="452"/>
    <x v="458"/>
  </r>
  <r>
    <n v="890"/>
    <s v="Christian, Kim and Jimenez"/>
    <s v="Devolved foreground throughput"/>
    <n v="134400"/>
    <n v="155849"/>
    <x v="3"/>
    <n v="1470"/>
    <s v="US"/>
    <s v="USD"/>
    <n v="1561352400"/>
    <n v="1561438800"/>
    <b v="0"/>
    <b v="0"/>
    <s v="music/indie rock"/>
    <n v="1.1595907738095239"/>
    <n v="106.01972789115646"/>
    <x v="4"/>
    <s v="indie rock"/>
    <x v="453"/>
    <x v="459"/>
  </r>
  <r>
    <n v="132"/>
    <s v="Flowers and Sons"/>
    <s v="Virtual static core"/>
    <n v="3300"/>
    <n v="3834"/>
    <x v="3"/>
    <n v="89"/>
    <s v="US"/>
    <s v="USD"/>
    <n v="1515736800"/>
    <n v="1517119200"/>
    <b v="0"/>
    <b v="1"/>
    <s v="theater/plays"/>
    <n v="1.1618181818181819"/>
    <n v="43.078651685393261"/>
    <x v="1"/>
    <s v="plays"/>
    <x v="454"/>
    <x v="460"/>
  </r>
  <r>
    <n v="435"/>
    <s v="Spence, Jackson and Kelly"/>
    <s v="Advanced discrete leverage"/>
    <n v="152400"/>
    <n v="178120"/>
    <x v="3"/>
    <n v="1713"/>
    <s v="IT"/>
    <s v="EUR"/>
    <n v="1418623200"/>
    <n v="1419660000"/>
    <b v="0"/>
    <b v="1"/>
    <s v="theater/plays"/>
    <n v="1.168766404199475"/>
    <n v="103.98131932282546"/>
    <x v="1"/>
    <s v="plays"/>
    <x v="455"/>
    <x v="156"/>
  </r>
  <r>
    <n v="537"/>
    <s v="Murillo-Mcfarland"/>
    <s v="Synchronized client-driven projection"/>
    <n v="84400"/>
    <n v="98935"/>
    <x v="3"/>
    <n v="1052"/>
    <s v="DK"/>
    <s v="DKK"/>
    <n v="1535605200"/>
    <n v="1537592400"/>
    <b v="1"/>
    <b v="1"/>
    <s v="film &amp; video/documentary"/>
    <n v="1.1722156398104266"/>
    <n v="94.044676806083643"/>
    <x v="3"/>
    <s v="documentary"/>
    <x v="456"/>
    <x v="302"/>
  </r>
  <r>
    <n v="928"/>
    <s v="Dawson Group"/>
    <s v="Triple-buffered bi-directional model"/>
    <n v="167400"/>
    <n v="196386"/>
    <x v="3"/>
    <n v="3777"/>
    <s v="IT"/>
    <s v="EUR"/>
    <n v="1388296800"/>
    <n v="1389074400"/>
    <b v="0"/>
    <b v="0"/>
    <s v="technology/web"/>
    <n v="1.1731541218637993"/>
    <n v="51.995234312946785"/>
    <x v="2"/>
    <s v="web"/>
    <x v="457"/>
    <x v="339"/>
  </r>
  <r>
    <n v="118"/>
    <s v="Robinson, Lopez and Christensen"/>
    <s v="Organic next generation protocol"/>
    <n v="5400"/>
    <n v="6351"/>
    <x v="3"/>
    <n v="67"/>
    <s v="US"/>
    <s v="USD"/>
    <n v="1390716000"/>
    <n v="1391234400"/>
    <b v="0"/>
    <b v="0"/>
    <s v="photography/photography books"/>
    <n v="1.1761111111111111"/>
    <n v="94.791044776119406"/>
    <x v="5"/>
    <s v="photography books"/>
    <x v="458"/>
    <x v="461"/>
  </r>
  <r>
    <n v="885"/>
    <s v="Lynch Ltd"/>
    <s v="Virtual analyzing collaboration"/>
    <n v="1800"/>
    <n v="2129"/>
    <x v="3"/>
    <n v="52"/>
    <s v="US"/>
    <s v="USD"/>
    <n v="1275800400"/>
    <n v="1279083600"/>
    <b v="0"/>
    <b v="0"/>
    <s v="theater/plays"/>
    <n v="1.1827777777777777"/>
    <n v="40.942307692307693"/>
    <x v="1"/>
    <s v="plays"/>
    <x v="459"/>
    <x v="462"/>
  </r>
  <r>
    <n v="455"/>
    <s v="Villanueva, Wright and Richardson"/>
    <s v="Profit-focused global product"/>
    <n v="116500"/>
    <n v="137904"/>
    <x v="3"/>
    <n v="3727"/>
    <s v="US"/>
    <s v="USD"/>
    <n v="1316754000"/>
    <n v="1318741200"/>
    <b v="0"/>
    <b v="0"/>
    <s v="theater/plays"/>
    <n v="1.1837253218884121"/>
    <n v="37.001341561577675"/>
    <x v="1"/>
    <s v="plays"/>
    <x v="208"/>
    <x v="463"/>
  </r>
  <r>
    <n v="510"/>
    <s v="Best, Miller and Thomas"/>
    <s v="Re-engineered mobile task-force"/>
    <n v="7800"/>
    <n v="9289"/>
    <x v="3"/>
    <n v="131"/>
    <s v="AU"/>
    <s v="AUD"/>
    <n v="1527742800"/>
    <n v="1529816400"/>
    <b v="0"/>
    <b v="0"/>
    <s v="film &amp; video/drama"/>
    <n v="1.1908974358974358"/>
    <n v="70.908396946564892"/>
    <x v="3"/>
    <s v="drama"/>
    <x v="460"/>
    <x v="464"/>
  </r>
  <r>
    <n v="961"/>
    <s v="Mason, Case and May"/>
    <s v="Optimized content-based collaboration"/>
    <n v="5700"/>
    <n v="6800"/>
    <x v="3"/>
    <n v="155"/>
    <s v="US"/>
    <s v="USD"/>
    <n v="1297922400"/>
    <n v="1298268000"/>
    <b v="0"/>
    <b v="0"/>
    <s v="publishing/translations"/>
    <n v="1.1929824561403508"/>
    <n v="43.87096774193548"/>
    <x v="6"/>
    <s v="translations"/>
    <x v="461"/>
    <x v="465"/>
  </r>
  <r>
    <n v="584"/>
    <s v="Nunez-Richards"/>
    <s v="De-engineered cohesive system engine"/>
    <n v="86400"/>
    <n v="103255"/>
    <x v="3"/>
    <n v="1613"/>
    <s v="US"/>
    <s v="USD"/>
    <n v="1335330000"/>
    <n v="1336539600"/>
    <b v="0"/>
    <b v="0"/>
    <s v="technology/web"/>
    <n v="1.1950810185185186"/>
    <n v="64.01425914445133"/>
    <x v="2"/>
    <s v="web"/>
    <x v="462"/>
    <x v="466"/>
  </r>
  <r>
    <n v="603"/>
    <s v="Christian, Yates and Greer"/>
    <s v="Vision-oriented 5thgeneration array"/>
    <n v="5300"/>
    <n v="6342"/>
    <x v="3"/>
    <n v="102"/>
    <s v="US"/>
    <s v="USD"/>
    <n v="1555563600"/>
    <n v="1557896400"/>
    <b v="0"/>
    <b v="0"/>
    <s v="theater/plays"/>
    <n v="1.1966037735849056"/>
    <n v="62.176470588235297"/>
    <x v="1"/>
    <s v="plays"/>
    <x v="463"/>
    <x v="467"/>
  </r>
  <r>
    <n v="228"/>
    <s v="Pineda Group"/>
    <s v="Exclusive real-time protocol"/>
    <n v="137900"/>
    <n v="165352"/>
    <x v="3"/>
    <n v="2468"/>
    <s v="US"/>
    <s v="USD"/>
    <n v="1472619600"/>
    <n v="1474779600"/>
    <b v="0"/>
    <b v="0"/>
    <s v="film &amp; video/animation"/>
    <n v="1.1990717911530093"/>
    <n v="66.998379254457049"/>
    <x v="3"/>
    <s v="animation"/>
    <x v="117"/>
    <x v="468"/>
  </r>
  <r>
    <n v="111"/>
    <s v="Hart-Briggs"/>
    <s v="Re-engineered user-facing approach"/>
    <n v="61400"/>
    <n v="73653"/>
    <x v="3"/>
    <n v="676"/>
    <s v="US"/>
    <s v="USD"/>
    <n v="1348290000"/>
    <n v="1348808400"/>
    <b v="0"/>
    <b v="0"/>
    <s v="publishing/radio &amp; podcasts"/>
    <n v="1.1995602605863191"/>
    <n v="108.95414201183432"/>
    <x v="6"/>
    <s v="radio &amp; podcasts"/>
    <x v="464"/>
    <x v="469"/>
  </r>
  <r>
    <n v="641"/>
    <s v="Hunt, Barker and Baker"/>
    <s v="Business-focused leadingedge instruction set"/>
    <n v="9400"/>
    <n v="11277"/>
    <x v="3"/>
    <n v="194"/>
    <s v="CH"/>
    <s v="CHF"/>
    <n v="1487570400"/>
    <n v="1489986000"/>
    <b v="0"/>
    <b v="0"/>
    <s v="theater/plays"/>
    <n v="1.1996808510638297"/>
    <n v="58.128865979381445"/>
    <x v="1"/>
    <s v="plays"/>
    <x v="465"/>
    <x v="470"/>
  </r>
  <r>
    <n v="255"/>
    <s v="Rosales, Branch and Harmon"/>
    <s v="Upgradable grid-enabled superstructure"/>
    <n v="80500"/>
    <n v="96735"/>
    <x v="3"/>
    <n v="1697"/>
    <s v="US"/>
    <s v="USD"/>
    <n v="1297836000"/>
    <n v="1298268000"/>
    <b v="0"/>
    <b v="1"/>
    <s v="music/rock"/>
    <n v="1.2016770186335404"/>
    <n v="57.003535651149086"/>
    <x v="4"/>
    <s v="rock"/>
    <x v="466"/>
    <x v="465"/>
  </r>
  <r>
    <n v="609"/>
    <s v="Rose-Fuller"/>
    <s v="Upgradable holistic system engine"/>
    <n v="10000"/>
    <n v="12042"/>
    <x v="3"/>
    <n v="117"/>
    <s v="US"/>
    <s v="USD"/>
    <n v="1547618400"/>
    <n v="1549087200"/>
    <b v="0"/>
    <b v="0"/>
    <s v="film &amp; video/science fiction"/>
    <n v="1.2041999999999999"/>
    <n v="102.92307692307692"/>
    <x v="3"/>
    <s v="science fiction"/>
    <x v="467"/>
    <x v="471"/>
  </r>
  <r>
    <n v="148"/>
    <s v="White, Larson and Wright"/>
    <s v="Upgradable hybrid capability"/>
    <n v="9300"/>
    <n v="11255"/>
    <x v="3"/>
    <n v="107"/>
    <s v="US"/>
    <s v="USD"/>
    <n v="1500958800"/>
    <n v="1501736400"/>
    <b v="0"/>
    <b v="0"/>
    <s v="technology/wearables"/>
    <n v="1.2102150537634409"/>
    <n v="105.18691588785046"/>
    <x v="2"/>
    <s v="wearables"/>
    <x v="468"/>
    <x v="472"/>
  </r>
  <r>
    <n v="165"/>
    <s v="Cordova Ltd"/>
    <s v="Synergized radical product"/>
    <n v="90400"/>
    <n v="110279"/>
    <x v="3"/>
    <n v="2506"/>
    <s v="US"/>
    <s v="USD"/>
    <n v="1501563600"/>
    <n v="1504328400"/>
    <b v="0"/>
    <b v="0"/>
    <s v="technology/web"/>
    <n v="1.2199004424778761"/>
    <n v="44.005985634477256"/>
    <x v="2"/>
    <s v="web"/>
    <x v="469"/>
    <x v="473"/>
  </r>
  <r>
    <n v="671"/>
    <s v="Robinson-Kelly"/>
    <s v="Monitored bi-directional standardization"/>
    <n v="97600"/>
    <n v="119127"/>
    <x v="3"/>
    <n v="1073"/>
    <s v="US"/>
    <s v="USD"/>
    <n v="1280552400"/>
    <n v="1280898000"/>
    <b v="0"/>
    <b v="1"/>
    <s v="theater/plays"/>
    <n v="1.220563524590164"/>
    <n v="111.02236719478098"/>
    <x v="1"/>
    <s v="plays"/>
    <x v="470"/>
    <x v="474"/>
  </r>
  <r>
    <n v="389"/>
    <s v="Knox-Garner"/>
    <s v="Automated systemic hierarchy"/>
    <n v="83000"/>
    <n v="101352"/>
    <x v="3"/>
    <n v="1152"/>
    <s v="US"/>
    <s v="USD"/>
    <n v="1288242000"/>
    <n v="1290578400"/>
    <b v="0"/>
    <b v="0"/>
    <s v="theater/plays"/>
    <n v="1.2211084337349398"/>
    <n v="87.979166666666671"/>
    <x v="1"/>
    <s v="plays"/>
    <x v="471"/>
    <x v="475"/>
  </r>
  <r>
    <n v="74"/>
    <s v="Davis-Michael"/>
    <s v="Progressive tertiary framework"/>
    <n v="3900"/>
    <n v="4776"/>
    <x v="3"/>
    <n v="85"/>
    <s v="GB"/>
    <s v="GBP"/>
    <n v="1459054800"/>
    <n v="1459141200"/>
    <b v="0"/>
    <b v="0"/>
    <s v="music/metal"/>
    <n v="1.2246153846153847"/>
    <n v="56.188235294117646"/>
    <x v="4"/>
    <s v="metal"/>
    <x v="472"/>
    <x v="476"/>
  </r>
  <r>
    <n v="194"/>
    <s v="Sandoval Group"/>
    <s v="Assimilated multi-tasking archive"/>
    <n v="7100"/>
    <n v="8716"/>
    <x v="3"/>
    <n v="126"/>
    <s v="US"/>
    <s v="USD"/>
    <n v="1442206800"/>
    <n v="1443589200"/>
    <b v="0"/>
    <b v="0"/>
    <s v="music/metal"/>
    <n v="1.227605633802817"/>
    <n v="69.174603174603178"/>
    <x v="4"/>
    <s v="metal"/>
    <x v="473"/>
    <x v="477"/>
  </r>
  <r>
    <n v="704"/>
    <s v="Haynes-Williams"/>
    <s v="Seamless clear-thinking artificial intelligence"/>
    <n v="8700"/>
    <n v="10682"/>
    <x v="3"/>
    <n v="116"/>
    <s v="US"/>
    <s v="USD"/>
    <n v="1467608400"/>
    <n v="1468904400"/>
    <b v="0"/>
    <b v="0"/>
    <s v="film &amp; video/animation"/>
    <n v="1.2278160919540231"/>
    <n v="92.08620689655173"/>
    <x v="3"/>
    <s v="animation"/>
    <x v="474"/>
    <x v="478"/>
  </r>
  <r>
    <n v="337"/>
    <s v="Hayden Ltd"/>
    <s v="Innovative didactic analyzer"/>
    <n v="94500"/>
    <n v="116064"/>
    <x v="3"/>
    <n v="1095"/>
    <s v="US"/>
    <s v="USD"/>
    <n v="1573452000"/>
    <n v="1573538400"/>
    <b v="0"/>
    <b v="0"/>
    <s v="theater/plays"/>
    <n v="1.2281904761904763"/>
    <n v="105.9945205479452"/>
    <x v="1"/>
    <s v="plays"/>
    <x v="475"/>
    <x v="479"/>
  </r>
  <r>
    <n v="451"/>
    <s v="Padilla-Porter"/>
    <s v="Innovative exuding matrix"/>
    <n v="148400"/>
    <n v="182302"/>
    <x v="3"/>
    <n v="6286"/>
    <s v="US"/>
    <s v="USD"/>
    <n v="1500440400"/>
    <n v="1503118800"/>
    <b v="0"/>
    <b v="0"/>
    <s v="music/rock"/>
    <n v="1.2284501347708894"/>
    <n v="29.001272669424118"/>
    <x v="4"/>
    <s v="rock"/>
    <x v="476"/>
    <x v="480"/>
  </r>
  <r>
    <n v="675"/>
    <s v="Giles-Smith"/>
    <s v="Right-sized web-enabled intranet"/>
    <n v="9700"/>
    <n v="11929"/>
    <x v="3"/>
    <n v="331"/>
    <s v="US"/>
    <s v="USD"/>
    <n v="1568178000"/>
    <n v="1568782800"/>
    <b v="0"/>
    <b v="0"/>
    <s v="journalism/audio"/>
    <n v="1.2297938144329896"/>
    <n v="36.0392749244713"/>
    <x v="8"/>
    <s v="audio"/>
    <x v="477"/>
    <x v="481"/>
  </r>
  <r>
    <n v="437"/>
    <s v="Hansen Group"/>
    <s v="Centralized regional interface"/>
    <n v="8100"/>
    <n v="9969"/>
    <x v="3"/>
    <n v="192"/>
    <s v="US"/>
    <s v="USD"/>
    <n v="1442120400"/>
    <n v="1442379600"/>
    <b v="0"/>
    <b v="1"/>
    <s v="film &amp; video/animation"/>
    <n v="1.2307407407407407"/>
    <n v="51.921875"/>
    <x v="3"/>
    <s v="animation"/>
    <x v="478"/>
    <x v="298"/>
  </r>
  <r>
    <n v="265"/>
    <s v="Lee and Sons"/>
    <s v="Persevering interactive emulation"/>
    <n v="4900"/>
    <n v="6031"/>
    <x v="3"/>
    <n v="86"/>
    <s v="US"/>
    <s v="USD"/>
    <n v="1451800800"/>
    <n v="1455602400"/>
    <b v="0"/>
    <b v="0"/>
    <s v="theater/plays"/>
    <n v="1.2308163265306122"/>
    <n v="70.127906976744185"/>
    <x v="1"/>
    <s v="plays"/>
    <x v="479"/>
    <x v="482"/>
  </r>
  <r>
    <n v="419"/>
    <s v="Ware-Arias"/>
    <s v="Upgradable maximized protocol"/>
    <n v="113800"/>
    <n v="140469"/>
    <x v="3"/>
    <n v="5203"/>
    <s v="US"/>
    <s v="USD"/>
    <n v="1324533600"/>
    <n v="1325052000"/>
    <b v="0"/>
    <b v="0"/>
    <s v="technology/web"/>
    <n v="1.2343497363796134"/>
    <n v="26.997693638285604"/>
    <x v="2"/>
    <s v="web"/>
    <x v="480"/>
    <x v="483"/>
  </r>
  <r>
    <n v="354"/>
    <s v="Brown Group"/>
    <s v="Profit-focused transitional capability"/>
    <n v="6100"/>
    <n v="7548"/>
    <x v="3"/>
    <n v="80"/>
    <s v="DK"/>
    <s v="DKK"/>
    <n v="1378184400"/>
    <n v="1378789200"/>
    <b v="0"/>
    <b v="0"/>
    <s v="film &amp; video/documentary"/>
    <n v="1.2373770491803278"/>
    <n v="94.35"/>
    <x v="3"/>
    <s v="documentary"/>
    <x v="481"/>
    <x v="364"/>
  </r>
  <r>
    <n v="70"/>
    <s v="Barker Inc"/>
    <s v="Re-engineered 24/7 task-force"/>
    <n v="128000"/>
    <n v="158389"/>
    <x v="3"/>
    <n v="2475"/>
    <s v="IT"/>
    <s v="EUR"/>
    <n v="1288674000"/>
    <n v="1292911200"/>
    <b v="0"/>
    <b v="1"/>
    <s v="theater/plays"/>
    <n v="1.2374140625000001"/>
    <n v="63.995555555555555"/>
    <x v="1"/>
    <s v="plays"/>
    <x v="482"/>
    <x v="217"/>
  </r>
  <r>
    <n v="333"/>
    <s v="Carlson, Dixon and Jones"/>
    <s v="Persistent well-modulated synergy"/>
    <n v="9600"/>
    <n v="11900"/>
    <x v="3"/>
    <n v="253"/>
    <s v="US"/>
    <s v="USD"/>
    <n v="1542693600"/>
    <n v="1545112800"/>
    <b v="0"/>
    <b v="0"/>
    <s v="theater/plays"/>
    <n v="1.2395833333333333"/>
    <n v="47.035573122529641"/>
    <x v="1"/>
    <s v="plays"/>
    <x v="483"/>
    <x v="484"/>
  </r>
  <r>
    <n v="794"/>
    <s v="Welch Inc"/>
    <s v="Optional optimal website"/>
    <n v="6600"/>
    <n v="8276"/>
    <x v="3"/>
    <n v="110"/>
    <s v="US"/>
    <s v="USD"/>
    <n v="1513922400"/>
    <n v="1514959200"/>
    <b v="0"/>
    <b v="0"/>
    <s v="music/rock"/>
    <n v="1.2539393939393939"/>
    <n v="75.236363636363635"/>
    <x v="4"/>
    <s v="rock"/>
    <x v="484"/>
    <x v="353"/>
  </r>
  <r>
    <n v="824"/>
    <s v="Anderson, Williams and Cox"/>
    <s v="Streamlined national benchmark"/>
    <n v="85000"/>
    <n v="107516"/>
    <x v="3"/>
    <n v="1280"/>
    <s v="US"/>
    <s v="USD"/>
    <n v="1276923600"/>
    <n v="1279688400"/>
    <b v="0"/>
    <b v="1"/>
    <s v="publishing/nonfiction"/>
    <n v="1.2648941176470587"/>
    <n v="83.996875000000003"/>
    <x v="6"/>
    <s v="nonfiction"/>
    <x v="485"/>
    <x v="485"/>
  </r>
  <r>
    <n v="652"/>
    <s v="Cisneros Ltd"/>
    <s v="Vision-oriented regional hub"/>
    <n v="10000"/>
    <n v="12684"/>
    <x v="3"/>
    <n v="409"/>
    <s v="US"/>
    <s v="USD"/>
    <n v="1470373200"/>
    <n v="1474088400"/>
    <b v="0"/>
    <b v="0"/>
    <s v="technology/web"/>
    <n v="1.2684"/>
    <n v="31.012224938875306"/>
    <x v="2"/>
    <s v="web"/>
    <x v="486"/>
    <x v="486"/>
  </r>
  <r>
    <n v="957"/>
    <s v="Riley, Cohen and Goodman"/>
    <s v="Profound mission-critical function"/>
    <n v="9800"/>
    <n v="12434"/>
    <x v="3"/>
    <n v="131"/>
    <s v="US"/>
    <s v="USD"/>
    <n v="1329372000"/>
    <n v="1329631200"/>
    <b v="0"/>
    <b v="0"/>
    <s v="theater/plays"/>
    <n v="1.2687755102040816"/>
    <n v="94.916030534351151"/>
    <x v="1"/>
    <s v="plays"/>
    <x v="487"/>
    <x v="487"/>
  </r>
  <r>
    <n v="422"/>
    <s v="Brown, Davies and Pacheco"/>
    <s v="Reverse-engineered regional knowledge user"/>
    <n v="8700"/>
    <n v="11075"/>
    <x v="3"/>
    <n v="205"/>
    <s v="US"/>
    <s v="USD"/>
    <n v="1271480400"/>
    <n v="1273208400"/>
    <b v="0"/>
    <b v="1"/>
    <s v="theater/plays"/>
    <n v="1.2729885057471264"/>
    <n v="54.024390243902438"/>
    <x v="1"/>
    <s v="plays"/>
    <x v="488"/>
    <x v="488"/>
  </r>
  <r>
    <n v="351"/>
    <s v="Young LLC"/>
    <s v="Universal maximized methodology"/>
    <n v="74100"/>
    <n v="94631"/>
    <x v="3"/>
    <n v="2013"/>
    <s v="US"/>
    <s v="USD"/>
    <n v="1440392400"/>
    <n v="1441602000"/>
    <b v="0"/>
    <b v="0"/>
    <s v="music/rock"/>
    <n v="1.2770715249662619"/>
    <n v="47.009935419771487"/>
    <x v="4"/>
    <s v="rock"/>
    <x v="371"/>
    <x v="489"/>
  </r>
  <r>
    <n v="242"/>
    <s v="Hill, Martin and Garcia"/>
    <s v="Sharable scalable core"/>
    <n v="8400"/>
    <n v="10729"/>
    <x v="3"/>
    <n v="250"/>
    <s v="US"/>
    <s v="USD"/>
    <n v="1494392400"/>
    <n v="1495256400"/>
    <b v="0"/>
    <b v="1"/>
    <s v="music/rock"/>
    <n v="1.2772619047619047"/>
    <n v="42.915999999999997"/>
    <x v="4"/>
    <s v="rock"/>
    <x v="489"/>
    <x v="490"/>
  </r>
  <r>
    <n v="706"/>
    <s v="Moreno Ltd"/>
    <s v="Customer-focused multimedia methodology"/>
    <n v="108400"/>
    <n v="138586"/>
    <x v="3"/>
    <n v="1345"/>
    <s v="AU"/>
    <s v="AUD"/>
    <n v="1546754400"/>
    <n v="1547445600"/>
    <b v="0"/>
    <b v="1"/>
    <s v="technology/web"/>
    <n v="1.278468634686347"/>
    <n v="103.03791821561339"/>
    <x v="2"/>
    <s v="web"/>
    <x v="490"/>
    <x v="491"/>
  </r>
  <r>
    <n v="22"/>
    <s v="Collier Inc"/>
    <s v="Enhanced dynamic definition"/>
    <n v="59100"/>
    <n v="75690"/>
    <x v="3"/>
    <n v="890"/>
    <s v="US"/>
    <s v="USD"/>
    <n v="1522731600"/>
    <n v="1524027600"/>
    <b v="0"/>
    <b v="0"/>
    <s v="theater/plays"/>
    <n v="1.2807106598984772"/>
    <n v="85.044943820224717"/>
    <x v="1"/>
    <s v="plays"/>
    <x v="491"/>
    <x v="492"/>
  </r>
  <r>
    <n v="893"/>
    <s v="Collins-Martinez"/>
    <s v="Progressive grid-enabled website"/>
    <n v="8400"/>
    <n v="10770"/>
    <x v="3"/>
    <n v="199"/>
    <s v="IT"/>
    <s v="EUR"/>
    <n v="1434344400"/>
    <n v="1434690000"/>
    <b v="0"/>
    <b v="1"/>
    <s v="film &amp; video/documentary"/>
    <n v="1.2821428571428573"/>
    <n v="54.120603015075375"/>
    <x v="3"/>
    <s v="documentary"/>
    <x v="492"/>
    <x v="493"/>
  </r>
  <r>
    <n v="602"/>
    <s v="Brown Ltd"/>
    <s v="Quality-focused system-worthy support"/>
    <n v="71100"/>
    <n v="91176"/>
    <x v="3"/>
    <n v="1140"/>
    <s v="US"/>
    <s v="USD"/>
    <n v="1433480400"/>
    <n v="1434430800"/>
    <b v="0"/>
    <b v="0"/>
    <s v="theater/plays"/>
    <n v="1.2823628691983122"/>
    <n v="79.978947368421046"/>
    <x v="1"/>
    <s v="plays"/>
    <x v="493"/>
    <x v="7"/>
  </r>
  <r>
    <n v="420"/>
    <s v="Blair, Reyes and Woods"/>
    <s v="Cross-platform interactive synergy"/>
    <n v="5000"/>
    <n v="6423"/>
    <x v="3"/>
    <n v="94"/>
    <s v="US"/>
    <s v="USD"/>
    <n v="1498366800"/>
    <n v="1499576400"/>
    <b v="0"/>
    <b v="0"/>
    <s v="theater/plays"/>
    <n v="1.2846"/>
    <n v="68.329787234042556"/>
    <x v="1"/>
    <s v="plays"/>
    <x v="494"/>
    <x v="494"/>
  </r>
  <r>
    <n v="144"/>
    <s v="Martin, Lopez and Hunter"/>
    <s v="Multi-lateral actuating installation"/>
    <n v="9000"/>
    <n v="11619"/>
    <x v="3"/>
    <n v="135"/>
    <s v="US"/>
    <s v="USD"/>
    <n v="1560747600"/>
    <n v="1561438800"/>
    <b v="0"/>
    <b v="0"/>
    <s v="theater/plays"/>
    <n v="1.2909999999999999"/>
    <n v="86.066666666666663"/>
    <x v="1"/>
    <s v="plays"/>
    <x v="495"/>
    <x v="459"/>
  </r>
  <r>
    <n v="395"/>
    <s v="Taylor PLC"/>
    <s v="Enhanced incremental budgetary management"/>
    <n v="7100"/>
    <n v="9238"/>
    <x v="3"/>
    <n v="220"/>
    <s v="US"/>
    <s v="USD"/>
    <n v="1323324000"/>
    <n v="1323410400"/>
    <b v="1"/>
    <b v="0"/>
    <s v="theater/plays"/>
    <n v="1.3011267605633803"/>
    <n v="41.990909090909092"/>
    <x v="1"/>
    <s v="plays"/>
    <x v="496"/>
    <x v="495"/>
  </r>
  <r>
    <n v="815"/>
    <s v="Watson-Douglas"/>
    <s v="Centralized bandwidth-monitored leverage"/>
    <n v="9000"/>
    <n v="11721"/>
    <x v="3"/>
    <n v="183"/>
    <s v="CA"/>
    <s v="CAD"/>
    <n v="1511935200"/>
    <n v="1514181600"/>
    <b v="0"/>
    <b v="0"/>
    <s v="music/rock"/>
    <n v="1.3023333333333333"/>
    <n v="64.049180327868854"/>
    <x v="4"/>
    <s v="rock"/>
    <x v="497"/>
    <x v="496"/>
  </r>
  <r>
    <n v="85"/>
    <s v="Hill, Lawson and Wilkinson"/>
    <s v="Multi-tiered eco-centric architecture"/>
    <n v="4900"/>
    <n v="6430"/>
    <x v="3"/>
    <n v="71"/>
    <s v="AU"/>
    <s v="AUD"/>
    <n v="1315717200"/>
    <n v="1316408400"/>
    <b v="0"/>
    <b v="0"/>
    <s v="music/indie rock"/>
    <n v="1.3122448979591836"/>
    <n v="90.563380281690144"/>
    <x v="4"/>
    <s v="indie rock"/>
    <x v="498"/>
    <x v="497"/>
  </r>
  <r>
    <n v="607"/>
    <s v="Gordon, Mendez and Johnson"/>
    <s v="Fundamental needs-based frame"/>
    <n v="137600"/>
    <n v="180667"/>
    <x v="3"/>
    <n v="2230"/>
    <s v="US"/>
    <s v="USD"/>
    <n v="1395550800"/>
    <n v="1395723600"/>
    <b v="0"/>
    <b v="0"/>
    <s v="food/food trucks"/>
    <n v="1.3129869186046512"/>
    <n v="81.016591928251117"/>
    <x v="0"/>
    <s v="food trucks"/>
    <x v="499"/>
    <x v="498"/>
  </r>
  <r>
    <n v="2"/>
    <s v="Melton, Robinson and Fritz"/>
    <s v="Function-based leadingedge pricing structure"/>
    <n v="108400"/>
    <n v="142523"/>
    <x v="3"/>
    <n v="1425"/>
    <s v="AU"/>
    <s v="AUD"/>
    <n v="1384668000"/>
    <n v="1384840800"/>
    <b v="0"/>
    <b v="0"/>
    <s v="technology/web"/>
    <n v="1.3147878228782288"/>
    <n v="100.01614035087719"/>
    <x v="2"/>
    <s v="web"/>
    <x v="500"/>
    <x v="499"/>
  </r>
  <r>
    <n v="408"/>
    <s v="Mahoney, Adams and Lucas"/>
    <s v="Cloned leadingedge utilization"/>
    <n v="9200"/>
    <n v="12129"/>
    <x v="3"/>
    <n v="154"/>
    <s v="CA"/>
    <s v="CAD"/>
    <n v="1466398800"/>
    <n v="1468126800"/>
    <b v="0"/>
    <b v="0"/>
    <s v="film &amp; video/documentary"/>
    <n v="1.3183695652173912"/>
    <n v="78.759740259740255"/>
    <x v="3"/>
    <s v="documentary"/>
    <x v="501"/>
    <x v="500"/>
  </r>
  <r>
    <n v="307"/>
    <s v="Salazar-Dodson"/>
    <s v="Face-to-face zero tolerance moderator"/>
    <n v="32900"/>
    <n v="43473"/>
    <x v="3"/>
    <n v="659"/>
    <s v="DK"/>
    <s v="DKK"/>
    <n v="1338958800"/>
    <n v="1340686800"/>
    <b v="0"/>
    <b v="1"/>
    <s v="publishing/fiction"/>
    <n v="1.3213677811550153"/>
    <n v="65.968133535660087"/>
    <x v="6"/>
    <s v="fiction"/>
    <x v="502"/>
    <x v="501"/>
  </r>
  <r>
    <n v="84"/>
    <s v="Cisneros-Burton"/>
    <s v="Public-key zero tolerance orchestration"/>
    <n v="31400"/>
    <n v="41564"/>
    <x v="3"/>
    <n v="374"/>
    <s v="US"/>
    <s v="USD"/>
    <n v="1343451600"/>
    <n v="1344315600"/>
    <b v="0"/>
    <b v="0"/>
    <s v="technology/wearables"/>
    <n v="1.3236942675159236"/>
    <n v="111.1336898395722"/>
    <x v="2"/>
    <s v="wearables"/>
    <x v="503"/>
    <x v="502"/>
  </r>
  <r>
    <n v="849"/>
    <s v="Jones-Ryan"/>
    <s v="Vision-oriented uniform instruction set"/>
    <n v="6700"/>
    <n v="8917"/>
    <x v="3"/>
    <n v="307"/>
    <s v="US"/>
    <s v="USD"/>
    <n v="1328767200"/>
    <n v="1329026400"/>
    <b v="0"/>
    <b v="1"/>
    <s v="music/indie rock"/>
    <n v="1.3308955223880596"/>
    <n v="29.045602605863191"/>
    <x v="4"/>
    <s v="indie rock"/>
    <x v="504"/>
    <x v="503"/>
  </r>
  <r>
    <n v="464"/>
    <s v="Gomez LLC"/>
    <s v="Pre-emptive mission-critical hardware"/>
    <n v="71200"/>
    <n v="95020"/>
    <x v="3"/>
    <n v="2436"/>
    <s v="US"/>
    <s v="USD"/>
    <n v="1518328800"/>
    <n v="1519538400"/>
    <b v="0"/>
    <b v="0"/>
    <s v="theater/plays"/>
    <n v="1.3345505617977529"/>
    <n v="39.006568144499177"/>
    <x v="1"/>
    <s v="plays"/>
    <x v="505"/>
    <x v="37"/>
  </r>
  <r>
    <n v="328"/>
    <s v="Young PLC"/>
    <s v="Innovative well-modulated functionalities"/>
    <n v="98700"/>
    <n v="131826"/>
    <x v="3"/>
    <n v="2441"/>
    <s v="US"/>
    <s v="USD"/>
    <n v="1543557600"/>
    <n v="1544508000"/>
    <b v="0"/>
    <b v="0"/>
    <s v="music/rock"/>
    <n v="1.3356231003039514"/>
    <n v="54.004916018025398"/>
    <x v="4"/>
    <s v="rock"/>
    <x v="506"/>
    <x v="504"/>
  </r>
  <r>
    <n v="695"/>
    <s v="Cardenas, Thompson and Carey"/>
    <s v="Configurable full-range emulation"/>
    <n v="9200"/>
    <n v="12322"/>
    <x v="3"/>
    <n v="196"/>
    <s v="IT"/>
    <s v="EUR"/>
    <n v="1447480800"/>
    <n v="1448863200"/>
    <b v="1"/>
    <b v="0"/>
    <s v="music/rock"/>
    <n v="1.3393478260869565"/>
    <n v="62.867346938775512"/>
    <x v="4"/>
    <s v="rock"/>
    <x v="507"/>
    <x v="505"/>
  </r>
  <r>
    <n v="724"/>
    <s v="Mccoy Ltd"/>
    <s v="Business-focused encompassing intranet"/>
    <n v="8400"/>
    <n v="11261"/>
    <x v="3"/>
    <n v="121"/>
    <s v="GB"/>
    <s v="GBP"/>
    <n v="1413954000"/>
    <n v="1414126800"/>
    <b v="0"/>
    <b v="1"/>
    <s v="theater/plays"/>
    <n v="1.3405952380952382"/>
    <n v="93.066115702479337"/>
    <x v="1"/>
    <s v="plays"/>
    <x v="508"/>
    <x v="506"/>
  </r>
  <r>
    <n v="203"/>
    <s v="Hayden, Shannon and Stein"/>
    <s v="Customer-focused client-server service-desk"/>
    <n v="143900"/>
    <n v="193413"/>
    <x v="3"/>
    <n v="4498"/>
    <s v="AU"/>
    <s v="AUD"/>
    <n v="1484632800"/>
    <n v="1484805600"/>
    <b v="0"/>
    <b v="0"/>
    <s v="theater/plays"/>
    <n v="1.3440792216817234"/>
    <n v="42.999777678968428"/>
    <x v="1"/>
    <s v="plays"/>
    <x v="509"/>
    <x v="507"/>
  </r>
  <r>
    <n v="774"/>
    <s v="Gonzalez-Snow"/>
    <s v="Polarized user-facing interface"/>
    <n v="5000"/>
    <n v="6775"/>
    <x v="3"/>
    <n v="78"/>
    <s v="IT"/>
    <s v="EUR"/>
    <n v="1463979600"/>
    <n v="1467522000"/>
    <b v="0"/>
    <b v="0"/>
    <s v="technology/web"/>
    <n v="1.355"/>
    <n v="86.858974358974365"/>
    <x v="2"/>
    <s v="web"/>
    <x v="510"/>
    <x v="508"/>
  </r>
  <r>
    <n v="143"/>
    <s v="Avila-Jones"/>
    <s v="Implemented discrete secured line"/>
    <n v="5400"/>
    <n v="7322"/>
    <x v="3"/>
    <n v="70"/>
    <s v="US"/>
    <s v="USD"/>
    <n v="1277701200"/>
    <n v="1279429200"/>
    <b v="0"/>
    <b v="0"/>
    <s v="music/indie rock"/>
    <n v="1.355925925925926"/>
    <n v="104.6"/>
    <x v="4"/>
    <s v="indie rock"/>
    <x v="31"/>
    <x v="509"/>
  </r>
  <r>
    <n v="737"/>
    <s v="Gardner Inc"/>
    <s v="Function-based systematic Graphical User Interface"/>
    <n v="3700"/>
    <n v="5028"/>
    <x v="3"/>
    <n v="180"/>
    <s v="US"/>
    <s v="USD"/>
    <n v="1478844000"/>
    <n v="1479880800"/>
    <b v="0"/>
    <b v="0"/>
    <s v="music/indie rock"/>
    <n v="1.358918918918919"/>
    <n v="27.933333333333334"/>
    <x v="4"/>
    <s v="indie rock"/>
    <x v="511"/>
    <x v="510"/>
  </r>
  <r>
    <n v="967"/>
    <s v="Howard-Douglas"/>
    <s v="Organized human-resource attitude"/>
    <n v="88400"/>
    <n v="121138"/>
    <x v="3"/>
    <n v="1573"/>
    <s v="US"/>
    <s v="USD"/>
    <n v="1333688400"/>
    <n v="1336885200"/>
    <b v="0"/>
    <b v="0"/>
    <s v="music/world music"/>
    <n v="1.3703393665158372"/>
    <n v="77.010807374443743"/>
    <x v="4"/>
    <s v="world music"/>
    <x v="512"/>
    <x v="511"/>
  </r>
  <r>
    <n v="166"/>
    <s v="Brown-Vang"/>
    <s v="Robust heuristic artificial intelligence"/>
    <n v="9800"/>
    <n v="13439"/>
    <x v="3"/>
    <n v="244"/>
    <s v="US"/>
    <s v="USD"/>
    <n v="1292997600"/>
    <n v="1293343200"/>
    <b v="0"/>
    <b v="0"/>
    <s v="photography/photography books"/>
    <n v="1.3713265306122449"/>
    <n v="55.077868852459019"/>
    <x v="5"/>
    <s v="photography books"/>
    <x v="513"/>
    <x v="512"/>
  </r>
  <r>
    <n v="273"/>
    <s v="Thomas and Sons"/>
    <s v="Re-engineered heuristic forecast"/>
    <n v="7800"/>
    <n v="10704"/>
    <x v="3"/>
    <n v="282"/>
    <s v="CA"/>
    <s v="CAD"/>
    <n v="1505624400"/>
    <n v="1505883600"/>
    <b v="0"/>
    <b v="0"/>
    <s v="theater/plays"/>
    <n v="1.3723076923076922"/>
    <n v="37.957446808510639"/>
    <x v="1"/>
    <s v="plays"/>
    <x v="514"/>
    <x v="513"/>
  </r>
  <r>
    <n v="558"/>
    <s v="Ho Ltd"/>
    <s v="Enhanced client-driven capacity"/>
    <n v="5800"/>
    <n v="7966"/>
    <x v="3"/>
    <n v="126"/>
    <s v="US"/>
    <s v="USD"/>
    <n v="1456293600"/>
    <n v="1460005200"/>
    <b v="0"/>
    <b v="0"/>
    <s v="theater/plays"/>
    <n v="1.373448275862069"/>
    <n v="63.222222222222221"/>
    <x v="1"/>
    <s v="plays"/>
    <x v="189"/>
    <x v="514"/>
  </r>
  <r>
    <n v="222"/>
    <s v="Johnson LLC"/>
    <s v="Cross-group cohesive circuit"/>
    <n v="4800"/>
    <n v="6623"/>
    <x v="3"/>
    <n v="138"/>
    <s v="US"/>
    <s v="USD"/>
    <n v="1412226000"/>
    <n v="1412312400"/>
    <b v="0"/>
    <b v="0"/>
    <s v="photography/photography books"/>
    <n v="1.3797916666666667"/>
    <n v="47.992753623188406"/>
    <x v="5"/>
    <s v="photography books"/>
    <x v="515"/>
    <x v="118"/>
  </r>
  <r>
    <n v="563"/>
    <s v="Kelley, Stanton and Sanchez"/>
    <s v="Optional tangible pricing structure"/>
    <n v="3700"/>
    <n v="5107"/>
    <x v="3"/>
    <n v="85"/>
    <s v="AU"/>
    <s v="AUD"/>
    <n v="1542088800"/>
    <n v="1543816800"/>
    <b v="0"/>
    <b v="0"/>
    <s v="film &amp; video/documentary"/>
    <n v="1.3802702702702703"/>
    <n v="60.082352941176474"/>
    <x v="3"/>
    <s v="documentary"/>
    <x v="516"/>
    <x v="515"/>
  </r>
  <r>
    <n v="838"/>
    <s v="Jordan-Fischer"/>
    <s v="Vision-oriented high-level extranet"/>
    <n v="6400"/>
    <n v="8890"/>
    <x v="3"/>
    <n v="261"/>
    <s v="US"/>
    <s v="USD"/>
    <n v="1538024400"/>
    <n v="1538802000"/>
    <b v="0"/>
    <b v="0"/>
    <s v="theater/plays"/>
    <n v="1.3890625000000001"/>
    <n v="34.061302681992338"/>
    <x v="1"/>
    <s v="plays"/>
    <x v="517"/>
    <x v="516"/>
  </r>
  <r>
    <n v="512"/>
    <s v="Williams-Walsh"/>
    <s v="Organized explicit core"/>
    <n v="9100"/>
    <n v="12678"/>
    <x v="3"/>
    <n v="239"/>
    <s v="US"/>
    <s v="USD"/>
    <n v="1404536400"/>
    <n v="1404622800"/>
    <b v="0"/>
    <b v="1"/>
    <s v="games/video games"/>
    <n v="1.3931868131868133"/>
    <n v="53.046025104602514"/>
    <x v="7"/>
    <s v="video games"/>
    <x v="518"/>
    <x v="517"/>
  </r>
  <r>
    <n v="612"/>
    <s v="Wang, Nguyen and Horton"/>
    <s v="Innovative holistic hub"/>
    <n v="6200"/>
    <n v="8645"/>
    <x v="3"/>
    <n v="192"/>
    <s v="US"/>
    <s v="USD"/>
    <n v="1287810000"/>
    <n v="1289800800"/>
    <b v="0"/>
    <b v="0"/>
    <s v="music/electric music"/>
    <n v="1.3943548387096774"/>
    <n v="45.026041666666664"/>
    <x v="4"/>
    <s v="electric music"/>
    <x v="519"/>
    <x v="518"/>
  </r>
  <r>
    <n v="857"/>
    <s v="Miranda, Gray and Hale"/>
    <s v="Programmable disintermediate matrices"/>
    <n v="5300"/>
    <n v="7413"/>
    <x v="3"/>
    <n v="225"/>
    <s v="CH"/>
    <s v="CHF"/>
    <n v="1328421600"/>
    <n v="1330408800"/>
    <b v="1"/>
    <b v="0"/>
    <s v="film &amp; video/shorts"/>
    <n v="1.3986792452830188"/>
    <n v="32.946666666666665"/>
    <x v="3"/>
    <s v="shorts"/>
    <x v="520"/>
    <x v="519"/>
  </r>
  <r>
    <n v="37"/>
    <s v="Black, Armstrong and Anderson"/>
    <s v="Profound attitude-oriented functionalities"/>
    <n v="8100"/>
    <n v="11339"/>
    <x v="3"/>
    <n v="107"/>
    <s v="US"/>
    <s v="USD"/>
    <n v="1570338000"/>
    <n v="1573192800"/>
    <b v="0"/>
    <b v="1"/>
    <s v="publishing/fiction"/>
    <n v="1.3998765432098765"/>
    <n v="105.97196261682242"/>
    <x v="6"/>
    <s v="fiction"/>
    <x v="521"/>
    <x v="520"/>
  </r>
  <r>
    <n v="53"/>
    <s v="Smith-Jones"/>
    <s v="Reverse-engineered static concept"/>
    <n v="8800"/>
    <n v="12356"/>
    <x v="3"/>
    <n v="209"/>
    <s v="US"/>
    <s v="USD"/>
    <n v="1400562000"/>
    <n v="1403931600"/>
    <b v="0"/>
    <b v="0"/>
    <s v="film &amp; video/drama"/>
    <n v="1.4040909090909091"/>
    <n v="59.119617224880386"/>
    <x v="3"/>
    <s v="drama"/>
    <x v="269"/>
    <x v="521"/>
  </r>
  <r>
    <n v="461"/>
    <s v="Terry-Salinas"/>
    <s v="Networked secondary structure"/>
    <n v="98800"/>
    <n v="139354"/>
    <x v="3"/>
    <n v="2080"/>
    <s v="US"/>
    <s v="USD"/>
    <n v="1398661200"/>
    <n v="1400389200"/>
    <b v="0"/>
    <b v="0"/>
    <s v="film &amp; video/drama"/>
    <n v="1.4104655870445344"/>
    <n v="66.997115384615384"/>
    <x v="3"/>
    <s v="drama"/>
    <x v="522"/>
    <x v="522"/>
  </r>
  <r>
    <n v="783"/>
    <s v="Vega, Chan and Carney"/>
    <s v="Down-sized systematic utilization"/>
    <n v="7400"/>
    <n v="10451"/>
    <x v="3"/>
    <n v="138"/>
    <s v="US"/>
    <s v="USD"/>
    <n v="1387260000"/>
    <n v="1387864800"/>
    <b v="0"/>
    <b v="0"/>
    <s v="music/rock"/>
    <n v="1.4122972972972974"/>
    <n v="75.731884057971016"/>
    <x v="4"/>
    <s v="rock"/>
    <x v="523"/>
    <x v="523"/>
  </r>
  <r>
    <n v="691"/>
    <s v="Ray, Li and Li"/>
    <s v="Front-line disintermediate hub"/>
    <n v="5000"/>
    <n v="7119"/>
    <x v="3"/>
    <n v="237"/>
    <s v="US"/>
    <s v="USD"/>
    <n v="1349240400"/>
    <n v="1350709200"/>
    <b v="1"/>
    <b v="1"/>
    <s v="film &amp; video/documentary"/>
    <n v="1.4238"/>
    <n v="30.037974683544302"/>
    <x v="3"/>
    <s v="documentary"/>
    <x v="524"/>
    <x v="524"/>
  </r>
  <r>
    <n v="709"/>
    <s v="Silva, Walker and Martin"/>
    <s v="Grass-roots 4thgeneration product"/>
    <n v="9800"/>
    <n v="13954"/>
    <x v="3"/>
    <n v="186"/>
    <s v="IT"/>
    <s v="EUR"/>
    <n v="1334811600"/>
    <n v="1335416400"/>
    <b v="0"/>
    <b v="0"/>
    <s v="theater/plays"/>
    <n v="1.4238775510204082"/>
    <n v="75.021505376344081"/>
    <x v="1"/>
    <s v="plays"/>
    <x v="394"/>
    <x v="525"/>
  </r>
  <r>
    <n v="841"/>
    <s v="Garcia, Dunn and Richardson"/>
    <s v="Automated even-keeled emulation"/>
    <n v="9100"/>
    <n v="12991"/>
    <x v="3"/>
    <n v="155"/>
    <s v="US"/>
    <s v="USD"/>
    <n v="1455861600"/>
    <n v="1457244000"/>
    <b v="0"/>
    <b v="0"/>
    <s v="technology/web"/>
    <n v="1.4275824175824177"/>
    <n v="83.812903225806451"/>
    <x v="2"/>
    <s v="web"/>
    <x v="525"/>
    <x v="526"/>
  </r>
  <r>
    <n v="104"/>
    <s v="Smith, Wells and Nguyen"/>
    <s v="Self-enabling grid-enabled initiative"/>
    <n v="119200"/>
    <n v="170623"/>
    <x v="3"/>
    <n v="1917"/>
    <s v="US"/>
    <s v="USD"/>
    <n v="1495515600"/>
    <n v="1495602000"/>
    <b v="0"/>
    <b v="0"/>
    <s v="music/indie rock"/>
    <n v="1.4314010067114094"/>
    <n v="89.005216484089729"/>
    <x v="4"/>
    <s v="indie rock"/>
    <x v="526"/>
    <x v="527"/>
  </r>
  <r>
    <n v="979"/>
    <s v="Williams, Martin and Meyer"/>
    <s v="Innovative well-modulated capability"/>
    <n v="60200"/>
    <n v="86244"/>
    <x v="3"/>
    <n v="1015"/>
    <s v="GB"/>
    <s v="GBP"/>
    <n v="1426395600"/>
    <n v="1426914000"/>
    <b v="0"/>
    <b v="0"/>
    <s v="theater/plays"/>
    <n v="1.432624584717608"/>
    <n v="84.969458128078813"/>
    <x v="1"/>
    <s v="plays"/>
    <x v="346"/>
    <x v="528"/>
  </r>
  <r>
    <n v="56"/>
    <s v="Flores, Miller and Johnson"/>
    <s v="Horizontal context-sensitive knowledge user"/>
    <n v="8000"/>
    <n v="11493"/>
    <x v="3"/>
    <n v="164"/>
    <s v="US"/>
    <s v="USD"/>
    <n v="1420869600"/>
    <n v="1421474400"/>
    <b v="0"/>
    <b v="0"/>
    <s v="technology/wearables"/>
    <n v="1.436625"/>
    <n v="70.079268292682926"/>
    <x v="2"/>
    <s v="wearables"/>
    <x v="527"/>
    <x v="529"/>
  </r>
  <r>
    <n v="298"/>
    <s v="Chase, Garcia and Johnson"/>
    <s v="Adaptive intangible database"/>
    <n v="3500"/>
    <n v="5037"/>
    <x v="3"/>
    <n v="72"/>
    <s v="US"/>
    <s v="USD"/>
    <n v="1456466400"/>
    <n v="1458018000"/>
    <b v="0"/>
    <b v="1"/>
    <s v="music/rock"/>
    <n v="1.4391428571428571"/>
    <n v="69.958333333333329"/>
    <x v="4"/>
    <s v="rock"/>
    <x v="528"/>
    <x v="530"/>
  </r>
  <r>
    <n v="60"/>
    <s v="Crawford-Peters"/>
    <s v="User-centric regional database"/>
    <n v="94200"/>
    <n v="135997"/>
    <x v="3"/>
    <n v="1600"/>
    <s v="CA"/>
    <s v="CAD"/>
    <n v="1342501200"/>
    <n v="1342760400"/>
    <b v="0"/>
    <b v="0"/>
    <s v="theater/plays"/>
    <n v="1.4437048832271762"/>
    <n v="84.998125000000002"/>
    <x v="1"/>
    <s v="plays"/>
    <x v="529"/>
    <x v="531"/>
  </r>
  <r>
    <n v="105"/>
    <s v="Charles-Johnson"/>
    <s v="Total fresh-thinking system engine"/>
    <n v="6800"/>
    <n v="9829"/>
    <x v="3"/>
    <n v="95"/>
    <s v="US"/>
    <s v="USD"/>
    <n v="1364878800"/>
    <n v="1366434000"/>
    <b v="0"/>
    <b v="0"/>
    <s v="technology/web"/>
    <n v="1.4454411764705883"/>
    <n v="103.46315789473684"/>
    <x v="2"/>
    <s v="web"/>
    <x v="530"/>
    <x v="532"/>
  </r>
  <r>
    <n v="642"/>
    <s v="Ramos, Moreno and Lewis"/>
    <s v="Extended multi-state knowledge user"/>
    <n v="9200"/>
    <n v="13382"/>
    <x v="3"/>
    <n v="129"/>
    <s v="CA"/>
    <s v="CAD"/>
    <n v="1545026400"/>
    <n v="1545804000"/>
    <b v="0"/>
    <b v="0"/>
    <s v="technology/wearables"/>
    <n v="1.4545652173913044"/>
    <n v="103.73643410852713"/>
    <x v="2"/>
    <s v="wearables"/>
    <x v="531"/>
    <x v="533"/>
  </r>
  <r>
    <n v="521"/>
    <s v="Wilson Ltd"/>
    <s v="Function-based multi-state software"/>
    <n v="7600"/>
    <n v="11061"/>
    <x v="3"/>
    <n v="369"/>
    <s v="US"/>
    <s v="USD"/>
    <n v="1471928400"/>
    <n v="1472446800"/>
    <b v="0"/>
    <b v="1"/>
    <s v="film &amp; video/drama"/>
    <n v="1.4553947368421052"/>
    <n v="29.975609756097562"/>
    <x v="3"/>
    <s v="drama"/>
    <x v="532"/>
    <x v="350"/>
  </r>
  <r>
    <n v="983"/>
    <s v="Beck-Weber"/>
    <s v="Business-focused full-range core"/>
    <n v="129100"/>
    <n v="188404"/>
    <x v="3"/>
    <n v="2326"/>
    <s v="US"/>
    <s v="USD"/>
    <n v="1564894800"/>
    <n v="1566190800"/>
    <b v="0"/>
    <b v="0"/>
    <s v="film &amp; video/documentary"/>
    <n v="1.4593648334624323"/>
    <n v="80.999140154772135"/>
    <x v="3"/>
    <s v="documentary"/>
    <x v="533"/>
    <x v="534"/>
  </r>
  <r>
    <n v="257"/>
    <s v="Williams Inc"/>
    <s v="Decentralized exuding strategy"/>
    <n v="5700"/>
    <n v="8322"/>
    <x v="3"/>
    <n v="92"/>
    <s v="US"/>
    <s v="USD"/>
    <n v="1362463200"/>
    <n v="1363669200"/>
    <b v="0"/>
    <b v="0"/>
    <s v="theater/plays"/>
    <n v="1.46"/>
    <n v="90.456521739130437"/>
    <x v="1"/>
    <s v="plays"/>
    <x v="534"/>
    <x v="153"/>
  </r>
  <r>
    <n v="385"/>
    <s v="Warren-Harrison"/>
    <s v="Programmable incremental knowledge user"/>
    <n v="38900"/>
    <n v="56859"/>
    <x v="3"/>
    <n v="1137"/>
    <s v="US"/>
    <s v="USD"/>
    <n v="1553835600"/>
    <n v="1556600400"/>
    <b v="0"/>
    <b v="0"/>
    <s v="publishing/nonfiction"/>
    <n v="1.4616709511568124"/>
    <n v="50.007915567282325"/>
    <x v="6"/>
    <s v="nonfiction"/>
    <x v="535"/>
    <x v="120"/>
  </r>
  <r>
    <n v="585"/>
    <s v="Pugh LLC"/>
    <s v="Reactive analyzing function"/>
    <n v="8900"/>
    <n v="13065"/>
    <x v="3"/>
    <n v="136"/>
    <s v="US"/>
    <s v="USD"/>
    <n v="1268888400"/>
    <n v="1269752400"/>
    <b v="0"/>
    <b v="0"/>
    <s v="publishing/translations"/>
    <n v="1.4679775280898877"/>
    <n v="96.066176470588232"/>
    <x v="6"/>
    <s v="translations"/>
    <x v="536"/>
    <x v="535"/>
  </r>
  <r>
    <n v="710"/>
    <s v="Huynh, Gallegos and Mills"/>
    <s v="Reduced next generation info-mediaries"/>
    <n v="4300"/>
    <n v="6358"/>
    <x v="3"/>
    <n v="125"/>
    <s v="US"/>
    <s v="USD"/>
    <n v="1531544400"/>
    <n v="1532149200"/>
    <b v="0"/>
    <b v="1"/>
    <s v="theater/plays"/>
    <n v="1.4786046511627906"/>
    <n v="50.863999999999997"/>
    <x v="1"/>
    <s v="plays"/>
    <x v="537"/>
    <x v="536"/>
  </r>
  <r>
    <n v="120"/>
    <s v="Vega Group"/>
    <s v="Synchronized regional synergy"/>
    <n v="75100"/>
    <n v="112272"/>
    <x v="3"/>
    <n v="1782"/>
    <s v="US"/>
    <s v="USD"/>
    <n v="1429246800"/>
    <n v="1429592400"/>
    <b v="0"/>
    <b v="1"/>
    <s v="games/mobile games"/>
    <n v="1.4949667110519307"/>
    <n v="63.003367003367003"/>
    <x v="7"/>
    <s v="mobile games"/>
    <x v="538"/>
    <x v="257"/>
  </r>
  <r>
    <n v="162"/>
    <s v="Keith, Alvarez and Potter"/>
    <s v="Extended bottom-line open architecture"/>
    <n v="6100"/>
    <n v="9134"/>
    <x v="3"/>
    <n v="157"/>
    <s v="CH"/>
    <s v="CHF"/>
    <n v="1544248800"/>
    <n v="1546840800"/>
    <b v="0"/>
    <b v="0"/>
    <s v="music/rock"/>
    <n v="1.4973770491803278"/>
    <n v="58.178343949044589"/>
    <x v="4"/>
    <s v="rock"/>
    <x v="539"/>
    <x v="537"/>
  </r>
  <r>
    <n v="536"/>
    <s v="Shannon-Olson"/>
    <s v="Enhanced methodical middleware"/>
    <n v="9800"/>
    <n v="14697"/>
    <x v="3"/>
    <n v="140"/>
    <s v="IT"/>
    <s v="EUR"/>
    <n v="1282626000"/>
    <n v="1284872400"/>
    <b v="0"/>
    <b v="0"/>
    <s v="publishing/fiction"/>
    <n v="1.4996938775510205"/>
    <n v="104.97857142857143"/>
    <x v="6"/>
    <s v="fiction"/>
    <x v="540"/>
    <x v="146"/>
  </r>
  <r>
    <n v="682"/>
    <s v="Nguyen and Sons"/>
    <s v="Compatible 5thgeneration concept"/>
    <n v="5400"/>
    <n v="8109"/>
    <x v="3"/>
    <n v="103"/>
    <s v="US"/>
    <s v="USD"/>
    <n v="1386741600"/>
    <n v="1387519200"/>
    <b v="0"/>
    <b v="0"/>
    <s v="theater/plays"/>
    <n v="1.5016666666666667"/>
    <n v="78.728155339805824"/>
    <x v="1"/>
    <s v="plays"/>
    <x v="403"/>
    <x v="538"/>
  </r>
  <r>
    <n v="35"/>
    <s v="Mitchell and Sons"/>
    <s v="Synergized intangible challenge"/>
    <n v="125500"/>
    <n v="188628"/>
    <x v="3"/>
    <n v="1965"/>
    <s v="DK"/>
    <s v="DKK"/>
    <n v="1547877600"/>
    <n v="1551506400"/>
    <b v="0"/>
    <b v="1"/>
    <s v="film &amp; video/drama"/>
    <n v="1.5030119521912351"/>
    <n v="95.993893129770996"/>
    <x v="3"/>
    <s v="drama"/>
    <x v="82"/>
    <x v="433"/>
  </r>
  <r>
    <n v="75"/>
    <s v="White, Torres and Bishop"/>
    <s v="Multi-layered dynamic protocol"/>
    <n v="9700"/>
    <n v="14606"/>
    <x v="3"/>
    <n v="170"/>
    <s v="US"/>
    <s v="USD"/>
    <n v="1531630800"/>
    <n v="1532322000"/>
    <b v="0"/>
    <b v="0"/>
    <s v="photography/photography books"/>
    <n v="1.5057731958762886"/>
    <n v="85.917647058823533"/>
    <x v="5"/>
    <s v="photography books"/>
    <x v="541"/>
    <x v="539"/>
  </r>
  <r>
    <n v="34"/>
    <s v="Maldonado and Sons"/>
    <s v="Reverse-engineered asynchronous archive"/>
    <n v="9300"/>
    <n v="14025"/>
    <x v="3"/>
    <n v="165"/>
    <s v="US"/>
    <s v="USD"/>
    <n v="1490245200"/>
    <n v="1490677200"/>
    <b v="0"/>
    <b v="0"/>
    <s v="film &amp; video/documentary"/>
    <n v="1.5080645161290323"/>
    <n v="85"/>
    <x v="3"/>
    <s v="documentary"/>
    <x v="542"/>
    <x v="540"/>
  </r>
  <r>
    <n v="554"/>
    <s v="Ritter PLC"/>
    <s v="Multi-channeled upward-trending application"/>
    <n v="9500"/>
    <n v="14408"/>
    <x v="3"/>
    <n v="554"/>
    <s v="CA"/>
    <s v="CAD"/>
    <n v="1482127200"/>
    <n v="1482645600"/>
    <b v="0"/>
    <b v="0"/>
    <s v="music/indie rock"/>
    <n v="1.5166315789473683"/>
    <n v="26.007220216606498"/>
    <x v="4"/>
    <s v="indie rock"/>
    <x v="543"/>
    <x v="541"/>
  </r>
  <r>
    <n v="628"/>
    <s v="Dunn, Moreno and Green"/>
    <s v="Intuitive object-oriented task-force"/>
    <n v="1900"/>
    <n v="2884"/>
    <x v="3"/>
    <n v="96"/>
    <s v="US"/>
    <s v="USD"/>
    <n v="1286168400"/>
    <n v="1286427600"/>
    <b v="0"/>
    <b v="0"/>
    <s v="music/indie rock"/>
    <n v="1.5178947368421052"/>
    <n v="30.041666666666668"/>
    <x v="4"/>
    <s v="indie rock"/>
    <x v="544"/>
    <x v="542"/>
  </r>
  <r>
    <n v="212"/>
    <s v="Johnson Inc"/>
    <s v="Profound next generation infrastructure"/>
    <n v="8100"/>
    <n v="12300"/>
    <x v="3"/>
    <n v="168"/>
    <s v="US"/>
    <s v="USD"/>
    <n v="1576389600"/>
    <n v="1580364000"/>
    <b v="0"/>
    <b v="0"/>
    <s v="theater/plays"/>
    <n v="1.5185185185185186"/>
    <n v="73.214285714285708"/>
    <x v="1"/>
    <s v="plays"/>
    <x v="545"/>
    <x v="543"/>
  </r>
  <r>
    <n v="984"/>
    <s v="Lewis-Jacobson"/>
    <s v="Exclusive system-worthy Graphic Interface"/>
    <n v="6500"/>
    <n v="9910"/>
    <x v="3"/>
    <n v="381"/>
    <s v="US"/>
    <s v="USD"/>
    <n v="1567918800"/>
    <n v="1570165200"/>
    <b v="0"/>
    <b v="0"/>
    <s v="theater/plays"/>
    <n v="1.5246153846153847"/>
    <n v="26.010498687664043"/>
    <x v="1"/>
    <s v="plays"/>
    <x v="546"/>
    <x v="544"/>
  </r>
  <r>
    <n v="697"/>
    <s v="Fox-Williams"/>
    <s v="Profound system-worthy functionalities"/>
    <n v="128900"/>
    <n v="196960"/>
    <x v="3"/>
    <n v="7295"/>
    <s v="US"/>
    <s v="USD"/>
    <n v="1522472400"/>
    <n v="1522645200"/>
    <b v="0"/>
    <b v="0"/>
    <s v="music/electric music"/>
    <n v="1.5280062063615205"/>
    <n v="26.999314599040439"/>
    <x v="4"/>
    <s v="electric music"/>
    <x v="547"/>
    <x v="545"/>
  </r>
  <r>
    <n v="719"/>
    <s v="Pace, Simpson and Watkins"/>
    <s v="Down-sized uniform ability"/>
    <n v="6900"/>
    <n v="10557"/>
    <x v="3"/>
    <n v="123"/>
    <s v="US"/>
    <s v="USD"/>
    <n v="1338267600"/>
    <n v="1339218000"/>
    <b v="0"/>
    <b v="0"/>
    <s v="publishing/fiction"/>
    <n v="1.53"/>
    <n v="85.829268292682926"/>
    <x v="6"/>
    <s v="fiction"/>
    <x v="548"/>
    <x v="546"/>
  </r>
  <r>
    <n v="834"/>
    <s v="Gallegos, Wagner and Gaines"/>
    <s v="Expanded fault-tolerant emulation"/>
    <n v="7300"/>
    <n v="11228"/>
    <x v="3"/>
    <n v="119"/>
    <s v="US"/>
    <s v="USD"/>
    <n v="1371963600"/>
    <n v="1372482000"/>
    <b v="0"/>
    <b v="0"/>
    <s v="theater/plays"/>
    <n v="1.5380821917808218"/>
    <n v="94.352941176470594"/>
    <x v="1"/>
    <s v="plays"/>
    <x v="549"/>
    <x v="454"/>
  </r>
  <r>
    <n v="593"/>
    <s v="Hale-Hayes"/>
    <s v="Ameliorated client-driven open system"/>
    <n v="121600"/>
    <n v="188288"/>
    <x v="3"/>
    <n v="4006"/>
    <s v="US"/>
    <s v="USD"/>
    <n v="1395810000"/>
    <n v="1396933200"/>
    <b v="0"/>
    <b v="0"/>
    <s v="film &amp; video/animation"/>
    <n v="1.5484210526315789"/>
    <n v="47.001497753369947"/>
    <x v="3"/>
    <s v="animation"/>
    <x v="550"/>
    <x v="547"/>
  </r>
  <r>
    <n v="975"/>
    <s v="Ayala Group"/>
    <s v="Right-sized maximized migration"/>
    <n v="5400"/>
    <n v="8366"/>
    <x v="3"/>
    <n v="135"/>
    <s v="US"/>
    <s v="USD"/>
    <n v="1448776800"/>
    <n v="1452146400"/>
    <b v="0"/>
    <b v="1"/>
    <s v="theater/plays"/>
    <n v="1.5492592592592593"/>
    <n v="61.970370370370368"/>
    <x v="1"/>
    <s v="plays"/>
    <x v="551"/>
    <x v="10"/>
  </r>
  <r>
    <n v="216"/>
    <s v="Johnson, Dixon and Zimmerman"/>
    <s v="Organic dynamic algorithm"/>
    <n v="121700"/>
    <n v="188721"/>
    <x v="3"/>
    <n v="1815"/>
    <s v="US"/>
    <s v="USD"/>
    <n v="1321941600"/>
    <n v="1322114400"/>
    <b v="0"/>
    <b v="0"/>
    <s v="theater/plays"/>
    <n v="1.5507066557107643"/>
    <n v="103.97851239669421"/>
    <x v="1"/>
    <s v="plays"/>
    <x v="552"/>
    <x v="548"/>
  </r>
  <r>
    <n v="130"/>
    <s v="Luna, Anderson and Fox"/>
    <s v="Secured directional encryption"/>
    <n v="9600"/>
    <n v="14925"/>
    <x v="3"/>
    <n v="533"/>
    <s v="DK"/>
    <s v="DKK"/>
    <n v="1319605200"/>
    <n v="1320991200"/>
    <b v="0"/>
    <b v="0"/>
    <s v="film &amp; video/drama"/>
    <n v="1.5546875"/>
    <n v="28.001876172607879"/>
    <x v="3"/>
    <s v="drama"/>
    <x v="553"/>
    <x v="549"/>
  </r>
  <r>
    <n v="614"/>
    <s v="Barnett and Sons"/>
    <s v="Business-focused dynamic info-mediaries"/>
    <n v="26500"/>
    <n v="41205"/>
    <x v="3"/>
    <n v="723"/>
    <s v="US"/>
    <s v="USD"/>
    <n v="1484114400"/>
    <n v="1485669600"/>
    <b v="0"/>
    <b v="0"/>
    <s v="theater/plays"/>
    <n v="1.5549056603773586"/>
    <n v="56.991701244813278"/>
    <x v="1"/>
    <s v="plays"/>
    <x v="554"/>
    <x v="550"/>
  </r>
  <r>
    <n v="915"/>
    <s v="Riggs Group"/>
    <s v="Configurable upward-trending solution"/>
    <n v="125900"/>
    <n v="195936"/>
    <x v="3"/>
    <n v="1866"/>
    <s v="GB"/>
    <s v="GBP"/>
    <n v="1503982800"/>
    <n v="1504760400"/>
    <b v="0"/>
    <b v="0"/>
    <s v="film &amp; video/television"/>
    <n v="1.5562827640984909"/>
    <n v="105.0032154340836"/>
    <x v="3"/>
    <s v="television"/>
    <x v="555"/>
    <x v="551"/>
  </r>
  <r>
    <n v="526"/>
    <s v="Smith-Sparks"/>
    <s v="Digitized bandwidth-monitored open architecture"/>
    <n v="8300"/>
    <n v="12944"/>
    <x v="3"/>
    <n v="147"/>
    <s v="US"/>
    <s v="USD"/>
    <n v="1451109600"/>
    <n v="1454306400"/>
    <b v="0"/>
    <b v="1"/>
    <s v="theater/plays"/>
    <n v="1.5595180722891566"/>
    <n v="88.054421768707485"/>
    <x v="1"/>
    <s v="plays"/>
    <x v="193"/>
    <x v="552"/>
  </r>
  <r>
    <n v="901"/>
    <s v="Hogan Group"/>
    <s v="Versatile bottom-line definition"/>
    <n v="5600"/>
    <n v="8746"/>
    <x v="3"/>
    <n v="159"/>
    <s v="US"/>
    <s v="USD"/>
    <n v="1531803600"/>
    <n v="1534654800"/>
    <b v="0"/>
    <b v="1"/>
    <s v="music/rock"/>
    <n v="1.5617857142857143"/>
    <n v="55.0062893081761"/>
    <x v="4"/>
    <s v="rock"/>
    <x v="556"/>
    <x v="443"/>
  </r>
  <r>
    <n v="722"/>
    <s v="Thomas-Simmons"/>
    <s v="Proactive 24hour frame"/>
    <n v="48500"/>
    <n v="75906"/>
    <x v="3"/>
    <n v="3036"/>
    <s v="US"/>
    <s v="USD"/>
    <n v="1509948000"/>
    <n v="1512280800"/>
    <b v="0"/>
    <b v="0"/>
    <s v="film &amp; video/documentary"/>
    <n v="1.5650721649484536"/>
    <n v="25.00197628458498"/>
    <x v="3"/>
    <s v="documentary"/>
    <x v="138"/>
    <x v="424"/>
  </r>
  <r>
    <n v="36"/>
    <s v="Jackson-Lewis"/>
    <s v="Monitored multi-state encryption"/>
    <n v="700"/>
    <n v="1101"/>
    <x v="3"/>
    <n v="16"/>
    <s v="US"/>
    <s v="USD"/>
    <n v="1298700000"/>
    <n v="1300856400"/>
    <b v="0"/>
    <b v="0"/>
    <s v="theater/plays"/>
    <n v="1.572857142857143"/>
    <n v="68.8125"/>
    <x v="1"/>
    <s v="plays"/>
    <x v="557"/>
    <x v="553"/>
  </r>
  <r>
    <n v="749"/>
    <s v="Hunter-Logan"/>
    <s v="Down-sized needs-based task-force"/>
    <n v="8600"/>
    <n v="13527"/>
    <x v="3"/>
    <n v="366"/>
    <s v="IT"/>
    <s v="EUR"/>
    <n v="1412744400"/>
    <n v="1413781200"/>
    <b v="0"/>
    <b v="1"/>
    <s v="technology/wearables"/>
    <n v="1.5729069767441861"/>
    <n v="36.959016393442624"/>
    <x v="2"/>
    <s v="wearables"/>
    <x v="558"/>
    <x v="554"/>
  </r>
  <r>
    <n v="995"/>
    <s v="Manning-Hamilton"/>
    <s v="Vision-oriented scalable definition"/>
    <n v="97300"/>
    <n v="153216"/>
    <x v="3"/>
    <n v="2043"/>
    <s v="US"/>
    <s v="USD"/>
    <n v="1541307600"/>
    <n v="1543816800"/>
    <b v="0"/>
    <b v="1"/>
    <s v="food/food trucks"/>
    <n v="1.5746762589928058"/>
    <n v="74.995594713656388"/>
    <x v="0"/>
    <s v="food trucks"/>
    <x v="559"/>
    <x v="515"/>
  </r>
  <r>
    <n v="833"/>
    <s v="Levine, Martin and Hernandez"/>
    <s v="Expanded asynchronous groupware"/>
    <n v="6800"/>
    <n v="10723"/>
    <x v="3"/>
    <n v="165"/>
    <s v="DK"/>
    <s v="DKK"/>
    <n v="1297663200"/>
    <n v="1298613600"/>
    <b v="0"/>
    <b v="0"/>
    <s v="publishing/translations"/>
    <n v="1.5769117647058823"/>
    <n v="64.987878787878785"/>
    <x v="6"/>
    <s v="translations"/>
    <x v="560"/>
    <x v="555"/>
  </r>
  <r>
    <n v="260"/>
    <s v="Allen-Jones"/>
    <s v="Centralized modular initiative"/>
    <n v="6300"/>
    <n v="9935"/>
    <x v="3"/>
    <n v="261"/>
    <s v="US"/>
    <s v="USD"/>
    <n v="1348808400"/>
    <n v="1349845200"/>
    <b v="0"/>
    <b v="0"/>
    <s v="music/rock"/>
    <n v="1.5769841269841269"/>
    <n v="38.065134099616856"/>
    <x v="4"/>
    <s v="rock"/>
    <x v="392"/>
    <x v="556"/>
  </r>
  <r>
    <n v="233"/>
    <s v="Reid, Rivera and Perry"/>
    <s v="Multi-lateral national adapter"/>
    <n v="3800"/>
    <n v="6000"/>
    <x v="3"/>
    <n v="62"/>
    <s v="US"/>
    <s v="USD"/>
    <n v="1307854800"/>
    <n v="1309237200"/>
    <b v="0"/>
    <b v="0"/>
    <s v="film &amp; video/animation"/>
    <n v="1.5789473684210527"/>
    <n v="96.774193548387103"/>
    <x v="3"/>
    <s v="animation"/>
    <x v="561"/>
    <x v="557"/>
  </r>
  <r>
    <n v="707"/>
    <s v="Moore, Cook and Wright"/>
    <s v="Visionary maximized Local Area Network"/>
    <n v="7300"/>
    <n v="11579"/>
    <x v="3"/>
    <n v="168"/>
    <s v="US"/>
    <s v="USD"/>
    <n v="1544248800"/>
    <n v="1547359200"/>
    <b v="0"/>
    <b v="0"/>
    <s v="film &amp; video/drama"/>
    <n v="1.5861643835616439"/>
    <n v="68.922619047619051"/>
    <x v="3"/>
    <s v="drama"/>
    <x v="539"/>
    <x v="558"/>
  </r>
  <r>
    <n v="533"/>
    <s v="Holt, Bernard and Johnson"/>
    <s v="Multi-lateral didactic encoding"/>
    <n v="115600"/>
    <n v="184086"/>
    <x v="3"/>
    <n v="2218"/>
    <s v="GB"/>
    <s v="GBP"/>
    <n v="1374642000"/>
    <n v="1377752400"/>
    <b v="0"/>
    <b v="0"/>
    <s v="music/indie rock"/>
    <n v="1.5924394463667819"/>
    <n v="82.996393146979258"/>
    <x v="4"/>
    <s v="indie rock"/>
    <x v="562"/>
    <x v="13"/>
  </r>
  <r>
    <n v="370"/>
    <s v="Skinner PLC"/>
    <s v="Intuitive well-modulated middleware"/>
    <n v="112300"/>
    <n v="178965"/>
    <x v="3"/>
    <n v="5966"/>
    <s v="US"/>
    <s v="USD"/>
    <n v="1555304400"/>
    <n v="1555822800"/>
    <b v="0"/>
    <b v="0"/>
    <s v="theater/plays"/>
    <n v="1.593633125556545"/>
    <n v="29.997485752598056"/>
    <x v="1"/>
    <s v="plays"/>
    <x v="563"/>
    <x v="35"/>
  </r>
  <r>
    <n v="237"/>
    <s v="Ellison PLC"/>
    <s v="Re-contextualized tangible open architecture"/>
    <n v="9300"/>
    <n v="14822"/>
    <x v="3"/>
    <n v="329"/>
    <s v="US"/>
    <s v="USD"/>
    <n v="1398402000"/>
    <n v="1398574800"/>
    <b v="0"/>
    <b v="0"/>
    <s v="film &amp; video/animation"/>
    <n v="1.593763440860215"/>
    <n v="45.051671732522799"/>
    <x v="3"/>
    <s v="animation"/>
    <x v="564"/>
    <x v="559"/>
  </r>
  <r>
    <n v="17"/>
    <s v="Cochran-Nguyen"/>
    <s v="Seamless 4thgeneration methodology"/>
    <n v="84600"/>
    <n v="134845"/>
    <x v="3"/>
    <n v="1249"/>
    <s v="US"/>
    <s v="USD"/>
    <n v="1294812000"/>
    <n v="1294898400"/>
    <b v="0"/>
    <b v="0"/>
    <s v="film &amp; video/animation"/>
    <n v="1.5939125295508274"/>
    <n v="107.96236989591674"/>
    <x v="3"/>
    <s v="animation"/>
    <x v="565"/>
    <x v="560"/>
  </r>
  <r>
    <n v="943"/>
    <s v="Peterson, Gonzalez and Spencer"/>
    <s v="Synchronized fault-tolerant algorithm"/>
    <n v="7500"/>
    <n v="11969"/>
    <x v="3"/>
    <n v="114"/>
    <s v="US"/>
    <s v="USD"/>
    <n v="1411534800"/>
    <n v="1414558800"/>
    <b v="0"/>
    <b v="0"/>
    <s v="food/food trucks"/>
    <n v="1.5958666666666668"/>
    <n v="104.99122807017544"/>
    <x v="0"/>
    <s v="food trucks"/>
    <x v="566"/>
    <x v="561"/>
  </r>
  <r>
    <n v="125"/>
    <s v="Pratt LLC"/>
    <s v="Stand-alone web-enabled moderator"/>
    <n v="5300"/>
    <n v="8475"/>
    <x v="3"/>
    <n v="180"/>
    <s v="US"/>
    <s v="USD"/>
    <n v="1537333200"/>
    <n v="1537678800"/>
    <b v="0"/>
    <b v="0"/>
    <s v="theater/plays"/>
    <n v="1.5990566037735849"/>
    <n v="47.083333333333336"/>
    <x v="1"/>
    <s v="plays"/>
    <x v="132"/>
    <x v="562"/>
  </r>
  <r>
    <n v="623"/>
    <s v="Smith, Scott and Rodriguez"/>
    <s v="Organic actuating protocol"/>
    <n v="94300"/>
    <n v="150806"/>
    <x v="3"/>
    <n v="2693"/>
    <s v="GB"/>
    <s v="GBP"/>
    <n v="1437022800"/>
    <n v="1437454800"/>
    <b v="0"/>
    <b v="0"/>
    <s v="theater/plays"/>
    <n v="1.5992152704135738"/>
    <n v="55.999257333828446"/>
    <x v="1"/>
    <s v="plays"/>
    <x v="567"/>
    <x v="563"/>
  </r>
  <r>
    <n v="363"/>
    <s v="Gray-Davis"/>
    <s v="Re-contextualized local initiative"/>
    <n v="5200"/>
    <n v="8330"/>
    <x v="3"/>
    <n v="139"/>
    <s v="US"/>
    <s v="USD"/>
    <n v="1324965600"/>
    <n v="1325052000"/>
    <b v="0"/>
    <b v="0"/>
    <s v="music/rock"/>
    <n v="1.601923076923077"/>
    <n v="59.928057553956833"/>
    <x v="4"/>
    <s v="rock"/>
    <x v="568"/>
    <x v="483"/>
  </r>
  <r>
    <n v="380"/>
    <s v="Davidson, Wilcox and Lewis"/>
    <s v="Optional clear-thinking process improvement"/>
    <n v="2500"/>
    <n v="4008"/>
    <x v="3"/>
    <n v="84"/>
    <s v="US"/>
    <s v="USD"/>
    <n v="1371963600"/>
    <n v="1372395600"/>
    <b v="0"/>
    <b v="0"/>
    <s v="theater/plays"/>
    <n v="1.6032"/>
    <n v="47.714285714285715"/>
    <x v="1"/>
    <s v="plays"/>
    <x v="549"/>
    <x v="564"/>
  </r>
  <r>
    <n v="30"/>
    <s v="Clark-Cooke"/>
    <s v="Down-sized analyzing challenge"/>
    <n v="9000"/>
    <n v="14455"/>
    <x v="3"/>
    <n v="129"/>
    <s v="US"/>
    <s v="USD"/>
    <n v="1558674000"/>
    <n v="1559106000"/>
    <b v="0"/>
    <b v="0"/>
    <s v="film &amp; video/animation"/>
    <n v="1.606111111111111"/>
    <n v="112.05426356589147"/>
    <x v="3"/>
    <s v="animation"/>
    <x v="569"/>
    <x v="565"/>
  </r>
  <r>
    <n v="949"/>
    <s v="Wright LLC"/>
    <s v="Seamless clear-thinking conglomeration"/>
    <n v="5900"/>
    <n v="9520"/>
    <x v="3"/>
    <n v="203"/>
    <s v="US"/>
    <s v="USD"/>
    <n v="1429333200"/>
    <n v="1430974800"/>
    <b v="0"/>
    <b v="0"/>
    <s v="technology/web"/>
    <n v="1.6135593220338984"/>
    <n v="46.896551724137929"/>
    <x v="2"/>
    <s v="web"/>
    <x v="570"/>
    <x v="96"/>
  </r>
  <r>
    <n v="440"/>
    <s v="Miller-Poole"/>
    <s v="Networked optimal adapter"/>
    <n v="102500"/>
    <n v="165954"/>
    <x v="3"/>
    <n v="3131"/>
    <s v="US"/>
    <s v="USD"/>
    <n v="1498798800"/>
    <n v="1499662800"/>
    <b v="0"/>
    <b v="0"/>
    <s v="film &amp; video/television"/>
    <n v="1.6190634146341463"/>
    <n v="53.003513254551258"/>
    <x v="3"/>
    <s v="television"/>
    <x v="571"/>
    <x v="566"/>
  </r>
  <r>
    <n v="713"/>
    <s v="Mays LLC"/>
    <s v="Multi-layered global groupware"/>
    <n v="6900"/>
    <n v="11174"/>
    <x v="3"/>
    <n v="103"/>
    <s v="US"/>
    <s v="USD"/>
    <n v="1471842000"/>
    <n v="1472878800"/>
    <b v="0"/>
    <b v="0"/>
    <s v="publishing/radio &amp; podcasts"/>
    <n v="1.6194202898550725"/>
    <n v="108.48543689320388"/>
    <x v="6"/>
    <s v="radio &amp; podcasts"/>
    <x v="572"/>
    <x v="205"/>
  </r>
  <r>
    <n v="598"/>
    <s v="Martinez, Garza and Young"/>
    <s v="Up-sized web-enabled info-mediaries"/>
    <n v="108500"/>
    <n v="175868"/>
    <x v="3"/>
    <n v="2409"/>
    <s v="IT"/>
    <s v="EUR"/>
    <n v="1276578000"/>
    <n v="1279083600"/>
    <b v="0"/>
    <b v="0"/>
    <s v="music/rock"/>
    <n v="1.6209032258064515"/>
    <n v="73.004566210045667"/>
    <x v="4"/>
    <s v="rock"/>
    <x v="573"/>
    <x v="462"/>
  </r>
  <r>
    <n v="160"/>
    <s v="Evans Group"/>
    <s v="Stand-alone actuating support"/>
    <n v="8000"/>
    <n v="12985"/>
    <x v="3"/>
    <n v="164"/>
    <s v="US"/>
    <s v="USD"/>
    <n v="1556341200"/>
    <n v="1557723600"/>
    <b v="0"/>
    <b v="0"/>
    <s v="technology/wearables"/>
    <n v="1.6231249999999999"/>
    <n v="79.176829268292678"/>
    <x v="2"/>
    <s v="wearables"/>
    <x v="574"/>
    <x v="567"/>
  </r>
  <r>
    <n v="67"/>
    <s v="Lopez Inc"/>
    <s v="Team-oriented 6thgeneration middleware"/>
    <n v="72600"/>
    <n v="117892"/>
    <x v="3"/>
    <n v="4065"/>
    <s v="GB"/>
    <s v="GBP"/>
    <n v="1264399200"/>
    <n v="1264831200"/>
    <b v="0"/>
    <b v="1"/>
    <s v="technology/wearables"/>
    <n v="1.6238567493112948"/>
    <n v="29.001722017220171"/>
    <x v="2"/>
    <s v="wearables"/>
    <x v="21"/>
    <x v="568"/>
  </r>
  <r>
    <n v="867"/>
    <s v="Kane, Pruitt and Rivera"/>
    <s v="Cross-platform next generation service-desk"/>
    <n v="4800"/>
    <n v="7797"/>
    <x v="3"/>
    <n v="300"/>
    <s v="US"/>
    <s v="USD"/>
    <n v="1539061200"/>
    <n v="1539579600"/>
    <b v="0"/>
    <b v="0"/>
    <s v="food/food trucks"/>
    <n v="1.6243749999999999"/>
    <n v="25.99"/>
    <x v="0"/>
    <s v="food trucks"/>
    <x v="575"/>
    <x v="569"/>
  </r>
  <r>
    <n v="906"/>
    <s v="Hayes Group"/>
    <s v="Implemented even-keeled standardization"/>
    <n v="5500"/>
    <n v="8964"/>
    <x v="3"/>
    <n v="191"/>
    <s v="US"/>
    <s v="USD"/>
    <n v="1494651600"/>
    <n v="1497762000"/>
    <b v="1"/>
    <b v="1"/>
    <s v="film &amp; video/documentary"/>
    <n v="1.6298181818181818"/>
    <n v="46.931937172774866"/>
    <x v="3"/>
    <s v="documentary"/>
    <x v="576"/>
    <x v="570"/>
  </r>
  <r>
    <n v="173"/>
    <s v="White LLC"/>
    <s v="Cross-group 4thgeneration middleware"/>
    <n v="96700"/>
    <n v="157635"/>
    <x v="3"/>
    <n v="1561"/>
    <s v="US"/>
    <s v="USD"/>
    <n v="1368853200"/>
    <n v="1369371600"/>
    <b v="0"/>
    <b v="0"/>
    <s v="theater/plays"/>
    <n v="1.6301447776628748"/>
    <n v="100.98334401024984"/>
    <x v="1"/>
    <s v="plays"/>
    <x v="577"/>
    <x v="571"/>
  </r>
  <r>
    <n v="546"/>
    <s v="Benjamin, Paul and Ferguson"/>
    <s v="Cloned global Graphical User Interface"/>
    <n v="4200"/>
    <n v="6870"/>
    <x v="3"/>
    <n v="88"/>
    <s v="US"/>
    <s v="USD"/>
    <n v="1537160400"/>
    <n v="1537419600"/>
    <b v="0"/>
    <b v="1"/>
    <s v="theater/plays"/>
    <n v="1.6357142857142857"/>
    <n v="78.068181818181813"/>
    <x v="1"/>
    <s v="plays"/>
    <x v="578"/>
    <x v="132"/>
  </r>
  <r>
    <n v="905"/>
    <s v="Haynes PLC"/>
    <s v="Re-engineered clear-thinking project"/>
    <n v="7900"/>
    <n v="12955"/>
    <x v="3"/>
    <n v="236"/>
    <s v="US"/>
    <s v="USD"/>
    <n v="1379566800"/>
    <n v="1379826000"/>
    <b v="0"/>
    <b v="0"/>
    <s v="theater/plays"/>
    <n v="1.6398734177215191"/>
    <n v="54.894067796610166"/>
    <x v="1"/>
    <s v="plays"/>
    <x v="222"/>
    <x v="572"/>
  </r>
  <r>
    <n v="324"/>
    <s v="Harris, Hall and Harris"/>
    <s v="Inverse analyzing matrices"/>
    <n v="7100"/>
    <n v="11648"/>
    <x v="3"/>
    <n v="307"/>
    <s v="US"/>
    <s v="USD"/>
    <n v="1434862800"/>
    <n v="1435899600"/>
    <b v="0"/>
    <b v="1"/>
    <s v="theater/plays"/>
    <n v="1.6405633802816901"/>
    <n v="37.941368078175898"/>
    <x v="1"/>
    <s v="plays"/>
    <x v="579"/>
    <x v="573"/>
  </r>
  <r>
    <n v="935"/>
    <s v="Richards, Stevens and Fleming"/>
    <s v="Object-based full-range knowledge user"/>
    <n v="6100"/>
    <n v="10012"/>
    <x v="3"/>
    <n v="132"/>
    <s v="US"/>
    <s v="USD"/>
    <n v="1437714000"/>
    <n v="1438318800"/>
    <b v="0"/>
    <b v="0"/>
    <s v="theater/plays"/>
    <n v="1.6413114754098361"/>
    <n v="75.848484848484844"/>
    <x v="1"/>
    <s v="plays"/>
    <x v="580"/>
    <x v="143"/>
  </r>
  <r>
    <n v="727"/>
    <s v="Quinn, Cruz and Schmidt"/>
    <s v="Enterprise-wide multimedia software"/>
    <n v="8900"/>
    <n v="14685"/>
    <x v="3"/>
    <n v="181"/>
    <s v="US"/>
    <s v="USD"/>
    <n v="1547964000"/>
    <n v="1552971600"/>
    <b v="0"/>
    <b v="0"/>
    <s v="technology/web"/>
    <n v="1.65"/>
    <n v="81.132596685082873"/>
    <x v="2"/>
    <s v="web"/>
    <x v="302"/>
    <x v="574"/>
  </r>
  <r>
    <n v="322"/>
    <s v="Hebert Group"/>
    <s v="Visionary asymmetric Graphical User Interface"/>
    <n v="117900"/>
    <n v="196377"/>
    <x v="3"/>
    <n v="5168"/>
    <s v="US"/>
    <s v="USD"/>
    <n v="1290664800"/>
    <n v="1291788000"/>
    <b v="0"/>
    <b v="0"/>
    <s v="theater/plays"/>
    <n v="1.6656234096692113"/>
    <n v="37.998645510835914"/>
    <x v="1"/>
    <s v="plays"/>
    <x v="581"/>
    <x v="575"/>
  </r>
  <r>
    <n v="755"/>
    <s v="Chen, Pollard and Clarke"/>
    <s v="Stand-alone multi-state project"/>
    <n v="4500"/>
    <n v="7496"/>
    <x v="3"/>
    <n v="288"/>
    <s v="DK"/>
    <s v="DKK"/>
    <n v="1514354400"/>
    <n v="1515391200"/>
    <b v="0"/>
    <b v="1"/>
    <s v="theater/plays"/>
    <n v="1.6657777777777778"/>
    <n v="26.027777777777779"/>
    <x v="1"/>
    <s v="plays"/>
    <x v="41"/>
    <x v="576"/>
  </r>
  <r>
    <n v="396"/>
    <s v="Holmes PLC"/>
    <s v="Digitized local info-mediaries"/>
    <n v="46100"/>
    <n v="77012"/>
    <x v="3"/>
    <n v="1604"/>
    <s v="AU"/>
    <s v="AUD"/>
    <n v="1538715600"/>
    <n v="1539406800"/>
    <b v="0"/>
    <b v="0"/>
    <s v="film &amp; video/drama"/>
    <n v="1.6705422993492407"/>
    <n v="48.012468827930178"/>
    <x v="3"/>
    <s v="drama"/>
    <x v="582"/>
    <x v="577"/>
  </r>
  <r>
    <n v="86"/>
    <s v="Davis-Smith"/>
    <s v="Organic motivating firmware"/>
    <n v="7400"/>
    <n v="12405"/>
    <x v="3"/>
    <n v="203"/>
    <s v="US"/>
    <s v="USD"/>
    <n v="1430715600"/>
    <n v="1431838800"/>
    <b v="1"/>
    <b v="0"/>
    <s v="theater/plays"/>
    <n v="1.6763513513513513"/>
    <n v="61.108374384236456"/>
    <x v="1"/>
    <s v="plays"/>
    <x v="583"/>
    <x v="578"/>
  </r>
  <r>
    <n v="754"/>
    <s v="Perez, Reed and Lee"/>
    <s v="Advanced dedicated encoding"/>
    <n v="70400"/>
    <n v="118603"/>
    <x v="3"/>
    <n v="3205"/>
    <s v="US"/>
    <s v="USD"/>
    <n v="1351400400"/>
    <n v="1355983200"/>
    <b v="0"/>
    <b v="0"/>
    <s v="theater/plays"/>
    <n v="1.6847017045454546"/>
    <n v="37.005616224648989"/>
    <x v="1"/>
    <s v="plays"/>
    <x v="584"/>
    <x v="344"/>
  </r>
  <r>
    <n v="227"/>
    <s v="Johnson-Lee"/>
    <s v="Intuitive exuding process improvement"/>
    <n v="60900"/>
    <n v="102751"/>
    <x v="3"/>
    <n v="943"/>
    <s v="US"/>
    <s v="USD"/>
    <n v="1431666000"/>
    <n v="1432184400"/>
    <b v="0"/>
    <b v="0"/>
    <s v="games/mobile games"/>
    <n v="1.687208538587849"/>
    <n v="108.96182396606575"/>
    <x v="7"/>
    <s v="mobile games"/>
    <x v="585"/>
    <x v="579"/>
  </r>
  <r>
    <n v="40"/>
    <s v="Garcia, Garcia and Lopez"/>
    <s v="Reduced stable middleware"/>
    <n v="8800"/>
    <n v="14878"/>
    <x v="3"/>
    <n v="198"/>
    <s v="US"/>
    <s v="USD"/>
    <n v="1275714000"/>
    <n v="1277355600"/>
    <b v="0"/>
    <b v="1"/>
    <s v="technology/wearables"/>
    <n v="1.6906818181818182"/>
    <n v="75.141414141414145"/>
    <x v="2"/>
    <s v="wearables"/>
    <x v="586"/>
    <x v="580"/>
  </r>
  <r>
    <n v="889"/>
    <s v="Santos Group"/>
    <s v="Secured dynamic capacity"/>
    <n v="5600"/>
    <n v="9508"/>
    <x v="3"/>
    <n v="122"/>
    <s v="US"/>
    <s v="USD"/>
    <n v="1394600400"/>
    <n v="1395205200"/>
    <b v="0"/>
    <b v="1"/>
    <s v="music/electric music"/>
    <n v="1.697857142857143"/>
    <n v="77.93442622950819"/>
    <x v="4"/>
    <s v="electric music"/>
    <x v="587"/>
    <x v="581"/>
  </r>
  <r>
    <n v="872"/>
    <s v="Davis LLC"/>
    <s v="Compatible logistical paradigm"/>
    <n v="4700"/>
    <n v="7992"/>
    <x v="3"/>
    <n v="81"/>
    <s v="AU"/>
    <s v="AUD"/>
    <n v="1535950800"/>
    <n v="1536382800"/>
    <b v="0"/>
    <b v="0"/>
    <s v="film &amp; video/science fiction"/>
    <n v="1.7004255319148935"/>
    <n v="98.666666666666671"/>
    <x v="3"/>
    <s v="science fiction"/>
    <x v="588"/>
    <x v="582"/>
  </r>
  <r>
    <n v="615"/>
    <s v="Petersen-Rodriguez"/>
    <s v="Digitized clear-thinking installation"/>
    <n v="8500"/>
    <n v="14488"/>
    <x v="3"/>
    <n v="170"/>
    <s v="IT"/>
    <s v="EUR"/>
    <n v="1461906000"/>
    <n v="1462770000"/>
    <b v="0"/>
    <b v="0"/>
    <s v="theater/plays"/>
    <n v="1.7044705882352942"/>
    <n v="85.223529411764702"/>
    <x v="1"/>
    <s v="plays"/>
    <x v="589"/>
    <x v="583"/>
  </r>
  <r>
    <n v="279"/>
    <s v="Smith-Jenkins"/>
    <s v="Vision-oriented methodical application"/>
    <n v="8000"/>
    <n v="13656"/>
    <x v="3"/>
    <n v="546"/>
    <s v="US"/>
    <s v="USD"/>
    <n v="1535950800"/>
    <n v="1536210000"/>
    <b v="0"/>
    <b v="0"/>
    <s v="theater/plays"/>
    <n v="1.7070000000000001"/>
    <n v="25.010989010989011"/>
    <x v="1"/>
    <s v="plays"/>
    <x v="588"/>
    <x v="584"/>
  </r>
  <r>
    <n v="604"/>
    <s v="Cole, Hernandez and Rodriguez"/>
    <s v="Cross-platform logistical circuit"/>
    <n v="88700"/>
    <n v="151438"/>
    <x v="3"/>
    <n v="2857"/>
    <s v="US"/>
    <s v="USD"/>
    <n v="1295676000"/>
    <n v="1297490400"/>
    <b v="0"/>
    <b v="0"/>
    <s v="theater/plays"/>
    <n v="1.7073055242390078"/>
    <n v="53.005950297514879"/>
    <x v="1"/>
    <s v="plays"/>
    <x v="590"/>
    <x v="585"/>
  </r>
  <r>
    <n v="232"/>
    <s v="Davis-Rodriguez"/>
    <s v="Progressive secondary portal"/>
    <n v="3400"/>
    <n v="5823"/>
    <x v="3"/>
    <n v="92"/>
    <s v="US"/>
    <s v="USD"/>
    <n v="1469422800"/>
    <n v="1469509200"/>
    <b v="0"/>
    <b v="0"/>
    <s v="theater/plays"/>
    <n v="1.7126470588235294"/>
    <n v="63.293478260869563"/>
    <x v="1"/>
    <s v="plays"/>
    <x v="591"/>
    <x v="586"/>
  </r>
  <r>
    <n v="460"/>
    <s v="Rich, Alvarez and King"/>
    <s v="Business-focused static ability"/>
    <n v="2400"/>
    <n v="4119"/>
    <x v="3"/>
    <n v="50"/>
    <s v="US"/>
    <s v="USD"/>
    <n v="1281330000"/>
    <n v="1281589200"/>
    <b v="0"/>
    <b v="0"/>
    <s v="theater/plays"/>
    <n v="1.7162500000000001"/>
    <n v="82.38"/>
    <x v="1"/>
    <s v="plays"/>
    <x v="91"/>
    <x v="112"/>
  </r>
  <r>
    <n v="384"/>
    <s v="Baker, Collins and Smith"/>
    <s v="Reactive real-time software"/>
    <n v="114400"/>
    <n v="196779"/>
    <x v="3"/>
    <n v="4799"/>
    <s v="US"/>
    <s v="USD"/>
    <n v="1486706400"/>
    <n v="1489039200"/>
    <b v="1"/>
    <b v="1"/>
    <s v="film &amp; video/documentary"/>
    <n v="1.7200961538461539"/>
    <n v="41.004167534903104"/>
    <x v="3"/>
    <s v="documentary"/>
    <x v="337"/>
    <x v="587"/>
  </r>
  <r>
    <n v="361"/>
    <s v="Anderson and Sons"/>
    <s v="Quality-focused reciprocal structure"/>
    <n v="5500"/>
    <n v="9546"/>
    <x v="3"/>
    <n v="88"/>
    <s v="US"/>
    <s v="USD"/>
    <n v="1507352400"/>
    <n v="1509426000"/>
    <b v="0"/>
    <b v="0"/>
    <s v="theater/plays"/>
    <n v="1.7356363636363636"/>
    <n v="108.47727272727273"/>
    <x v="1"/>
    <s v="plays"/>
    <x v="592"/>
    <x v="588"/>
  </r>
  <r>
    <n v="5"/>
    <s v="Harris Group"/>
    <s v="Open-source optimizing database"/>
    <n v="7600"/>
    <n v="13195"/>
    <x v="3"/>
    <n v="174"/>
    <s v="DK"/>
    <s v="DKK"/>
    <n v="1346130000"/>
    <n v="1347080400"/>
    <b v="0"/>
    <b v="0"/>
    <s v="theater/plays"/>
    <n v="1.7361842105263159"/>
    <n v="75.833333333333329"/>
    <x v="1"/>
    <s v="plays"/>
    <x v="593"/>
    <x v="589"/>
  </r>
  <r>
    <n v="397"/>
    <s v="Jones-Martin"/>
    <s v="Virtual systematic monitoring"/>
    <n v="8100"/>
    <n v="14083"/>
    <x v="3"/>
    <n v="454"/>
    <s v="US"/>
    <s v="USD"/>
    <n v="1369285200"/>
    <n v="1369803600"/>
    <b v="0"/>
    <b v="0"/>
    <s v="music/rock"/>
    <n v="1.738641975308642"/>
    <n v="31.019823788546255"/>
    <x v="4"/>
    <s v="rock"/>
    <x v="594"/>
    <x v="1"/>
  </r>
  <r>
    <n v="117"/>
    <s v="Chaney-Dennis"/>
    <s v="Business-focused 24hour groupware"/>
    <n v="4900"/>
    <n v="8523"/>
    <x v="3"/>
    <n v="275"/>
    <s v="US"/>
    <s v="USD"/>
    <n v="1316667600"/>
    <n v="1317186000"/>
    <b v="0"/>
    <b v="0"/>
    <s v="film &amp; video/television"/>
    <n v="1.7393877551020409"/>
    <n v="30.992727272727272"/>
    <x v="3"/>
    <s v="television"/>
    <x v="50"/>
    <x v="590"/>
  </r>
  <r>
    <n v="613"/>
    <s v="Santos, Williams and Brown"/>
    <s v="Reverse-engineered 24/7 methodology"/>
    <n v="1100"/>
    <n v="1914"/>
    <x v="3"/>
    <n v="26"/>
    <s v="CA"/>
    <s v="CAD"/>
    <n v="1503723600"/>
    <n v="1504501200"/>
    <b v="0"/>
    <b v="0"/>
    <s v="theater/plays"/>
    <n v="1.74"/>
    <n v="73.615384615384613"/>
    <x v="1"/>
    <s v="plays"/>
    <x v="595"/>
    <x v="591"/>
  </r>
  <r>
    <n v="701"/>
    <s v="Mcclain LLC"/>
    <s v="Open-source multi-tasking methodology"/>
    <n v="52000"/>
    <n v="91014"/>
    <x v="3"/>
    <n v="820"/>
    <s v="US"/>
    <s v="USD"/>
    <n v="1301202000"/>
    <n v="1301806800"/>
    <b v="1"/>
    <b v="0"/>
    <s v="theater/plays"/>
    <n v="1.7502692307692307"/>
    <n v="110.99268292682927"/>
    <x v="1"/>
    <s v="plays"/>
    <x v="596"/>
    <x v="592"/>
  </r>
  <r>
    <n v="922"/>
    <s v="Soto-Anthony"/>
    <s v="Ameliorated logistical capability"/>
    <n v="51400"/>
    <n v="90440"/>
    <x v="3"/>
    <n v="2261"/>
    <s v="US"/>
    <s v="USD"/>
    <n v="1544335200"/>
    <n v="1545112800"/>
    <b v="0"/>
    <b v="1"/>
    <s v="music/world music"/>
    <n v="1.7595330739299611"/>
    <n v="40"/>
    <x v="4"/>
    <s v="world music"/>
    <x v="400"/>
    <x v="484"/>
  </r>
  <r>
    <n v="667"/>
    <s v="Little Ltd"/>
    <s v="Decentralized bandwidth-monitored ability"/>
    <n v="6900"/>
    <n v="12155"/>
    <x v="3"/>
    <n v="419"/>
    <s v="US"/>
    <s v="USD"/>
    <n v="1410325200"/>
    <n v="1411102800"/>
    <b v="0"/>
    <b v="0"/>
    <s v="journalism/audio"/>
    <n v="1.7615942028985507"/>
    <n v="29.009546539379475"/>
    <x v="8"/>
    <s v="audio"/>
    <x v="597"/>
    <x v="593"/>
  </r>
  <r>
    <n v="444"/>
    <s v="Hensley Ltd"/>
    <s v="Versatile global attitude"/>
    <n v="6200"/>
    <n v="10938"/>
    <x v="3"/>
    <n v="296"/>
    <s v="US"/>
    <s v="USD"/>
    <n v="1311483600"/>
    <n v="1311656400"/>
    <b v="0"/>
    <b v="1"/>
    <s v="music/indie rock"/>
    <n v="1.7641935483870967"/>
    <n v="36.952702702702702"/>
    <x v="4"/>
    <s v="indie rock"/>
    <x v="598"/>
    <x v="220"/>
  </r>
  <r>
    <n v="762"/>
    <s v="Davis Ltd"/>
    <s v="Upgradable uniform service-desk"/>
    <n v="3500"/>
    <n v="6204"/>
    <x v="3"/>
    <n v="100"/>
    <s v="AU"/>
    <s v="AUD"/>
    <n v="1354082400"/>
    <n v="1355032800"/>
    <b v="0"/>
    <b v="0"/>
    <s v="music/jazz"/>
    <n v="1.7725714285714285"/>
    <n v="62.04"/>
    <x v="4"/>
    <s v="jazz"/>
    <x v="599"/>
    <x v="216"/>
  </r>
  <r>
    <n v="55"/>
    <s v="Wright, Brooks and Villarreal"/>
    <s v="Reverse-engineered bifurcated strategy"/>
    <n v="6600"/>
    <n v="11746"/>
    <x v="3"/>
    <n v="131"/>
    <s v="US"/>
    <s v="USD"/>
    <n v="1532926800"/>
    <n v="1533358800"/>
    <b v="0"/>
    <b v="0"/>
    <s v="music/jazz"/>
    <n v="1.7796969696969698"/>
    <n v="89.664122137404576"/>
    <x v="4"/>
    <s v="jazz"/>
    <x v="600"/>
    <x v="594"/>
  </r>
  <r>
    <n v="473"/>
    <s v="Richardson Inc"/>
    <s v="Assimilated fault-tolerant capacity"/>
    <n v="5000"/>
    <n v="8907"/>
    <x v="3"/>
    <n v="106"/>
    <s v="US"/>
    <s v="USD"/>
    <n v="1529989200"/>
    <n v="1530075600"/>
    <b v="0"/>
    <b v="0"/>
    <s v="music/electric music"/>
    <n v="1.7814000000000001"/>
    <n v="84.028301886792448"/>
    <x v="4"/>
    <s v="electric music"/>
    <x v="601"/>
    <x v="595"/>
  </r>
  <r>
    <n v="981"/>
    <s v="Diaz-Little"/>
    <s v="Grass-roots executive synergy"/>
    <n v="6700"/>
    <n v="11941"/>
    <x v="3"/>
    <n v="323"/>
    <s v="US"/>
    <s v="USD"/>
    <n v="1514181600"/>
    <n v="1517032800"/>
    <b v="0"/>
    <b v="0"/>
    <s v="technology/web"/>
    <n v="1.7822388059701493"/>
    <n v="36.969040247678016"/>
    <x v="2"/>
    <s v="web"/>
    <x v="602"/>
    <x v="596"/>
  </r>
  <r>
    <n v="487"/>
    <s v="Smith-Wallace"/>
    <s v="Monitored 24/7 time-frame"/>
    <n v="110300"/>
    <n v="197024"/>
    <x v="3"/>
    <n v="2346"/>
    <s v="US"/>
    <s v="USD"/>
    <n v="1492664400"/>
    <n v="1495515600"/>
    <b v="0"/>
    <b v="0"/>
    <s v="theater/plays"/>
    <n v="1.7862556663644606"/>
    <n v="83.982949701619773"/>
    <x v="1"/>
    <s v="plays"/>
    <x v="603"/>
    <x v="597"/>
  </r>
  <r>
    <n v="438"/>
    <s v="Mathis, Hall and Hansen"/>
    <s v="Streamlined web-enabled knowledgebase"/>
    <n v="8300"/>
    <n v="14827"/>
    <x v="3"/>
    <n v="247"/>
    <s v="US"/>
    <s v="USD"/>
    <n v="1362376800"/>
    <n v="1364965200"/>
    <b v="0"/>
    <b v="0"/>
    <s v="theater/plays"/>
    <n v="1.7863855421686747"/>
    <n v="60.02834008097166"/>
    <x v="1"/>
    <s v="plays"/>
    <x v="604"/>
    <x v="598"/>
  </r>
  <r>
    <n v="338"/>
    <s v="Gonzalez-Burton"/>
    <s v="Decentralized intangible encoding"/>
    <n v="69800"/>
    <n v="125042"/>
    <x v="3"/>
    <n v="1690"/>
    <s v="US"/>
    <s v="USD"/>
    <n v="1317790800"/>
    <n v="1320382800"/>
    <b v="0"/>
    <b v="0"/>
    <s v="theater/plays"/>
    <n v="1.7914326647564469"/>
    <n v="73.989349112426041"/>
    <x v="1"/>
    <s v="plays"/>
    <x v="605"/>
    <x v="599"/>
  </r>
  <r>
    <n v="503"/>
    <s v="Collins LLC"/>
    <s v="Decentralized 4thgeneration time-frame"/>
    <n v="25500"/>
    <n v="45983"/>
    <x v="3"/>
    <n v="460"/>
    <s v="US"/>
    <s v="USD"/>
    <n v="1435726800"/>
    <n v="1437454800"/>
    <b v="0"/>
    <b v="0"/>
    <s v="film &amp; video/drama"/>
    <n v="1.8032549019607844"/>
    <n v="99.963043478260872"/>
    <x v="3"/>
    <s v="drama"/>
    <x v="606"/>
    <x v="563"/>
  </r>
  <r>
    <n v="268"/>
    <s v="Brown-Mckee"/>
    <s v="Networked optimal productivity"/>
    <n v="1500"/>
    <n v="2708"/>
    <x v="3"/>
    <n v="48"/>
    <s v="US"/>
    <s v="USD"/>
    <n v="1349326800"/>
    <n v="1353304800"/>
    <b v="0"/>
    <b v="0"/>
    <s v="film &amp; video/documentary"/>
    <n v="1.8053333333333332"/>
    <n v="56.416666666666664"/>
    <x v="3"/>
    <s v="documentary"/>
    <x v="58"/>
    <x v="600"/>
  </r>
  <r>
    <n v="934"/>
    <s v="Davis, Crawford and Lopez"/>
    <s v="Reactive radical framework"/>
    <n v="6200"/>
    <n v="11280"/>
    <x v="3"/>
    <n v="105"/>
    <s v="US"/>
    <s v="USD"/>
    <n v="1456120800"/>
    <n v="1456639200"/>
    <b v="0"/>
    <b v="0"/>
    <s v="theater/plays"/>
    <n v="1.8193548387096774"/>
    <n v="107.42857142857143"/>
    <x v="1"/>
    <s v="plays"/>
    <x v="607"/>
    <x v="601"/>
  </r>
  <r>
    <n v="406"/>
    <s v="Lyons Inc"/>
    <s v="Balanced attitude-oriented parallelism"/>
    <n v="39300"/>
    <n v="71583"/>
    <x v="3"/>
    <n v="645"/>
    <s v="US"/>
    <s v="USD"/>
    <n v="1359525600"/>
    <n v="1360562400"/>
    <b v="1"/>
    <b v="0"/>
    <s v="film &amp; video/documentary"/>
    <n v="1.8214503816793892"/>
    <n v="110.98139534883721"/>
    <x v="3"/>
    <s v="documentary"/>
    <x v="129"/>
    <x v="602"/>
  </r>
  <r>
    <n v="920"/>
    <s v="Green, Murphy and Webb"/>
    <s v="Versatile directional project"/>
    <n v="5300"/>
    <n v="9676"/>
    <x v="3"/>
    <n v="255"/>
    <s v="US"/>
    <s v="USD"/>
    <n v="1549519200"/>
    <n v="1551247200"/>
    <b v="1"/>
    <b v="0"/>
    <s v="film &amp; video/animation"/>
    <n v="1.8256603773584905"/>
    <n v="37.945098039215686"/>
    <x v="3"/>
    <s v="animation"/>
    <x v="608"/>
    <x v="603"/>
  </r>
  <r>
    <n v="381"/>
    <s v="Michael, Anderson and Vincent"/>
    <s v="Cross-group global moratorium"/>
    <n v="5300"/>
    <n v="9749"/>
    <x v="3"/>
    <n v="155"/>
    <s v="US"/>
    <s v="USD"/>
    <n v="1433739600"/>
    <n v="1437714000"/>
    <b v="0"/>
    <b v="0"/>
    <s v="theater/plays"/>
    <n v="1.8394339622641509"/>
    <n v="62.896774193548389"/>
    <x v="1"/>
    <s v="plays"/>
    <x v="609"/>
    <x v="604"/>
  </r>
  <r>
    <n v="469"/>
    <s v="Olsen-Ryan"/>
    <s v="Assimilated neutral utilization"/>
    <n v="5600"/>
    <n v="10328"/>
    <x v="3"/>
    <n v="159"/>
    <s v="US"/>
    <s v="USD"/>
    <n v="1431925200"/>
    <n v="1432098000"/>
    <b v="0"/>
    <b v="0"/>
    <s v="film &amp; video/drama"/>
    <n v="1.8442857142857143"/>
    <n v="64.95597484276729"/>
    <x v="3"/>
    <s v="drama"/>
    <x v="381"/>
    <x v="605"/>
  </r>
  <r>
    <n v="868"/>
    <s v="Wood, Buckley and Meza"/>
    <s v="Front-line web-enabled installation"/>
    <n v="7000"/>
    <n v="12939"/>
    <x v="3"/>
    <n v="126"/>
    <s v="US"/>
    <s v="USD"/>
    <n v="1381554000"/>
    <n v="1382504400"/>
    <b v="0"/>
    <b v="0"/>
    <s v="theater/plays"/>
    <n v="1.8484285714285715"/>
    <n v="102.69047619047619"/>
    <x v="1"/>
    <s v="plays"/>
    <x v="610"/>
    <x v="606"/>
  </r>
  <r>
    <n v="254"/>
    <s v="Barry Group"/>
    <s v="De-engineered static Local Area Network"/>
    <n v="4600"/>
    <n v="8505"/>
    <x v="3"/>
    <n v="88"/>
    <s v="US"/>
    <s v="USD"/>
    <n v="1487656800"/>
    <n v="1487829600"/>
    <b v="0"/>
    <b v="0"/>
    <s v="publishing/nonfiction"/>
    <n v="1.8489130434782608"/>
    <n v="96.647727272727266"/>
    <x v="6"/>
    <s v="nonfiction"/>
    <x v="611"/>
    <x v="607"/>
  </r>
  <r>
    <n v="357"/>
    <s v="Perez, Davis and Wilson"/>
    <s v="Implemented tangible algorithm"/>
    <n v="2300"/>
    <n v="4253"/>
    <x v="3"/>
    <n v="41"/>
    <s v="US"/>
    <s v="USD"/>
    <n v="1441256400"/>
    <n v="1443416400"/>
    <b v="0"/>
    <b v="0"/>
    <s v="games/video games"/>
    <n v="1.8491304347826087"/>
    <n v="103.73170731707317"/>
    <x v="7"/>
    <s v="video games"/>
    <x v="612"/>
    <x v="608"/>
  </r>
  <r>
    <n v="330"/>
    <s v="Thompson-Bates"/>
    <s v="Expanded encompassing open architecture"/>
    <n v="33700"/>
    <n v="62330"/>
    <x v="3"/>
    <n v="1385"/>
    <s v="GB"/>
    <s v="GBP"/>
    <n v="1512712800"/>
    <n v="1512799200"/>
    <b v="0"/>
    <b v="0"/>
    <s v="film &amp; video/documentary"/>
    <n v="1.8495548961424333"/>
    <n v="45.003610108303249"/>
    <x v="3"/>
    <s v="documentary"/>
    <x v="613"/>
    <x v="609"/>
  </r>
  <r>
    <n v="729"/>
    <s v="Moore Group"/>
    <s v="Multi-lateral object-oriented open system"/>
    <n v="5600"/>
    <n v="10397"/>
    <x v="3"/>
    <n v="122"/>
    <s v="US"/>
    <s v="USD"/>
    <n v="1359957600"/>
    <n v="1360130400"/>
    <b v="0"/>
    <b v="0"/>
    <s v="film &amp; video/drama"/>
    <n v="1.8566071428571429"/>
    <n v="85.221311475409834"/>
    <x v="3"/>
    <s v="drama"/>
    <x v="614"/>
    <x v="610"/>
  </r>
  <r>
    <n v="865"/>
    <s v="Ellis, Smith and Armstrong"/>
    <s v="Horizontal attitude-oriented help-desk"/>
    <n v="81000"/>
    <n v="150515"/>
    <x v="3"/>
    <n v="3272"/>
    <s v="US"/>
    <s v="USD"/>
    <n v="1410757200"/>
    <n v="1411534800"/>
    <b v="0"/>
    <b v="0"/>
    <s v="theater/plays"/>
    <n v="1.8582098765432098"/>
    <n v="46.000916870415651"/>
    <x v="1"/>
    <s v="plays"/>
    <x v="615"/>
    <x v="611"/>
  </r>
  <r>
    <n v="43"/>
    <s v="Schmitt-Mendoza"/>
    <s v="Profound explicit paradigm"/>
    <n v="90200"/>
    <n v="167717"/>
    <x v="3"/>
    <n v="6212"/>
    <s v="US"/>
    <s v="USD"/>
    <n v="1406178000"/>
    <n v="1407560400"/>
    <b v="0"/>
    <b v="0"/>
    <s v="publishing/radio &amp; podcasts"/>
    <n v="1.859390243902439"/>
    <n v="26.998873148744366"/>
    <x v="6"/>
    <s v="radio &amp; podcasts"/>
    <x v="616"/>
    <x v="612"/>
  </r>
  <r>
    <n v="568"/>
    <s v="Hardin-Foley"/>
    <s v="Synergized zero tolerance help-desk"/>
    <n v="72400"/>
    <n v="134688"/>
    <x v="3"/>
    <n v="5180"/>
    <s v="US"/>
    <s v="USD"/>
    <n v="1279170000"/>
    <n v="1283058000"/>
    <b v="0"/>
    <b v="0"/>
    <s v="theater/plays"/>
    <n v="1.8603314917127072"/>
    <n v="26.0015444015444"/>
    <x v="1"/>
    <s v="plays"/>
    <x v="617"/>
    <x v="133"/>
  </r>
  <r>
    <n v="107"/>
    <s v="Tucker, Schmidt and Reid"/>
    <s v="Multi-layered encompassing installation"/>
    <n v="3500"/>
    <n v="6527"/>
    <x v="3"/>
    <n v="86"/>
    <s v="US"/>
    <s v="USD"/>
    <n v="1524459600"/>
    <n v="1525928400"/>
    <b v="0"/>
    <b v="1"/>
    <s v="theater/plays"/>
    <n v="1.8648571428571428"/>
    <n v="75.895348837209298"/>
    <x v="1"/>
    <s v="plays"/>
    <x v="618"/>
    <x v="613"/>
  </r>
  <r>
    <n v="390"/>
    <s v="Davis-Allen"/>
    <s v="Digitized eco-centric core"/>
    <n v="2400"/>
    <n v="4477"/>
    <x v="3"/>
    <n v="50"/>
    <s v="US"/>
    <s v="USD"/>
    <n v="1379048400"/>
    <n v="1380344400"/>
    <b v="0"/>
    <b v="0"/>
    <s v="photography/photography books"/>
    <n v="1.8654166666666667"/>
    <n v="89.54"/>
    <x v="5"/>
    <s v="photography books"/>
    <x v="619"/>
    <x v="614"/>
  </r>
  <r>
    <n v="334"/>
    <s v="Mcgee Group"/>
    <s v="Assimilated discrete algorithm"/>
    <n v="66200"/>
    <n v="123538"/>
    <x v="3"/>
    <n v="1113"/>
    <s v="US"/>
    <s v="USD"/>
    <n v="1515564000"/>
    <n v="1516168800"/>
    <b v="0"/>
    <b v="0"/>
    <s v="music/rock"/>
    <n v="1.8661329305135952"/>
    <n v="110.99550763701707"/>
    <x v="4"/>
    <s v="rock"/>
    <x v="357"/>
    <x v="615"/>
  </r>
  <r>
    <n v="605"/>
    <s v="Ortiz, Valenzuela and Collins"/>
    <s v="Profound solution-oriented matrix"/>
    <n v="3300"/>
    <n v="6178"/>
    <x v="3"/>
    <n v="107"/>
    <s v="US"/>
    <s v="USD"/>
    <n v="1443848400"/>
    <n v="1447394400"/>
    <b v="0"/>
    <b v="0"/>
    <s v="publishing/nonfiction"/>
    <n v="1.8721212121212121"/>
    <n v="57.738317757009348"/>
    <x v="6"/>
    <s v="nonfiction"/>
    <x v="332"/>
    <x v="616"/>
  </r>
  <r>
    <n v="862"/>
    <s v="Lewis and Sons"/>
    <s v="Profound disintermediate open system"/>
    <n v="3500"/>
    <n v="6560"/>
    <x v="3"/>
    <n v="85"/>
    <s v="US"/>
    <s v="USD"/>
    <n v="1312174800"/>
    <n v="1312520400"/>
    <b v="0"/>
    <b v="0"/>
    <s v="theater/plays"/>
    <n v="1.8742857142857143"/>
    <n v="77.17647058823529"/>
    <x v="1"/>
    <s v="plays"/>
    <x v="620"/>
    <x v="617"/>
  </r>
  <r>
    <n v="465"/>
    <s v="Gonzalez-Robbins"/>
    <s v="Up-sized responsive protocol"/>
    <n v="4700"/>
    <n v="8829"/>
    <x v="3"/>
    <n v="80"/>
    <s v="US"/>
    <s v="USD"/>
    <n v="1517032800"/>
    <n v="1517810400"/>
    <b v="0"/>
    <b v="0"/>
    <s v="publishing/translations"/>
    <n v="1.8785106382978722"/>
    <n v="110.3625"/>
    <x v="6"/>
    <s v="translations"/>
    <x v="621"/>
    <x v="618"/>
  </r>
  <r>
    <n v="873"/>
    <s v="Vazquez, Ochoa and Clark"/>
    <s v="Intuitive value-added installation"/>
    <n v="42100"/>
    <n v="79268"/>
    <x v="3"/>
    <n v="1887"/>
    <s v="US"/>
    <s v="USD"/>
    <n v="1389160800"/>
    <n v="1389592800"/>
    <b v="0"/>
    <b v="0"/>
    <s v="photography/photography books"/>
    <n v="1.8828503562945369"/>
    <n v="42.007419183889773"/>
    <x v="5"/>
    <s v="photography books"/>
    <x v="622"/>
    <x v="619"/>
  </r>
  <r>
    <n v="606"/>
    <s v="Valencia PLC"/>
    <s v="Extended asynchronous initiative"/>
    <n v="3400"/>
    <n v="6405"/>
    <x v="3"/>
    <n v="160"/>
    <s v="GB"/>
    <s v="GBP"/>
    <n v="1457330400"/>
    <n v="1458277200"/>
    <b v="0"/>
    <b v="0"/>
    <s v="music/rock"/>
    <n v="1.8838235294117647"/>
    <n v="40.03125"/>
    <x v="4"/>
    <s v="rock"/>
    <x v="623"/>
    <x v="189"/>
  </r>
  <r>
    <n v="798"/>
    <s v="Small-Fuentes"/>
    <s v="Seamless maximized product"/>
    <n v="3400"/>
    <n v="6408"/>
    <x v="3"/>
    <n v="121"/>
    <s v="US"/>
    <s v="USD"/>
    <n v="1338440400"/>
    <n v="1340859600"/>
    <b v="0"/>
    <b v="1"/>
    <s v="theater/plays"/>
    <n v="1.8847058823529412"/>
    <n v="52.958677685950413"/>
    <x v="1"/>
    <s v="plays"/>
    <x v="624"/>
    <x v="620"/>
  </r>
  <r>
    <n v="894"/>
    <s v="Barrett Inc"/>
    <s v="Organic cohesive neural-net"/>
    <n v="1700"/>
    <n v="3208"/>
    <x v="3"/>
    <n v="56"/>
    <s v="GB"/>
    <s v="GBP"/>
    <n v="1373518800"/>
    <n v="1376110800"/>
    <b v="0"/>
    <b v="1"/>
    <s v="film &amp; video/television"/>
    <n v="1.8870588235294117"/>
    <n v="57.285714285714285"/>
    <x v="3"/>
    <s v="television"/>
    <x v="625"/>
    <x v="621"/>
  </r>
  <r>
    <n v="616"/>
    <s v="Burnett-Mora"/>
    <s v="Quality-focused 24/7 superstructure"/>
    <n v="6400"/>
    <n v="12129"/>
    <x v="3"/>
    <n v="238"/>
    <s v="GB"/>
    <s v="GBP"/>
    <n v="1379653200"/>
    <n v="1379739600"/>
    <b v="0"/>
    <b v="1"/>
    <s v="music/indie rock"/>
    <n v="1.8951562500000001"/>
    <n v="50.962184873949582"/>
    <x v="4"/>
    <s v="indie rock"/>
    <x v="626"/>
    <x v="622"/>
  </r>
  <r>
    <n v="49"/>
    <s v="Casey-Kelly"/>
    <s v="Sharable holistic interface"/>
    <n v="7200"/>
    <n v="13653"/>
    <x v="3"/>
    <n v="303"/>
    <s v="US"/>
    <s v="USD"/>
    <n v="1571547600"/>
    <n v="1575439200"/>
    <b v="0"/>
    <b v="0"/>
    <s v="music/rock"/>
    <n v="1.89625"/>
    <n v="45.059405940594061"/>
    <x v="4"/>
    <s v="rock"/>
    <x v="627"/>
    <x v="434"/>
  </r>
  <r>
    <n v="676"/>
    <s v="Thompson-Moreno"/>
    <s v="Expanded needs-based orchestration"/>
    <n v="62300"/>
    <n v="118214"/>
    <x v="3"/>
    <n v="1170"/>
    <s v="US"/>
    <s v="USD"/>
    <n v="1348635600"/>
    <n v="1349413200"/>
    <b v="0"/>
    <b v="0"/>
    <s v="photography/photography books"/>
    <n v="1.8974959871589085"/>
    <n v="101.03760683760684"/>
    <x v="5"/>
    <s v="photography books"/>
    <x v="628"/>
    <x v="623"/>
  </r>
  <r>
    <n v="839"/>
    <s v="Pierce-Ramirez"/>
    <s v="Organized scalable initiative"/>
    <n v="7700"/>
    <n v="14644"/>
    <x v="3"/>
    <n v="157"/>
    <s v="US"/>
    <s v="USD"/>
    <n v="1395032400"/>
    <n v="1398920400"/>
    <b v="0"/>
    <b v="1"/>
    <s v="film &amp; video/documentary"/>
    <n v="1.9018181818181819"/>
    <n v="93.273885350318466"/>
    <x v="3"/>
    <s v="documentary"/>
    <x v="629"/>
    <x v="624"/>
  </r>
  <r>
    <n v="773"/>
    <s v="Meza, Kirby and Patel"/>
    <s v="Cross-platform empowering project"/>
    <n v="53100"/>
    <n v="101185"/>
    <x v="3"/>
    <n v="2353"/>
    <s v="US"/>
    <s v="USD"/>
    <n v="1492059600"/>
    <n v="1492923600"/>
    <b v="0"/>
    <b v="0"/>
    <s v="theater/plays"/>
    <n v="1.9055555555555554"/>
    <n v="43.00254993625159"/>
    <x v="1"/>
    <s v="plays"/>
    <x v="630"/>
    <x v="625"/>
  </r>
  <r>
    <n v="655"/>
    <s v="Gonzalez, Williams and Benson"/>
    <s v="Multi-layered bottom-line encryption"/>
    <n v="6900"/>
    <n v="13212"/>
    <x v="3"/>
    <n v="264"/>
    <s v="US"/>
    <s v="USD"/>
    <n v="1488434400"/>
    <n v="1489554000"/>
    <b v="1"/>
    <b v="0"/>
    <s v="photography/photography books"/>
    <n v="1.9147826086956521"/>
    <n v="50.045454545454547"/>
    <x v="5"/>
    <s v="photography books"/>
    <x v="631"/>
    <x v="626"/>
  </r>
  <r>
    <n v="490"/>
    <s v="Young and Sons"/>
    <s v="Innovative disintermediate encryption"/>
    <n v="2400"/>
    <n v="4596"/>
    <x v="3"/>
    <n v="144"/>
    <s v="US"/>
    <s v="USD"/>
    <n v="1573970400"/>
    <n v="1574575200"/>
    <b v="0"/>
    <b v="0"/>
    <s v="journalism/audio"/>
    <n v="1.915"/>
    <n v="31.916666666666668"/>
    <x v="8"/>
    <s v="audio"/>
    <x v="632"/>
    <x v="627"/>
  </r>
  <r>
    <n v="686"/>
    <s v="Jones, Wiley and Robbins"/>
    <s v="Front-line cohesive extranet"/>
    <n v="7500"/>
    <n v="14381"/>
    <x v="3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3"/>
    <x v="628"/>
  </r>
  <r>
    <n v="431"/>
    <s v="Rosales LLC"/>
    <s v="Compatible multimedia utilization"/>
    <n v="5100"/>
    <n v="9817"/>
    <x v="3"/>
    <n v="94"/>
    <s v="US"/>
    <s v="USD"/>
    <n v="1529643600"/>
    <n v="1531112400"/>
    <b v="1"/>
    <b v="0"/>
    <s v="theater/plays"/>
    <n v="1.9249019607843136"/>
    <n v="104.43617021276596"/>
    <x v="1"/>
    <s v="plays"/>
    <x v="634"/>
    <x v="383"/>
  </r>
  <r>
    <n v="785"/>
    <s v="Peterson, Fletcher and Sanchez"/>
    <s v="Multi-channeled bi-directional moratorium"/>
    <n v="6700"/>
    <n v="12939"/>
    <x v="3"/>
    <n v="127"/>
    <s v="AU"/>
    <s v="AUD"/>
    <n v="1556341200"/>
    <n v="1559278800"/>
    <b v="0"/>
    <b v="1"/>
    <s v="film &amp; video/animation"/>
    <n v="1.9311940298507462"/>
    <n v="101.88188976377953"/>
    <x v="3"/>
    <s v="animation"/>
    <x v="574"/>
    <x v="629"/>
  </r>
  <r>
    <n v="810"/>
    <s v="Ball-Fisher"/>
    <s v="Multi-layered intangible instruction set"/>
    <n v="6400"/>
    <n v="12360"/>
    <x v="3"/>
    <n v="221"/>
    <s v="US"/>
    <s v="USD"/>
    <n v="1511848800"/>
    <n v="1512712800"/>
    <b v="0"/>
    <b v="1"/>
    <s v="theater/plays"/>
    <n v="1.9312499999999999"/>
    <n v="55.927601809954751"/>
    <x v="1"/>
    <s v="plays"/>
    <x v="635"/>
    <x v="630"/>
  </r>
  <r>
    <n v="229"/>
    <s v="Hoffman-Howard"/>
    <s v="Extended encompassing application"/>
    <n v="85600"/>
    <n v="165798"/>
    <x v="3"/>
    <n v="2551"/>
    <s v="US"/>
    <s v="USD"/>
    <n v="1496293200"/>
    <n v="1500440400"/>
    <b v="0"/>
    <b v="1"/>
    <s v="games/mobile games"/>
    <n v="1.936892523364486"/>
    <n v="64.99333594668758"/>
    <x v="7"/>
    <s v="mobile games"/>
    <x v="636"/>
    <x v="631"/>
  </r>
  <r>
    <n v="213"/>
    <s v="Morgan-Warren"/>
    <s v="Face-to-face encompassing info-mediaries"/>
    <n v="87900"/>
    <n v="171549"/>
    <x v="3"/>
    <n v="4289"/>
    <s v="US"/>
    <s v="USD"/>
    <n v="1289019600"/>
    <n v="1289714400"/>
    <b v="0"/>
    <b v="1"/>
    <s v="music/indie rock"/>
    <n v="1.9516382252559727"/>
    <n v="39.997435299603637"/>
    <x v="4"/>
    <s v="indie rock"/>
    <x v="637"/>
    <x v="632"/>
  </r>
  <r>
    <n v="99"/>
    <s v="Baker-Morris"/>
    <s v="Fully-configurable motivating approach"/>
    <n v="7600"/>
    <n v="14951"/>
    <x v="3"/>
    <n v="164"/>
    <s v="US"/>
    <s v="USD"/>
    <n v="1416895200"/>
    <n v="1419400800"/>
    <b v="0"/>
    <b v="0"/>
    <s v="theater/plays"/>
    <n v="1.9672368421052631"/>
    <n v="91.16463414634147"/>
    <x v="1"/>
    <s v="plays"/>
    <x v="638"/>
    <x v="285"/>
  </r>
  <r>
    <n v="802"/>
    <s v="Rodriguez, Anderson and Porter"/>
    <s v="Reverse-engineered zero-defect infrastructure"/>
    <n v="6200"/>
    <n v="12216"/>
    <x v="3"/>
    <n v="142"/>
    <s v="US"/>
    <s v="USD"/>
    <n v="1562216400"/>
    <n v="1562389200"/>
    <b v="0"/>
    <b v="0"/>
    <s v="photography/photography books"/>
    <n v="1.9703225806451612"/>
    <n v="86.028169014084511"/>
    <x v="5"/>
    <s v="photography books"/>
    <x v="288"/>
    <x v="633"/>
  </r>
  <r>
    <n v="845"/>
    <s v="Williams LLC"/>
    <s v="Up-sized high-level access"/>
    <n v="69900"/>
    <n v="138087"/>
    <x v="3"/>
    <n v="1354"/>
    <s v="GB"/>
    <s v="GBP"/>
    <n v="1526360400"/>
    <n v="1529557200"/>
    <b v="0"/>
    <b v="0"/>
    <s v="technology/web"/>
    <n v="1.9754935622317598"/>
    <n v="101.98449039881831"/>
    <x v="2"/>
    <s v="web"/>
    <x v="639"/>
    <x v="307"/>
  </r>
  <r>
    <n v="442"/>
    <s v="Calderon, Bradford and Dean"/>
    <s v="Devolved system-worthy framework"/>
    <n v="5400"/>
    <n v="10731"/>
    <x v="3"/>
    <n v="143"/>
    <s v="IT"/>
    <s v="EUR"/>
    <n v="1504328400"/>
    <n v="1505710800"/>
    <b v="0"/>
    <b v="0"/>
    <s v="theater/plays"/>
    <n v="1.9872222222222222"/>
    <n v="75.04195804195804"/>
    <x v="1"/>
    <s v="plays"/>
    <x v="640"/>
    <x v="634"/>
  </r>
  <r>
    <n v="911"/>
    <s v="Carter, Cole and Curtis"/>
    <s v="Cloned responsive standardization"/>
    <n v="5800"/>
    <n v="11539"/>
    <x v="3"/>
    <n v="462"/>
    <s v="US"/>
    <s v="USD"/>
    <n v="1568005200"/>
    <n v="1568178000"/>
    <b v="1"/>
    <b v="0"/>
    <s v="technology/web"/>
    <n v="1.9894827586206896"/>
    <n v="24.976190476190474"/>
    <x v="2"/>
    <s v="web"/>
    <x v="641"/>
    <x v="635"/>
  </r>
  <r>
    <n v="557"/>
    <s v="Lam-Hamilton"/>
    <s v="Team-oriented global strategy"/>
    <n v="6000"/>
    <n v="11960"/>
    <x v="3"/>
    <n v="221"/>
    <s v="US"/>
    <s v="USD"/>
    <n v="1443762000"/>
    <n v="1444021200"/>
    <b v="0"/>
    <b v="1"/>
    <s v="film &amp; video/science fiction"/>
    <n v="1.9933333333333334"/>
    <n v="54.117647058823529"/>
    <x v="3"/>
    <s v="science fiction"/>
    <x v="642"/>
    <x v="636"/>
  </r>
  <r>
    <n v="332"/>
    <s v="Pacheco, Johnson and Torres"/>
    <s v="Optional bandwidth-monitored definition"/>
    <n v="20700"/>
    <n v="41396"/>
    <x v="3"/>
    <n v="470"/>
    <s v="US"/>
    <s v="USD"/>
    <n v="1364446800"/>
    <n v="1364533200"/>
    <b v="0"/>
    <b v="0"/>
    <s v="technology/wearables"/>
    <n v="1.999806763285024"/>
    <n v="88.076595744680844"/>
    <x v="2"/>
    <s v="wearables"/>
    <x v="643"/>
    <x v="637"/>
  </r>
  <r>
    <n v="597"/>
    <s v="Todd, Freeman and Henry"/>
    <s v="Diverse systematic projection"/>
    <n v="73800"/>
    <n v="148779"/>
    <x v="3"/>
    <n v="2188"/>
    <s v="US"/>
    <s v="USD"/>
    <n v="1573970400"/>
    <n v="1575525600"/>
    <b v="0"/>
    <b v="0"/>
    <s v="theater/plays"/>
    <n v="2.0159756097560977"/>
    <n v="67.997714808043881"/>
    <x v="1"/>
    <s v="plays"/>
    <x v="632"/>
    <x v="638"/>
  </r>
  <r>
    <n v="801"/>
    <s v="Olson-Bishop"/>
    <s v="User-friendly high-level initiative"/>
    <n v="2300"/>
    <n v="4667"/>
    <x v="3"/>
    <n v="106"/>
    <s v="US"/>
    <s v="USD"/>
    <n v="1577772000"/>
    <n v="1579672800"/>
    <b v="0"/>
    <b v="1"/>
    <s v="photography/photography books"/>
    <n v="2.0291304347826089"/>
    <n v="44.028301886792455"/>
    <x v="5"/>
    <s v="photography books"/>
    <x v="644"/>
    <x v="639"/>
  </r>
  <r>
    <n v="311"/>
    <s v="Flores PLC"/>
    <s v="Focused real-time help-desk"/>
    <n v="6300"/>
    <n v="12812"/>
    <x v="3"/>
    <n v="121"/>
    <s v="US"/>
    <s v="USD"/>
    <n v="1297836000"/>
    <n v="1298872800"/>
    <b v="0"/>
    <b v="0"/>
    <s v="theater/plays"/>
    <n v="2.0336507936507937"/>
    <n v="105.88429752066116"/>
    <x v="1"/>
    <s v="plays"/>
    <x v="466"/>
    <x v="640"/>
  </r>
  <r>
    <n v="565"/>
    <s v="Joseph LLC"/>
    <s v="Decentralized logistical collaboration"/>
    <n v="94900"/>
    <n v="194166"/>
    <x v="3"/>
    <n v="3596"/>
    <s v="US"/>
    <s v="USD"/>
    <n v="1321336800"/>
    <n v="1323064800"/>
    <b v="0"/>
    <b v="0"/>
    <s v="theater/plays"/>
    <n v="2.0460063224446787"/>
    <n v="53.99499443826474"/>
    <x v="1"/>
    <s v="plays"/>
    <x v="645"/>
    <x v="641"/>
  </r>
  <r>
    <n v="626"/>
    <s v="Tucker, Mccoy and Marquez"/>
    <s v="Synergistic tertiary budgetary management"/>
    <n v="6400"/>
    <n v="13205"/>
    <x v="3"/>
    <n v="189"/>
    <s v="US"/>
    <s v="USD"/>
    <n v="1285650000"/>
    <n v="1286427600"/>
    <b v="0"/>
    <b v="1"/>
    <s v="theater/plays"/>
    <n v="2.0632812500000002"/>
    <n v="69.867724867724874"/>
    <x v="1"/>
    <s v="plays"/>
    <x v="646"/>
    <x v="542"/>
  </r>
  <r>
    <n v="601"/>
    <s v="Waters and Sons"/>
    <s v="Inverse neutral structure"/>
    <n v="6300"/>
    <n v="13018"/>
    <x v="3"/>
    <n v="194"/>
    <s v="US"/>
    <s v="USD"/>
    <n v="1401426000"/>
    <n v="1402894800"/>
    <b v="1"/>
    <b v="0"/>
    <s v="technology/wearables"/>
    <n v="2.0663492063492064"/>
    <n v="67.103092783505161"/>
    <x v="2"/>
    <s v="wearables"/>
    <x v="60"/>
    <x v="642"/>
  </r>
  <r>
    <n v="851"/>
    <s v="Bright and Sons"/>
    <s v="Object-based needs-based info-mediaries"/>
    <n v="6000"/>
    <n v="12468"/>
    <x v="3"/>
    <n v="160"/>
    <s v="US"/>
    <s v="USD"/>
    <n v="1335934800"/>
    <n v="1338786000"/>
    <b v="0"/>
    <b v="0"/>
    <s v="music/electric music"/>
    <n v="2.0779999999999998"/>
    <n v="77.924999999999997"/>
    <x v="4"/>
    <s v="electric music"/>
    <x v="647"/>
    <x v="643"/>
  </r>
  <r>
    <n v="765"/>
    <s v="Matthews LLC"/>
    <s v="Advanced transitional help-desk"/>
    <n v="3900"/>
    <n v="8125"/>
    <x v="3"/>
    <n v="198"/>
    <s v="US"/>
    <s v="USD"/>
    <n v="1492232400"/>
    <n v="1494392400"/>
    <b v="1"/>
    <b v="1"/>
    <s v="music/indie rock"/>
    <n v="2.0833333333333335"/>
    <n v="41.035353535353536"/>
    <x v="4"/>
    <s v="indie rock"/>
    <x v="648"/>
    <x v="442"/>
  </r>
  <r>
    <n v="595"/>
    <s v="Harris-Jennings"/>
    <s v="Customizable intermediate data-warehouse"/>
    <n v="70300"/>
    <n v="146595"/>
    <x v="3"/>
    <n v="1629"/>
    <s v="US"/>
    <s v="USD"/>
    <n v="1268715600"/>
    <n v="1270530000"/>
    <b v="0"/>
    <b v="1"/>
    <s v="theater/plays"/>
    <n v="2.0852773826458035"/>
    <n v="89.99079189686924"/>
    <x v="1"/>
    <s v="plays"/>
    <x v="649"/>
    <x v="644"/>
  </r>
  <r>
    <n v="287"/>
    <s v="Ferguson PLC"/>
    <s v="Public-key intangible superstructure"/>
    <n v="6300"/>
    <n v="13213"/>
    <x v="3"/>
    <n v="176"/>
    <s v="US"/>
    <s v="USD"/>
    <n v="1430197200"/>
    <n v="1430197200"/>
    <b v="0"/>
    <b v="0"/>
    <s v="music/electric music"/>
    <n v="2.0973015873015872"/>
    <n v="75.07386363636364"/>
    <x v="4"/>
    <s v="electric music"/>
    <x v="156"/>
    <x v="155"/>
  </r>
  <r>
    <n v="888"/>
    <s v="Palmer Ltd"/>
    <s v="Reverse-engineered uniform knowledge user"/>
    <n v="5800"/>
    <n v="12174"/>
    <x v="3"/>
    <n v="290"/>
    <s v="US"/>
    <s v="USD"/>
    <n v="1491886800"/>
    <n v="1493528400"/>
    <b v="0"/>
    <b v="0"/>
    <s v="theater/plays"/>
    <n v="2.0989655172413793"/>
    <n v="41.979310344827589"/>
    <x v="1"/>
    <s v="plays"/>
    <x v="650"/>
    <x v="645"/>
  </r>
  <r>
    <n v="248"/>
    <s v="Roberts and Sons"/>
    <s v="Streamlined holistic knowledgebase"/>
    <n v="6200"/>
    <n v="13103"/>
    <x v="3"/>
    <n v="218"/>
    <s v="AU"/>
    <s v="AUD"/>
    <n v="1420005600"/>
    <n v="1420437600"/>
    <b v="0"/>
    <b v="0"/>
    <s v="games/mobile games"/>
    <n v="2.1133870967741935"/>
    <n v="60.105504587155963"/>
    <x v="7"/>
    <s v="mobile games"/>
    <x v="651"/>
    <x v="219"/>
  </r>
  <r>
    <n v="932"/>
    <s v="Mora, Miller and Harper"/>
    <s v="Stand-alone zero tolerance algorithm"/>
    <n v="2300"/>
    <n v="4883"/>
    <x v="3"/>
    <n v="144"/>
    <s v="US"/>
    <s v="USD"/>
    <n v="1394514000"/>
    <n v="1394773200"/>
    <b v="0"/>
    <b v="0"/>
    <s v="music/rock"/>
    <n v="2.1230434782608696"/>
    <n v="33.909722222222221"/>
    <x v="4"/>
    <s v="rock"/>
    <x v="652"/>
    <x v="646"/>
  </r>
  <r>
    <n v="746"/>
    <s v="Edwards LLC"/>
    <s v="Automated system-worthy structure"/>
    <n v="55800"/>
    <n v="118580"/>
    <x v="3"/>
    <n v="3388"/>
    <s v="US"/>
    <s v="USD"/>
    <n v="1318136400"/>
    <n v="1318568400"/>
    <b v="0"/>
    <b v="0"/>
    <s v="technology/web"/>
    <n v="2.1250896057347672"/>
    <n v="35"/>
    <x v="2"/>
    <s v="web"/>
    <x v="653"/>
    <x v="647"/>
  </r>
  <r>
    <n v="41"/>
    <s v="Watts Group"/>
    <s v="Universal 5thgeneration neural-net"/>
    <n v="5600"/>
    <n v="11924"/>
    <x v="3"/>
    <n v="111"/>
    <s v="IT"/>
    <s v="EUR"/>
    <n v="1346734800"/>
    <n v="1348981200"/>
    <b v="0"/>
    <b v="1"/>
    <s v="music/rock"/>
    <n v="2.1292857142857144"/>
    <n v="107.42342342342343"/>
    <x v="4"/>
    <s v="rock"/>
    <x v="654"/>
    <x v="648"/>
  </r>
  <r>
    <n v="119"/>
    <s v="Clark and Sons"/>
    <s v="Reverse-engineered full-range Internet solution"/>
    <n v="5000"/>
    <n v="10748"/>
    <x v="3"/>
    <n v="154"/>
    <s v="US"/>
    <s v="USD"/>
    <n v="1402894800"/>
    <n v="1404363600"/>
    <b v="0"/>
    <b v="1"/>
    <s v="film &amp; video/documentary"/>
    <n v="2.1496"/>
    <n v="69.79220779220779"/>
    <x v="3"/>
    <s v="documentary"/>
    <x v="655"/>
    <x v="159"/>
  </r>
  <r>
    <n v="57"/>
    <s v="Bridges, Freeman and Kim"/>
    <s v="Cross-group multi-state task-force"/>
    <n v="2900"/>
    <n v="6243"/>
    <x v="3"/>
    <n v="201"/>
    <s v="US"/>
    <s v="USD"/>
    <n v="1504242000"/>
    <n v="1505278800"/>
    <b v="0"/>
    <b v="0"/>
    <s v="games/video games"/>
    <n v="2.1527586206896552"/>
    <n v="31.059701492537314"/>
    <x v="7"/>
    <s v="video games"/>
    <x v="656"/>
    <x v="649"/>
  </r>
  <r>
    <n v="782"/>
    <s v="Williams and Sons"/>
    <s v="Centralized asymmetric framework"/>
    <n v="5100"/>
    <n v="10981"/>
    <x v="3"/>
    <n v="161"/>
    <s v="US"/>
    <s v="USD"/>
    <n v="1298959200"/>
    <n v="1301374800"/>
    <b v="0"/>
    <b v="1"/>
    <s v="film &amp; video/animation"/>
    <n v="2.153137254901961"/>
    <n v="68.204968944099377"/>
    <x v="3"/>
    <s v="animation"/>
    <x v="657"/>
    <x v="650"/>
  </r>
  <r>
    <n v="218"/>
    <s v="Price-Rodriguez"/>
    <s v="Adaptive logistical initiative"/>
    <n v="5700"/>
    <n v="12309"/>
    <x v="3"/>
    <n v="397"/>
    <s v="GB"/>
    <s v="GBP"/>
    <n v="1320991200"/>
    <n v="1323928800"/>
    <b v="0"/>
    <b v="1"/>
    <s v="film &amp; video/shorts"/>
    <n v="2.1594736842105262"/>
    <n v="31.005037783375315"/>
    <x v="3"/>
    <s v="shorts"/>
    <x v="658"/>
    <x v="651"/>
  </r>
  <r>
    <n v="25"/>
    <s v="Caldwell, Velazquez and Wilson"/>
    <s v="Monitored impactful analyzer"/>
    <n v="5500"/>
    <n v="11904"/>
    <x v="3"/>
    <n v="163"/>
    <s v="US"/>
    <s v="USD"/>
    <n v="1305694800"/>
    <n v="1307422800"/>
    <b v="0"/>
    <b v="1"/>
    <s v="games/video games"/>
    <n v="2.1643636363636363"/>
    <n v="73.030674846625772"/>
    <x v="7"/>
    <s v="video games"/>
    <x v="659"/>
    <x v="652"/>
  </r>
  <r>
    <n v="987"/>
    <s v="Wilson Group"/>
    <s v="Ameliorated foreground focus group"/>
    <n v="6200"/>
    <n v="13441"/>
    <x v="3"/>
    <n v="480"/>
    <s v="US"/>
    <s v="USD"/>
    <n v="1493269200"/>
    <n v="1494478800"/>
    <b v="0"/>
    <b v="0"/>
    <s v="film &amp; video/documentary"/>
    <n v="2.1679032258064517"/>
    <n v="28.002083333333335"/>
    <x v="3"/>
    <s v="documentary"/>
    <x v="660"/>
    <x v="653"/>
  </r>
  <r>
    <n v="929"/>
    <s v="Turner-Terrell"/>
    <s v="Polarized tertiary function"/>
    <n v="5500"/>
    <n v="11952"/>
    <x v="3"/>
    <n v="184"/>
    <s v="GB"/>
    <s v="GBP"/>
    <n v="1493787600"/>
    <n v="1494997200"/>
    <b v="0"/>
    <b v="0"/>
    <s v="theater/plays"/>
    <n v="2.173090909090909"/>
    <n v="64.956521739130437"/>
    <x v="1"/>
    <s v="plays"/>
    <x v="661"/>
    <x v="654"/>
  </r>
  <r>
    <n v="96"/>
    <s v="Howard Ltd"/>
    <s v="Down-sized systematic policy"/>
    <n v="69700"/>
    <n v="151513"/>
    <x v="3"/>
    <n v="2331"/>
    <s v="US"/>
    <s v="USD"/>
    <n v="1299736800"/>
    <n v="1300856400"/>
    <b v="0"/>
    <b v="0"/>
    <s v="theater/plays"/>
    <n v="2.1737876614060259"/>
    <n v="64.999141999141997"/>
    <x v="1"/>
    <s v="plays"/>
    <x v="662"/>
    <x v="553"/>
  </r>
  <r>
    <n v="567"/>
    <s v="Johns PLC"/>
    <s v="Distributed high-level open architecture"/>
    <n v="6800"/>
    <n v="14865"/>
    <x v="3"/>
    <n v="244"/>
    <s v="US"/>
    <s v="USD"/>
    <n v="1404968400"/>
    <n v="1405141200"/>
    <b v="0"/>
    <b v="0"/>
    <s v="music/rock"/>
    <n v="2.1860294117647059"/>
    <n v="60.922131147540981"/>
    <x v="4"/>
    <s v="rock"/>
    <x v="663"/>
    <x v="655"/>
  </r>
  <r>
    <n v="121"/>
    <s v="Brown-Brown"/>
    <s v="Multi-lateral homogeneous success"/>
    <n v="45300"/>
    <n v="99361"/>
    <x v="3"/>
    <n v="903"/>
    <s v="US"/>
    <s v="USD"/>
    <n v="1412485200"/>
    <n v="1413608400"/>
    <b v="0"/>
    <b v="0"/>
    <s v="games/video games"/>
    <n v="2.1933995584988963"/>
    <n v="110.0343300110742"/>
    <x v="7"/>
    <s v="video games"/>
    <x v="664"/>
    <x v="656"/>
  </r>
  <r>
    <n v="149"/>
    <s v="Payne, Oliver and Burch"/>
    <s v="Managed fresh-thinking flexibility"/>
    <n v="6200"/>
    <n v="13632"/>
    <x v="3"/>
    <n v="195"/>
    <s v="US"/>
    <s v="USD"/>
    <n v="1357020000"/>
    <n v="1361512800"/>
    <b v="0"/>
    <b v="0"/>
    <s v="music/indie rock"/>
    <n v="2.1987096774193549"/>
    <n v="69.907692307692301"/>
    <x v="4"/>
    <s v="indie rock"/>
    <x v="665"/>
    <x v="657"/>
  </r>
  <r>
    <n v="488"/>
    <s v="Cordova, Shaw and Wang"/>
    <s v="Virtual secondary open architecture"/>
    <n v="5300"/>
    <n v="11663"/>
    <x v="3"/>
    <n v="115"/>
    <s v="US"/>
    <s v="USD"/>
    <n v="1454479200"/>
    <n v="1455948000"/>
    <b v="0"/>
    <b v="0"/>
    <s v="theater/plays"/>
    <n v="2.2005660377358489"/>
    <n v="101.41739130434783"/>
    <x v="1"/>
    <s v="plays"/>
    <x v="666"/>
    <x v="658"/>
  </r>
  <r>
    <n v="158"/>
    <s v="Carlson Inc"/>
    <s v="Ergonomic fresh-thinking installation"/>
    <n v="2100"/>
    <n v="4640"/>
    <x v="3"/>
    <n v="41"/>
    <s v="US"/>
    <s v="USD"/>
    <n v="1449554400"/>
    <n v="1449640800"/>
    <b v="0"/>
    <b v="0"/>
    <s v="music/rock"/>
    <n v="2.2095238095238097"/>
    <n v="113.17073170731707"/>
    <x v="4"/>
    <s v="rock"/>
    <x v="667"/>
    <x v="659"/>
  </r>
  <r>
    <n v="643"/>
    <s v="Harris Inc"/>
    <s v="Future-proofed modular groupware"/>
    <n v="14900"/>
    <n v="32986"/>
    <x v="3"/>
    <n v="375"/>
    <s v="US"/>
    <s v="USD"/>
    <n v="1488348000"/>
    <n v="1489899600"/>
    <b v="0"/>
    <b v="0"/>
    <s v="theater/plays"/>
    <n v="2.2138255033557046"/>
    <n v="87.962666666666664"/>
    <x v="1"/>
    <s v="plays"/>
    <x v="668"/>
    <x v="660"/>
  </r>
  <r>
    <n v="140"/>
    <s v="Bautista-Cross"/>
    <s v="Fully-configurable coherent Internet solution"/>
    <n v="5500"/>
    <n v="12274"/>
    <x v="3"/>
    <n v="186"/>
    <s v="US"/>
    <s v="USD"/>
    <n v="1519538400"/>
    <n v="1519970400"/>
    <b v="0"/>
    <b v="0"/>
    <s v="film &amp; video/documentary"/>
    <n v="2.2316363636363636"/>
    <n v="65.989247311827953"/>
    <x v="3"/>
    <s v="documentary"/>
    <x v="669"/>
    <x v="661"/>
  </r>
  <r>
    <n v="555"/>
    <s v="Anderson Group"/>
    <s v="Organic maximized database"/>
    <n v="6300"/>
    <n v="14089"/>
    <x v="3"/>
    <n v="135"/>
    <s v="DK"/>
    <s v="DKK"/>
    <n v="1396414800"/>
    <n v="1399093200"/>
    <b v="0"/>
    <b v="0"/>
    <s v="music/rock"/>
    <n v="2.2363492063492063"/>
    <n v="104.36296296296297"/>
    <x v="4"/>
    <s v="rock"/>
    <x v="670"/>
    <x v="662"/>
  </r>
  <r>
    <n v="925"/>
    <s v="Wilson, Jefferson and Anderson"/>
    <s v="Profit-focused empowering system engine"/>
    <n v="3000"/>
    <n v="6722"/>
    <x v="3"/>
    <n v="65"/>
    <s v="US"/>
    <s v="USD"/>
    <n v="1506056400"/>
    <n v="1507093200"/>
    <b v="0"/>
    <b v="0"/>
    <s v="theater/plays"/>
    <n v="2.2406666666666668"/>
    <n v="103.41538461538461"/>
    <x v="1"/>
    <s v="plays"/>
    <x v="671"/>
    <x v="663"/>
  </r>
  <r>
    <n v="81"/>
    <s v="Gomez, Bailey and Flores"/>
    <s v="User-friendly static contingency"/>
    <n v="16800"/>
    <n v="37857"/>
    <x v="3"/>
    <n v="411"/>
    <s v="US"/>
    <s v="USD"/>
    <n v="1511416800"/>
    <n v="1513576800"/>
    <b v="0"/>
    <b v="0"/>
    <s v="music/rock"/>
    <n v="2.253392857142857"/>
    <n v="92.109489051094897"/>
    <x v="4"/>
    <s v="rock"/>
    <x v="672"/>
    <x v="664"/>
  </r>
  <r>
    <n v="383"/>
    <s v="Baker Ltd"/>
    <s v="Progressive intangible flexibility"/>
    <n v="6300"/>
    <n v="14199"/>
    <x v="3"/>
    <n v="189"/>
    <s v="US"/>
    <s v="USD"/>
    <n v="1550037600"/>
    <n v="1550556000"/>
    <b v="0"/>
    <b v="1"/>
    <s v="food/food trucks"/>
    <n v="2.2538095238095237"/>
    <n v="75.126984126984127"/>
    <x v="0"/>
    <s v="food trucks"/>
    <x v="27"/>
    <x v="241"/>
  </r>
  <r>
    <n v="812"/>
    <s v="Landry Group"/>
    <s v="Expanded value-added hardware"/>
    <n v="59700"/>
    <n v="134640"/>
    <x v="3"/>
    <n v="2805"/>
    <s v="CA"/>
    <s v="CAD"/>
    <n v="1523854800"/>
    <n v="1524286800"/>
    <b v="0"/>
    <b v="0"/>
    <s v="publishing/nonfiction"/>
    <n v="2.2552763819095478"/>
    <n v="48"/>
    <x v="6"/>
    <s v="nonfiction"/>
    <x v="673"/>
    <x v="665"/>
  </r>
  <r>
    <n v="360"/>
    <s v="Larsen-Chung"/>
    <s v="Right-sized zero tolerance migration"/>
    <n v="59700"/>
    <n v="135132"/>
    <x v="3"/>
    <n v="2875"/>
    <s v="GB"/>
    <s v="GBP"/>
    <n v="1293861600"/>
    <n v="1295071200"/>
    <b v="0"/>
    <b v="1"/>
    <s v="theater/plays"/>
    <n v="2.2635175879396985"/>
    <n v="47.002434782608695"/>
    <x v="1"/>
    <s v="plays"/>
    <x v="674"/>
    <x v="666"/>
  </r>
  <r>
    <n v="690"/>
    <s v="Walsh-Watts"/>
    <s v="Polarized actuating implementation"/>
    <n v="3600"/>
    <n v="8158"/>
    <x v="3"/>
    <n v="190"/>
    <s v="US"/>
    <s v="USD"/>
    <n v="1322373600"/>
    <n v="1322892000"/>
    <b v="0"/>
    <b v="1"/>
    <s v="film &amp; video/documentary"/>
    <n v="2.266111111111111"/>
    <n v="42.93684210526316"/>
    <x v="3"/>
    <s v="documentary"/>
    <x v="675"/>
    <x v="667"/>
  </r>
  <r>
    <n v="58"/>
    <s v="Anderson-Perez"/>
    <s v="Expanded 3rdgeneration strategy"/>
    <n v="2700"/>
    <n v="6132"/>
    <x v="3"/>
    <n v="211"/>
    <s v="US"/>
    <s v="USD"/>
    <n v="1442811600"/>
    <n v="1443934800"/>
    <b v="0"/>
    <b v="0"/>
    <s v="theater/plays"/>
    <n v="2.2711111111111113"/>
    <n v="29.061611374407583"/>
    <x v="1"/>
    <s v="plays"/>
    <x v="676"/>
    <x v="668"/>
  </r>
  <r>
    <n v="972"/>
    <s v="Sellers, Roach and Garrison"/>
    <s v="Multi-tiered systematic knowledge user"/>
    <n v="42700"/>
    <n v="97524"/>
    <x v="3"/>
    <n v="1681"/>
    <s v="US"/>
    <s v="USD"/>
    <n v="1401685200"/>
    <n v="1402462800"/>
    <b v="0"/>
    <b v="1"/>
    <s v="technology/web"/>
    <n v="2.283934426229508"/>
    <n v="58.015466983938133"/>
    <x v="2"/>
    <s v="web"/>
    <x v="677"/>
    <x v="669"/>
  </r>
  <r>
    <n v="880"/>
    <s v="Craig, Ellis and Miller"/>
    <s v="Persevering 5thgeneration throughput"/>
    <n v="84500"/>
    <n v="193101"/>
    <x v="3"/>
    <n v="2414"/>
    <s v="US"/>
    <s v="USD"/>
    <n v="1563685200"/>
    <n v="1563858000"/>
    <b v="0"/>
    <b v="0"/>
    <s v="music/electric music"/>
    <n v="2.2852189349112426"/>
    <n v="79.992129246064621"/>
    <x v="4"/>
    <s v="electric music"/>
    <x v="678"/>
    <x v="670"/>
  </r>
  <r>
    <n v="747"/>
    <s v="Greer and Sons"/>
    <s v="Secured clear-thinking intranet"/>
    <n v="4900"/>
    <n v="11214"/>
    <x v="3"/>
    <n v="280"/>
    <s v="US"/>
    <s v="USD"/>
    <n v="1283403600"/>
    <n v="1284354000"/>
    <b v="0"/>
    <b v="0"/>
    <s v="theater/plays"/>
    <n v="2.2885714285714287"/>
    <n v="40.049999999999997"/>
    <x v="1"/>
    <s v="plays"/>
    <x v="679"/>
    <x v="182"/>
  </r>
  <r>
    <n v="393"/>
    <s v="Owens, Hall and Gonzalez"/>
    <s v="De-engineered static orchestration"/>
    <n v="62800"/>
    <n v="143788"/>
    <x v="3"/>
    <n v="3059"/>
    <s v="CA"/>
    <s v="CAD"/>
    <n v="1500267600"/>
    <n v="1500354000"/>
    <b v="0"/>
    <b v="0"/>
    <s v="music/jazz"/>
    <n v="2.2896178343949045"/>
    <n v="47.004903563255965"/>
    <x v="4"/>
    <s v="jazz"/>
    <x v="680"/>
    <x v="671"/>
  </r>
  <r>
    <n v="187"/>
    <s v="Fox Group"/>
    <s v="Horizontal transitional paradigm"/>
    <n v="60200"/>
    <n v="138384"/>
    <x v="3"/>
    <n v="1442"/>
    <s v="CA"/>
    <s v="CAD"/>
    <n v="1361599200"/>
    <n v="1364014800"/>
    <b v="0"/>
    <b v="1"/>
    <s v="film &amp; video/shorts"/>
    <n v="2.2987375415282392"/>
    <n v="95.966712898751737"/>
    <x v="3"/>
    <s v="shorts"/>
    <x v="681"/>
    <x v="672"/>
  </r>
  <r>
    <n v="142"/>
    <s v="Figueroa Ltd"/>
    <s v="Expanded solution-oriented benchmark"/>
    <n v="5000"/>
    <n v="11502"/>
    <x v="3"/>
    <n v="117"/>
    <s v="US"/>
    <s v="USD"/>
    <n v="1333688400"/>
    <n v="1337230800"/>
    <b v="0"/>
    <b v="0"/>
    <s v="technology/web"/>
    <n v="2.3003999999999998"/>
    <n v="98.307692307692307"/>
    <x v="2"/>
    <s v="web"/>
    <x v="512"/>
    <x v="673"/>
  </r>
  <r>
    <n v="892"/>
    <s v="Anderson, Parks and Estrada"/>
    <s v="Realigned discrete structure"/>
    <n v="6000"/>
    <n v="13835"/>
    <x v="3"/>
    <n v="182"/>
    <s v="US"/>
    <s v="USD"/>
    <n v="1274418000"/>
    <n v="1277960400"/>
    <b v="0"/>
    <b v="0"/>
    <s v="publishing/translations"/>
    <n v="2.3058333333333332"/>
    <n v="76.016483516483518"/>
    <x v="6"/>
    <s v="translations"/>
    <x v="682"/>
    <x v="674"/>
  </r>
  <r>
    <n v="768"/>
    <s v="Ramirez-Calderon"/>
    <s v="Fundamental zero tolerance alliance"/>
    <n v="4800"/>
    <n v="11088"/>
    <x v="3"/>
    <n v="150"/>
    <s v="US"/>
    <s v="USD"/>
    <n v="1386741600"/>
    <n v="1388037600"/>
    <b v="0"/>
    <b v="0"/>
    <s v="theater/plays"/>
    <n v="2.31"/>
    <n v="73.92"/>
    <x v="1"/>
    <s v="plays"/>
    <x v="403"/>
    <x v="675"/>
  </r>
  <r>
    <n v="751"/>
    <s v="Lane-Barber"/>
    <s v="Universal value-added moderator"/>
    <n v="3600"/>
    <n v="8363"/>
    <x v="3"/>
    <n v="270"/>
    <s v="US"/>
    <s v="USD"/>
    <n v="1458190800"/>
    <n v="1459486800"/>
    <b v="1"/>
    <b v="1"/>
    <s v="publishing/nonfiction"/>
    <n v="2.3230555555555554"/>
    <n v="30.974074074074075"/>
    <x v="6"/>
    <s v="nonfiction"/>
    <x v="683"/>
    <x v="676"/>
  </r>
  <r>
    <n v="267"/>
    <s v="Acosta PLC"/>
    <s v="Extended eco-centric function"/>
    <n v="61600"/>
    <n v="143910"/>
    <x v="3"/>
    <n v="2768"/>
    <s v="AU"/>
    <s v="AUD"/>
    <n v="1351054800"/>
    <n v="1352440800"/>
    <b v="0"/>
    <b v="0"/>
    <s v="theater/plays"/>
    <n v="2.3362012987012988"/>
    <n v="51.990606936416185"/>
    <x v="1"/>
    <s v="plays"/>
    <x v="684"/>
    <x v="677"/>
  </r>
  <r>
    <n v="65"/>
    <s v="Berry-Boyer"/>
    <s v="Mandatory incremental projection"/>
    <n v="6100"/>
    <n v="14405"/>
    <x v="3"/>
    <n v="236"/>
    <s v="US"/>
    <s v="USD"/>
    <n v="1296108000"/>
    <n v="1296712800"/>
    <b v="0"/>
    <b v="0"/>
    <s v="theater/plays"/>
    <n v="2.3614754098360655"/>
    <n v="61.038135593220339"/>
    <x v="1"/>
    <s v="plays"/>
    <x v="197"/>
    <x v="678"/>
  </r>
  <r>
    <n v="478"/>
    <s v="Lyons LLC"/>
    <s v="Balanced impactful circuit"/>
    <n v="68800"/>
    <n v="162603"/>
    <x v="3"/>
    <n v="2756"/>
    <s v="US"/>
    <s v="USD"/>
    <n v="1425877200"/>
    <n v="1426914000"/>
    <b v="0"/>
    <b v="0"/>
    <s v="technology/wearables"/>
    <n v="2.3634156976744185"/>
    <n v="58.999637155297535"/>
    <x v="2"/>
    <s v="wearables"/>
    <x v="685"/>
    <x v="528"/>
  </r>
  <r>
    <n v="145"/>
    <s v="Fields-Moore"/>
    <s v="Secured reciprocal array"/>
    <n v="25000"/>
    <n v="59128"/>
    <x v="3"/>
    <n v="768"/>
    <s v="CH"/>
    <s v="CHF"/>
    <n v="1410066000"/>
    <n v="1410498000"/>
    <b v="0"/>
    <b v="0"/>
    <s v="technology/wearables"/>
    <n v="2.3651200000000001"/>
    <n v="76.989583333333329"/>
    <x v="2"/>
    <s v="wearables"/>
    <x v="686"/>
    <x v="679"/>
  </r>
  <r>
    <n v="569"/>
    <s v="Fischer, Fowler and Arnold"/>
    <s v="Extended multi-tasking definition"/>
    <n v="20100"/>
    <n v="47705"/>
    <x v="3"/>
    <n v="589"/>
    <s v="IT"/>
    <s v="EUR"/>
    <n v="1294725600"/>
    <n v="1295762400"/>
    <b v="0"/>
    <b v="0"/>
    <s v="film &amp; video/animation"/>
    <n v="2.3733830845771142"/>
    <n v="80.993208828522924"/>
    <x v="3"/>
    <s v="animation"/>
    <x v="687"/>
    <x v="680"/>
  </r>
  <r>
    <n v="918"/>
    <s v="Jones-Gonzalez"/>
    <s v="Seamless dynamic website"/>
    <n v="3800"/>
    <n v="9021"/>
    <x v="3"/>
    <n v="156"/>
    <s v="CH"/>
    <s v="CHF"/>
    <n v="1343365200"/>
    <n v="1344315600"/>
    <b v="0"/>
    <b v="0"/>
    <s v="publishing/radio &amp; podcasts"/>
    <n v="2.3739473684210526"/>
    <n v="57.82692307692308"/>
    <x v="6"/>
    <s v="radio &amp; podcasts"/>
    <x v="688"/>
    <x v="502"/>
  </r>
  <r>
    <n v="847"/>
    <s v="Miller, Glenn and Adams"/>
    <s v="Distributed actuating project"/>
    <n v="4700"/>
    <n v="11174"/>
    <x v="3"/>
    <n v="110"/>
    <s v="US"/>
    <s v="USD"/>
    <n v="1515304800"/>
    <n v="1515564000"/>
    <b v="0"/>
    <b v="0"/>
    <s v="food/food trucks"/>
    <n v="2.3774468085106384"/>
    <n v="101.58181818181818"/>
    <x v="0"/>
    <s v="food trucks"/>
    <x v="689"/>
    <x v="681"/>
  </r>
  <r>
    <n v="923"/>
    <s v="Wise and Sons"/>
    <s v="Sharable discrete definition"/>
    <n v="1700"/>
    <n v="4044"/>
    <x v="3"/>
    <n v="40"/>
    <s v="US"/>
    <s v="USD"/>
    <n v="1279083600"/>
    <n v="1279170000"/>
    <b v="0"/>
    <b v="0"/>
    <s v="theater/plays"/>
    <n v="2.3788235294117648"/>
    <n v="101.1"/>
    <x v="1"/>
    <s v="plays"/>
    <x v="690"/>
    <x v="682"/>
  </r>
  <r>
    <n v="883"/>
    <s v="Simmons-Villarreal"/>
    <s v="Customer-focused mobile Graphic Interface"/>
    <n v="3400"/>
    <n v="8089"/>
    <x v="3"/>
    <n v="193"/>
    <s v="US"/>
    <s v="USD"/>
    <n v="1274763600"/>
    <n v="1277874000"/>
    <b v="0"/>
    <b v="0"/>
    <s v="film &amp; video/shorts"/>
    <n v="2.3791176470588233"/>
    <n v="41.911917098445599"/>
    <x v="3"/>
    <s v="shorts"/>
    <x v="691"/>
    <x v="683"/>
  </r>
  <r>
    <n v="813"/>
    <s v="Buckley Group"/>
    <s v="Diverse high-level attitude"/>
    <n v="3200"/>
    <n v="7661"/>
    <x v="3"/>
    <n v="68"/>
    <s v="US"/>
    <s v="USD"/>
    <n v="1346043600"/>
    <n v="1346907600"/>
    <b v="0"/>
    <b v="0"/>
    <s v="games/video games"/>
    <n v="2.3940625"/>
    <n v="112.66176470588235"/>
    <x v="7"/>
    <s v="video games"/>
    <x v="692"/>
    <x v="684"/>
  </r>
  <r>
    <n v="665"/>
    <s v="Park-Goodman"/>
    <s v="Customer-focused impactful extranet"/>
    <n v="5100"/>
    <n v="12219"/>
    <x v="3"/>
    <n v="272"/>
    <s v="US"/>
    <s v="USD"/>
    <n v="1310187600"/>
    <n v="1311397200"/>
    <b v="0"/>
    <b v="1"/>
    <s v="film &amp; video/documentary"/>
    <n v="2.3958823529411766"/>
    <n v="44.922794117647058"/>
    <x v="3"/>
    <s v="documentary"/>
    <x v="693"/>
    <x v="236"/>
  </r>
  <r>
    <n v="933"/>
    <s v="Espinoza Group"/>
    <s v="Implemented tangible support"/>
    <n v="73000"/>
    <n v="175015"/>
    <x v="3"/>
    <n v="1902"/>
    <s v="US"/>
    <s v="USD"/>
    <n v="1365397200"/>
    <n v="1366520400"/>
    <b v="0"/>
    <b v="0"/>
    <s v="theater/plays"/>
    <n v="2.3974657534246577"/>
    <n v="92.016298633017882"/>
    <x v="1"/>
    <s v="plays"/>
    <x v="694"/>
    <x v="685"/>
  </r>
  <r>
    <n v="556"/>
    <s v="Smith and Sons"/>
    <s v="Grass-roots 24/7 attitude"/>
    <n v="5200"/>
    <n v="12467"/>
    <x v="3"/>
    <n v="122"/>
    <s v="US"/>
    <s v="USD"/>
    <n v="1315285200"/>
    <n v="1315890000"/>
    <b v="0"/>
    <b v="1"/>
    <s v="publishing/translations"/>
    <n v="2.3975"/>
    <n v="102.18852459016394"/>
    <x v="6"/>
    <s v="translations"/>
    <x v="695"/>
    <x v="686"/>
  </r>
  <r>
    <n v="275"/>
    <s v="Ward, Sanchez and Kemp"/>
    <s v="Stand-alone discrete Graphical User Interface"/>
    <n v="3900"/>
    <n v="9419"/>
    <x v="3"/>
    <n v="116"/>
    <s v="US"/>
    <s v="USD"/>
    <n v="1554526800"/>
    <n v="1555218000"/>
    <b v="0"/>
    <b v="0"/>
    <s v="publishing/translations"/>
    <n v="2.4151282051282053"/>
    <n v="81.198275862068968"/>
    <x v="6"/>
    <s v="translations"/>
    <x v="696"/>
    <x v="415"/>
  </r>
  <r>
    <n v="13"/>
    <s v="Walker, Taylor and Coleman"/>
    <s v="Multi-tiered directional open architecture"/>
    <n v="4200"/>
    <n v="10295"/>
    <x v="3"/>
    <n v="98"/>
    <s v="US"/>
    <s v="USD"/>
    <n v="1465621200"/>
    <n v="1466658000"/>
    <b v="0"/>
    <b v="0"/>
    <s v="music/indie rock"/>
    <n v="2.4511904761904764"/>
    <n v="105.05102040816327"/>
    <x v="4"/>
    <s v="indie rock"/>
    <x v="697"/>
    <x v="687"/>
  </r>
  <r>
    <n v="717"/>
    <s v="Barnes, Wilcox and Riley"/>
    <s v="Reverse-engineered well-modulated ability"/>
    <n v="5600"/>
    <n v="13868"/>
    <x v="3"/>
    <n v="555"/>
    <s v="US"/>
    <s v="USD"/>
    <n v="1313989200"/>
    <n v="1315803600"/>
    <b v="0"/>
    <b v="0"/>
    <s v="film &amp; video/documentary"/>
    <n v="2.4764285714285714"/>
    <n v="24.987387387387386"/>
    <x v="3"/>
    <s v="documentary"/>
    <x v="698"/>
    <x v="688"/>
  </r>
  <r>
    <n v="617"/>
    <s v="King LLC"/>
    <s v="Multi-channeled local intranet"/>
    <n v="1400"/>
    <n v="3496"/>
    <x v="3"/>
    <n v="55"/>
    <s v="US"/>
    <s v="USD"/>
    <n v="1401858000"/>
    <n v="1402722000"/>
    <b v="0"/>
    <b v="0"/>
    <s v="theater/plays"/>
    <n v="2.4971428571428573"/>
    <n v="63.563636363636363"/>
    <x v="1"/>
    <s v="plays"/>
    <x v="699"/>
    <x v="689"/>
  </r>
  <r>
    <n v="860"/>
    <s v="Lee PLC"/>
    <s v="Re-contextualized leadingedge firmware"/>
    <n v="2000"/>
    <n v="5033"/>
    <x v="3"/>
    <n v="65"/>
    <s v="US"/>
    <s v="USD"/>
    <n v="1550556000"/>
    <n v="1551420000"/>
    <b v="0"/>
    <b v="1"/>
    <s v="technology/wearables"/>
    <n v="2.5165000000000002"/>
    <n v="77.430769230769229"/>
    <x v="2"/>
    <s v="wearables"/>
    <x v="700"/>
    <x v="690"/>
  </r>
  <r>
    <n v="902"/>
    <s v="Wang, Silva and Byrd"/>
    <s v="Integrated bifurcated software"/>
    <n v="1400"/>
    <n v="3534"/>
    <x v="3"/>
    <n v="110"/>
    <s v="US"/>
    <s v="USD"/>
    <n v="1454133600"/>
    <n v="1457762400"/>
    <b v="0"/>
    <b v="0"/>
    <s v="technology/web"/>
    <n v="2.5242857142857145"/>
    <n v="32.127272727272725"/>
    <x v="2"/>
    <s v="web"/>
    <x v="359"/>
    <x v="413"/>
  </r>
  <r>
    <n v="89"/>
    <s v="White, Singleton and Zimmerman"/>
    <s v="Monitored scalable knowledgebase"/>
    <n v="3400"/>
    <n v="8588"/>
    <x v="3"/>
    <n v="96"/>
    <s v="US"/>
    <s v="USD"/>
    <n v="1271307600"/>
    <n v="1271480400"/>
    <b v="0"/>
    <b v="0"/>
    <s v="theater/plays"/>
    <n v="2.5258823529411765"/>
    <n v="89.458333333333329"/>
    <x v="1"/>
    <s v="plays"/>
    <x v="701"/>
    <x v="691"/>
  </r>
  <r>
    <n v="269"/>
    <s v="Miles and Sons"/>
    <s v="Persistent attitude-oriented approach"/>
    <n v="3500"/>
    <n v="8842"/>
    <x v="3"/>
    <n v="87"/>
    <s v="US"/>
    <s v="USD"/>
    <n v="1548914400"/>
    <n v="1550728800"/>
    <b v="0"/>
    <b v="0"/>
    <s v="film &amp; video/television"/>
    <n v="2.5262857142857142"/>
    <n v="101.63218390804597"/>
    <x v="3"/>
    <s v="television"/>
    <x v="702"/>
    <x v="692"/>
  </r>
  <r>
    <n v="163"/>
    <s v="Burton-Watkins"/>
    <s v="Extended reciprocal circuit"/>
    <n v="3500"/>
    <n v="8864"/>
    <x v="3"/>
    <n v="246"/>
    <s v="US"/>
    <s v="USD"/>
    <n v="1508475600"/>
    <n v="1512712800"/>
    <b v="0"/>
    <b v="1"/>
    <s v="photography/photography books"/>
    <n v="2.5325714285714285"/>
    <n v="36.032520325203251"/>
    <x v="5"/>
    <s v="photography books"/>
    <x v="703"/>
    <x v="630"/>
  </r>
  <r>
    <n v="68"/>
    <s v="Moreno-Turner"/>
    <s v="Inverse multi-tasking installation"/>
    <n v="5700"/>
    <n v="14508"/>
    <x v="3"/>
    <n v="246"/>
    <s v="IT"/>
    <s v="EUR"/>
    <n v="1501131600"/>
    <n v="1505192400"/>
    <b v="0"/>
    <b v="1"/>
    <s v="theater/plays"/>
    <n v="2.5452631578947367"/>
    <n v="58.975609756097562"/>
    <x v="1"/>
    <s v="plays"/>
    <x v="704"/>
    <x v="693"/>
  </r>
  <r>
    <n v="753"/>
    <s v="Guerrero-Griffin"/>
    <s v="Networked web-enabled product"/>
    <n v="4700"/>
    <n v="12065"/>
    <x v="3"/>
    <n v="137"/>
    <s v="US"/>
    <s v="USD"/>
    <n v="1274590800"/>
    <n v="1275886800"/>
    <b v="0"/>
    <b v="0"/>
    <s v="photography/photography books"/>
    <n v="2.5670212765957445"/>
    <n v="88.065693430656935"/>
    <x v="5"/>
    <s v="photography books"/>
    <x v="705"/>
    <x v="694"/>
  </r>
  <r>
    <n v="891"/>
    <s v="Williams, Price and Hurley"/>
    <s v="Synchronized demand-driven infrastructure"/>
    <n v="3000"/>
    <n v="7758"/>
    <x v="3"/>
    <n v="165"/>
    <s v="CA"/>
    <s v="CAD"/>
    <n v="1322892000"/>
    <n v="1326693600"/>
    <b v="0"/>
    <b v="0"/>
    <s v="film &amp; video/documentary"/>
    <n v="2.5859999999999999"/>
    <n v="47.018181818181816"/>
    <x v="3"/>
    <s v="documentary"/>
    <x v="706"/>
    <x v="695"/>
  </r>
  <r>
    <n v="92"/>
    <s v="Santos, Bell and Lloyd"/>
    <s v="Object-based analyzing knowledge user"/>
    <n v="20000"/>
    <n v="51775"/>
    <x v="3"/>
    <n v="498"/>
    <s v="CH"/>
    <s v="CHF"/>
    <n v="1277269200"/>
    <n v="1277355600"/>
    <b v="0"/>
    <b v="1"/>
    <s v="games/video games"/>
    <n v="2.5887500000000001"/>
    <n v="103.96586345381526"/>
    <x v="7"/>
    <s v="video games"/>
    <x v="707"/>
    <x v="580"/>
  </r>
  <r>
    <n v="225"/>
    <s v="Fox-Quinn"/>
    <s v="Enterprise-wide reciprocal success"/>
    <n v="67800"/>
    <n v="176398"/>
    <x v="3"/>
    <n v="5880"/>
    <s v="US"/>
    <s v="USD"/>
    <n v="1399093200"/>
    <n v="1399093200"/>
    <b v="1"/>
    <b v="0"/>
    <s v="music/rock"/>
    <n v="2.6017404129793511"/>
    <n v="29.999659863945578"/>
    <x v="4"/>
    <s v="rock"/>
    <x v="708"/>
    <x v="662"/>
  </r>
  <r>
    <n v="484"/>
    <s v="Landry Inc"/>
    <s v="Synergistic cohesive adapter"/>
    <n v="29600"/>
    <n v="77021"/>
    <x v="3"/>
    <n v="1572"/>
    <s v="GB"/>
    <s v="GBP"/>
    <n v="1407128400"/>
    <n v="1411362000"/>
    <b v="0"/>
    <b v="1"/>
    <s v="food/food trucks"/>
    <n v="2.6020608108108108"/>
    <n v="48.99554707379135"/>
    <x v="0"/>
    <s v="food trucks"/>
    <x v="709"/>
    <x v="696"/>
  </r>
  <r>
    <n v="88"/>
    <s v="Clark Group"/>
    <s v="Grass-roots fault-tolerant policy"/>
    <n v="4800"/>
    <n v="12516"/>
    <x v="3"/>
    <n v="113"/>
    <s v="US"/>
    <s v="USD"/>
    <n v="1429160400"/>
    <n v="1431061200"/>
    <b v="0"/>
    <b v="0"/>
    <s v="publishing/translations"/>
    <n v="2.6074999999999999"/>
    <n v="110.76106194690266"/>
    <x v="6"/>
    <s v="translations"/>
    <x v="710"/>
    <x v="697"/>
  </r>
  <r>
    <n v="137"/>
    <s v="Hudson-Nguyen"/>
    <s v="Down-sized disintermediate support"/>
    <n v="1800"/>
    <n v="4712"/>
    <x v="3"/>
    <n v="50"/>
    <s v="US"/>
    <s v="USD"/>
    <n v="1286341200"/>
    <n v="1286859600"/>
    <b v="0"/>
    <b v="0"/>
    <s v="publishing/nonfiction"/>
    <n v="2.617777777777778"/>
    <n v="94.24"/>
    <x v="6"/>
    <s v="nonfiction"/>
    <x v="711"/>
    <x v="698"/>
  </r>
  <r>
    <n v="807"/>
    <s v="Walker-Taylor"/>
    <s v="Automated uniform concept"/>
    <n v="700"/>
    <n v="1848"/>
    <x v="3"/>
    <n v="43"/>
    <s v="US"/>
    <s v="USD"/>
    <n v="1571115600"/>
    <n v="1574920800"/>
    <b v="0"/>
    <b v="1"/>
    <s v="theater/plays"/>
    <n v="2.64"/>
    <n v="42.97674418604651"/>
    <x v="1"/>
    <s v="plays"/>
    <x v="712"/>
    <x v="456"/>
  </r>
  <r>
    <n v="540"/>
    <s v="Brown-Pena"/>
    <s v="Front-line client-server secured line"/>
    <n v="5300"/>
    <n v="14097"/>
    <x v="3"/>
    <n v="247"/>
    <s v="US"/>
    <s v="USD"/>
    <n v="1525496400"/>
    <n v="1527397200"/>
    <b v="0"/>
    <b v="0"/>
    <s v="photography/photography books"/>
    <n v="2.6598113207547169"/>
    <n v="57.072874493927124"/>
    <x v="5"/>
    <s v="photography books"/>
    <x v="713"/>
    <x v="699"/>
  </r>
  <r>
    <n v="10"/>
    <s v="Green Ltd"/>
    <s v="Monitored empowering installation"/>
    <n v="5200"/>
    <n v="13838"/>
    <x v="3"/>
    <n v="220"/>
    <s v="US"/>
    <s v="USD"/>
    <n v="1281762000"/>
    <n v="1285909200"/>
    <b v="0"/>
    <b v="0"/>
    <s v="film &amp; video/drama"/>
    <n v="2.6611538461538462"/>
    <n v="62.9"/>
    <x v="3"/>
    <s v="drama"/>
    <x v="714"/>
    <x v="700"/>
  </r>
  <r>
    <n v="827"/>
    <s v="Miranda, Martinez and Lowery"/>
    <s v="Innovative actuating artificial intelligence"/>
    <n v="2300"/>
    <n v="6134"/>
    <x v="3"/>
    <n v="82"/>
    <s v="AU"/>
    <s v="AUD"/>
    <n v="1304398800"/>
    <n v="1305435600"/>
    <b v="0"/>
    <b v="1"/>
    <s v="film &amp; video/drama"/>
    <n v="2.6669565217391304"/>
    <n v="74.804878048780495"/>
    <x v="3"/>
    <s v="drama"/>
    <x v="715"/>
    <x v="701"/>
  </r>
  <r>
    <n v="620"/>
    <s v="Swanson, Wilson and Baker"/>
    <s v="Synergized well-modulated project"/>
    <n v="4300"/>
    <n v="11525"/>
    <x v="3"/>
    <n v="128"/>
    <s v="AU"/>
    <s v="AUD"/>
    <n v="1467954000"/>
    <n v="1468299600"/>
    <b v="0"/>
    <b v="0"/>
    <s v="photography/photography books"/>
    <n v="2.6802325581395348"/>
    <n v="90.0390625"/>
    <x v="5"/>
    <s v="photography books"/>
    <x v="716"/>
    <x v="702"/>
  </r>
  <r>
    <n v="258"/>
    <s v="Duncan, Mcdonald and Miller"/>
    <s v="Assimilated coherent hardware"/>
    <n v="5000"/>
    <n v="13424"/>
    <x v="3"/>
    <n v="186"/>
    <s v="US"/>
    <s v="USD"/>
    <n v="1481176800"/>
    <n v="1482904800"/>
    <b v="0"/>
    <b v="1"/>
    <s v="theater/plays"/>
    <n v="2.6848000000000001"/>
    <n v="72.172043010752688"/>
    <x v="1"/>
    <s v="plays"/>
    <x v="717"/>
    <x v="703"/>
  </r>
  <r>
    <n v="804"/>
    <s v="English-Mccullough"/>
    <s v="Business-focused discrete software"/>
    <n v="2600"/>
    <n v="6987"/>
    <x v="3"/>
    <n v="218"/>
    <s v="US"/>
    <s v="USD"/>
    <n v="1514872800"/>
    <n v="1516600800"/>
    <b v="0"/>
    <b v="0"/>
    <s v="music/rock"/>
    <n v="2.6873076923076922"/>
    <n v="32.050458715596328"/>
    <x v="4"/>
    <s v="rock"/>
    <x v="718"/>
    <x v="704"/>
  </r>
  <r>
    <n v="112"/>
    <s v="Jones-Meyer"/>
    <s v="Re-engineered client-driven hub"/>
    <n v="4700"/>
    <n v="12635"/>
    <x v="3"/>
    <n v="361"/>
    <s v="AU"/>
    <s v="AUD"/>
    <n v="1408856400"/>
    <n v="1410152400"/>
    <b v="0"/>
    <b v="0"/>
    <s v="technology/web"/>
    <n v="2.6882978723404256"/>
    <n v="35"/>
    <x v="2"/>
    <s v="web"/>
    <x v="719"/>
    <x v="705"/>
  </r>
  <r>
    <n v="723"/>
    <s v="Beck-Knight"/>
    <s v="Exclusive fresh-thinking model"/>
    <n v="4900"/>
    <n v="13250"/>
    <x v="3"/>
    <n v="144"/>
    <s v="AU"/>
    <s v="AUD"/>
    <n v="1456898400"/>
    <n v="1458709200"/>
    <b v="0"/>
    <b v="0"/>
    <s v="theater/plays"/>
    <n v="2.704081632653061"/>
    <n v="92.013888888888886"/>
    <x v="1"/>
    <s v="plays"/>
    <x v="720"/>
    <x v="706"/>
  </r>
  <r>
    <n v="770"/>
    <s v="Mathis-Rodriguez"/>
    <s v="User-centric attitude-oriented intranet"/>
    <n v="4300"/>
    <n v="11642"/>
    <x v="3"/>
    <n v="216"/>
    <s v="IT"/>
    <s v="EUR"/>
    <n v="1397451600"/>
    <n v="1398056400"/>
    <b v="0"/>
    <b v="1"/>
    <s v="theater/plays"/>
    <n v="2.7074418604651163"/>
    <n v="53.898148148148145"/>
    <x v="1"/>
    <s v="plays"/>
    <x v="721"/>
    <x v="707"/>
  </r>
  <r>
    <n v="548"/>
    <s v="York-Pitts"/>
    <s v="Monitored discrete toolset"/>
    <n v="66100"/>
    <n v="179074"/>
    <x v="3"/>
    <n v="2985"/>
    <s v="US"/>
    <s v="USD"/>
    <n v="1459486800"/>
    <n v="1460610000"/>
    <b v="0"/>
    <b v="0"/>
    <s v="theater/plays"/>
    <n v="2.7091376701966716"/>
    <n v="59.991289782244557"/>
    <x v="1"/>
    <s v="plays"/>
    <x v="722"/>
    <x v="708"/>
  </r>
  <r>
    <n v="871"/>
    <s v="Santana-George"/>
    <s v="Re-engineered client-driven knowledge user"/>
    <n v="71500"/>
    <n v="194912"/>
    <x v="3"/>
    <n v="2320"/>
    <s v="US"/>
    <s v="USD"/>
    <n v="1509512400"/>
    <n v="1511071200"/>
    <b v="0"/>
    <b v="1"/>
    <s v="theater/plays"/>
    <n v="2.7260419580419581"/>
    <n v="84.013793103448279"/>
    <x v="1"/>
    <s v="plays"/>
    <x v="287"/>
    <x v="709"/>
  </r>
  <r>
    <n v="369"/>
    <s v="Smith-Gonzalez"/>
    <s v="Polarized needs-based approach"/>
    <n v="5400"/>
    <n v="14743"/>
    <x v="3"/>
    <n v="154"/>
    <s v="US"/>
    <s v="USD"/>
    <n v="1359871200"/>
    <n v="1363237200"/>
    <b v="0"/>
    <b v="1"/>
    <s v="film &amp; video/television"/>
    <n v="2.730185185185185"/>
    <n v="95.733766233766232"/>
    <x v="3"/>
    <s v="television"/>
    <x v="723"/>
    <x v="309"/>
  </r>
  <r>
    <n v="249"/>
    <s v="Avila-Nelson"/>
    <s v="Up-sized intermediate website"/>
    <n v="61500"/>
    <n v="168095"/>
    <x v="3"/>
    <n v="6465"/>
    <s v="US"/>
    <s v="USD"/>
    <n v="1420178400"/>
    <n v="1420783200"/>
    <b v="0"/>
    <b v="0"/>
    <s v="publishing/translations"/>
    <n v="2.7332520325203253"/>
    <n v="26.000773395204948"/>
    <x v="6"/>
    <s v="translations"/>
    <x v="724"/>
    <x v="710"/>
  </r>
  <r>
    <n v="59"/>
    <s v="Wright, Fox and Marks"/>
    <s v="Assimilated real-time support"/>
    <n v="1400"/>
    <n v="3851"/>
    <x v="3"/>
    <n v="128"/>
    <s v="US"/>
    <s v="USD"/>
    <n v="1497243600"/>
    <n v="1498539600"/>
    <b v="0"/>
    <b v="1"/>
    <s v="theater/plays"/>
    <n v="2.7507142857142859"/>
    <n v="30.0859375"/>
    <x v="1"/>
    <s v="plays"/>
    <x v="725"/>
    <x v="711"/>
  </r>
  <r>
    <n v="544"/>
    <s v="Taylor Inc"/>
    <s v="Public-key 3rdgeneration system engine"/>
    <n v="2800"/>
    <n v="7742"/>
    <x v="3"/>
    <n v="84"/>
    <s v="US"/>
    <s v="USD"/>
    <n v="1452232800"/>
    <n v="1453356000"/>
    <b v="0"/>
    <b v="0"/>
    <s v="music/rock"/>
    <n v="2.7650000000000001"/>
    <n v="92.166666666666671"/>
    <x v="4"/>
    <s v="rock"/>
    <x v="726"/>
    <x v="76"/>
  </r>
  <r>
    <n v="368"/>
    <s v="Whitaker, Wallace and Daniels"/>
    <s v="Reactive directional capacity"/>
    <n v="5200"/>
    <n v="14394"/>
    <x v="3"/>
    <n v="206"/>
    <s v="GB"/>
    <s v="GBP"/>
    <n v="1286946000"/>
    <n v="1288933200"/>
    <b v="0"/>
    <b v="1"/>
    <s v="film &amp; video/documentary"/>
    <n v="2.7680769230769231"/>
    <n v="69.873786407766985"/>
    <x v="3"/>
    <s v="documentary"/>
    <x v="727"/>
    <x v="712"/>
  </r>
  <r>
    <n v="624"/>
    <s v="White, Robertson and Roberts"/>
    <s v="Down-sized national software"/>
    <n v="5100"/>
    <n v="14249"/>
    <x v="3"/>
    <n v="432"/>
    <s v="US"/>
    <s v="USD"/>
    <n v="1422165600"/>
    <n v="1422684000"/>
    <b v="0"/>
    <b v="0"/>
    <s v="photography/photography books"/>
    <n v="2.793921568627451"/>
    <n v="32.983796296296298"/>
    <x v="5"/>
    <s v="photography books"/>
    <x v="728"/>
    <x v="713"/>
  </r>
  <r>
    <n v="102"/>
    <s v="Garcia Inc"/>
    <s v="Front-line web-enabled model"/>
    <n v="3700"/>
    <n v="10422"/>
    <x v="3"/>
    <n v="336"/>
    <s v="US"/>
    <s v="USD"/>
    <n v="1526274000"/>
    <n v="1526878800"/>
    <b v="0"/>
    <b v="1"/>
    <s v="technology/wearables"/>
    <n v="2.8167567567567566"/>
    <n v="31.017857142857142"/>
    <x v="2"/>
    <s v="wearables"/>
    <x v="729"/>
    <x v="714"/>
  </r>
  <r>
    <n v="608"/>
    <s v="Johnson Group"/>
    <s v="Compatible full-range leverage"/>
    <n v="3900"/>
    <n v="11075"/>
    <x v="3"/>
    <n v="316"/>
    <s v="US"/>
    <s v="USD"/>
    <n v="1551852000"/>
    <n v="1552197600"/>
    <b v="0"/>
    <b v="1"/>
    <s v="music/jazz"/>
    <n v="2.8397435897435899"/>
    <n v="35.047468354430379"/>
    <x v="4"/>
    <s v="jazz"/>
    <x v="730"/>
    <x v="715"/>
  </r>
  <r>
    <n v="549"/>
    <s v="Jarvis and Sons"/>
    <s v="Business-focused intermediate system engine"/>
    <n v="29500"/>
    <n v="83843"/>
    <x v="3"/>
    <n v="762"/>
    <s v="US"/>
    <s v="USD"/>
    <n v="1369717200"/>
    <n v="1370494800"/>
    <b v="0"/>
    <b v="0"/>
    <s v="technology/wearables"/>
    <n v="2.8421355932203389"/>
    <n v="110.03018372703411"/>
    <x v="2"/>
    <s v="wearables"/>
    <x v="731"/>
    <x v="716"/>
  </r>
  <r>
    <n v="470"/>
    <s v="Grimes, Holland and Sloan"/>
    <s v="Extended dedicated archive"/>
    <n v="3600"/>
    <n v="10289"/>
    <x v="3"/>
    <n v="381"/>
    <s v="US"/>
    <s v="USD"/>
    <n v="1481522400"/>
    <n v="1482127200"/>
    <b v="0"/>
    <b v="0"/>
    <s v="technology/wearables"/>
    <n v="2.8580555555555556"/>
    <n v="27.00524934383202"/>
    <x v="2"/>
    <s v="wearables"/>
    <x v="102"/>
    <x v="717"/>
  </r>
  <r>
    <n v="305"/>
    <s v="Townsend Ltd"/>
    <s v="Grass-roots actuating policy"/>
    <n v="2800"/>
    <n v="8014"/>
    <x v="3"/>
    <n v="85"/>
    <s v="US"/>
    <s v="USD"/>
    <n v="1458363600"/>
    <n v="1461906000"/>
    <b v="0"/>
    <b v="0"/>
    <s v="theater/plays"/>
    <n v="2.8621428571428571"/>
    <n v="94.28235294117647"/>
    <x v="1"/>
    <s v="plays"/>
    <x v="732"/>
    <x v="718"/>
  </r>
  <r>
    <n v="425"/>
    <s v="Sullivan, Davis and Booth"/>
    <s v="Vision-oriented actuating hardware"/>
    <n v="2700"/>
    <n v="7767"/>
    <x v="3"/>
    <n v="92"/>
    <s v="US"/>
    <s v="USD"/>
    <n v="1438059600"/>
    <n v="1438578000"/>
    <b v="0"/>
    <b v="0"/>
    <s v="photography/photography books"/>
    <n v="2.8766666666666665"/>
    <n v="84.423913043478265"/>
    <x v="5"/>
    <s v="photography books"/>
    <x v="733"/>
    <x v="719"/>
  </r>
  <r>
    <n v="821"/>
    <s v="Alvarez-Andrews"/>
    <s v="Extended impactful secured line"/>
    <n v="4900"/>
    <n v="14273"/>
    <x v="3"/>
    <n v="210"/>
    <s v="US"/>
    <s v="USD"/>
    <n v="1488261600"/>
    <n v="1489381200"/>
    <b v="0"/>
    <b v="0"/>
    <s v="film &amp; video/documentary"/>
    <n v="2.9128571428571428"/>
    <n v="67.966666666666669"/>
    <x v="3"/>
    <s v="documentary"/>
    <x v="734"/>
    <x v="720"/>
  </r>
  <r>
    <n v="184"/>
    <s v="Howard, Carter and Griffith"/>
    <s v="Adaptive asynchronous emulation"/>
    <n v="3600"/>
    <n v="10550"/>
    <x v="3"/>
    <n v="340"/>
    <s v="US"/>
    <s v="USD"/>
    <n v="1556859600"/>
    <n v="1556946000"/>
    <b v="0"/>
    <b v="0"/>
    <s v="theater/plays"/>
    <n v="2.9305555555555554"/>
    <n v="31.029411764705884"/>
    <x v="1"/>
    <s v="plays"/>
    <x v="735"/>
    <x v="169"/>
  </r>
  <r>
    <n v="314"/>
    <s v="Sanchez-Morgan"/>
    <s v="Realigned upward-trending strategy"/>
    <n v="1400"/>
    <n v="4126"/>
    <x v="3"/>
    <n v="133"/>
    <s v="US"/>
    <s v="USD"/>
    <n v="1552366800"/>
    <n v="1552798800"/>
    <b v="0"/>
    <b v="1"/>
    <s v="film &amp; video/documentary"/>
    <n v="2.9471428571428571"/>
    <n v="31.022556390977442"/>
    <x v="3"/>
    <s v="documentary"/>
    <x v="59"/>
    <x v="134"/>
  </r>
  <r>
    <n v="962"/>
    <s v="Harris, Russell and Mitchell"/>
    <s v="User-centric cohesive policy"/>
    <n v="3600"/>
    <n v="10657"/>
    <x v="3"/>
    <n v="266"/>
    <s v="US"/>
    <s v="USD"/>
    <n v="1384408800"/>
    <n v="1386223200"/>
    <b v="0"/>
    <b v="0"/>
    <s v="food/food trucks"/>
    <n v="2.9602777777777778"/>
    <n v="40.063909774436091"/>
    <x v="0"/>
    <s v="food trucks"/>
    <x v="736"/>
    <x v="721"/>
  </r>
  <r>
    <n v="197"/>
    <s v="Perry and Sons"/>
    <s v="Business-focused logistical framework"/>
    <n v="54700"/>
    <n v="163118"/>
    <x v="3"/>
    <n v="1989"/>
    <s v="US"/>
    <s v="USD"/>
    <n v="1498194000"/>
    <n v="1499403600"/>
    <b v="0"/>
    <b v="0"/>
    <s v="film &amp; video/drama"/>
    <n v="2.9820475319926874"/>
    <n v="82.010055304172951"/>
    <x v="3"/>
    <s v="drama"/>
    <x v="737"/>
    <x v="722"/>
  </r>
  <r>
    <n v="359"/>
    <s v="Salazar-Moon"/>
    <s v="Compatible needs-based architecture"/>
    <n v="4000"/>
    <n v="11948"/>
    <x v="3"/>
    <n v="187"/>
    <s v="US"/>
    <s v="USD"/>
    <n v="1314421200"/>
    <n v="1315026000"/>
    <b v="0"/>
    <b v="0"/>
    <s v="film &amp; video/animation"/>
    <n v="2.9870000000000001"/>
    <n v="63.893048128342244"/>
    <x v="3"/>
    <s v="animation"/>
    <x v="738"/>
    <x v="723"/>
  </r>
  <r>
    <n v="78"/>
    <s v="Montgomery, Larson and Spencer"/>
    <s v="User-centric bifurcated knowledge user"/>
    <n v="4500"/>
    <n v="13536"/>
    <x v="3"/>
    <n v="330"/>
    <s v="US"/>
    <s v="USD"/>
    <n v="1523854800"/>
    <n v="1523941200"/>
    <b v="0"/>
    <b v="0"/>
    <s v="publishing/translations"/>
    <n v="3.008"/>
    <n v="41.018181818181816"/>
    <x v="6"/>
    <s v="translations"/>
    <x v="673"/>
    <x v="724"/>
  </r>
  <r>
    <n v="94"/>
    <s v="Hanson Inc"/>
    <s v="Grass-roots web-enabled contingency"/>
    <n v="2900"/>
    <n v="8807"/>
    <x v="3"/>
    <n v="180"/>
    <s v="GB"/>
    <s v="GBP"/>
    <n v="1554613200"/>
    <n v="1555563600"/>
    <b v="0"/>
    <b v="0"/>
    <s v="technology/web"/>
    <n v="3.036896551724138"/>
    <n v="48.927777777777777"/>
    <x v="2"/>
    <s v="web"/>
    <x v="739"/>
    <x v="725"/>
  </r>
  <r>
    <n v="272"/>
    <s v="Horton, Morrison and Clark"/>
    <s v="Networked radical neural-net"/>
    <n v="51100"/>
    <n v="155349"/>
    <x v="3"/>
    <n v="1894"/>
    <s v="US"/>
    <s v="USD"/>
    <n v="1562734800"/>
    <n v="1564894800"/>
    <b v="0"/>
    <b v="1"/>
    <s v="theater/plays"/>
    <n v="3.0400978473581213"/>
    <n v="82.021647307286173"/>
    <x v="1"/>
    <s v="plays"/>
    <x v="740"/>
    <x v="107"/>
  </r>
  <r>
    <n v="491"/>
    <s v="Henson PLC"/>
    <s v="Universal contextually-based knowledgebase"/>
    <n v="56800"/>
    <n v="173437"/>
    <x v="3"/>
    <n v="2443"/>
    <s v="US"/>
    <s v="USD"/>
    <n v="1372654800"/>
    <n v="1374901200"/>
    <b v="0"/>
    <b v="1"/>
    <s v="food/food trucks"/>
    <n v="3.0534683098591549"/>
    <n v="70.993450675399103"/>
    <x v="0"/>
    <s v="food trucks"/>
    <x v="741"/>
    <x v="234"/>
  </r>
  <r>
    <n v="570"/>
    <s v="Martinez-Juarez"/>
    <s v="Realigned uniform knowledge user"/>
    <n v="31200"/>
    <n v="95364"/>
    <x v="3"/>
    <n v="2725"/>
    <s v="US"/>
    <s v="USD"/>
    <n v="1419055200"/>
    <n v="1419573600"/>
    <b v="0"/>
    <b v="1"/>
    <s v="music/rock"/>
    <n v="3.0565384615384614"/>
    <n v="34.995963302752294"/>
    <x v="4"/>
    <s v="rock"/>
    <x v="250"/>
    <x v="726"/>
  </r>
  <r>
    <n v="180"/>
    <s v="Olsen, Edwards and Reid"/>
    <s v="Optional clear-thinking software"/>
    <n v="56000"/>
    <n v="172736"/>
    <x v="3"/>
    <n v="2107"/>
    <s v="AU"/>
    <s v="AUD"/>
    <n v="1269234000"/>
    <n v="1269666000"/>
    <b v="0"/>
    <b v="0"/>
    <s v="technology/wearables"/>
    <n v="3.0845714285714285"/>
    <n v="81.98196487897485"/>
    <x v="2"/>
    <s v="wearables"/>
    <x v="742"/>
    <x v="727"/>
  </r>
  <r>
    <n v="31"/>
    <s v="Schroeder Ltd"/>
    <s v="Progressive needs-based focus group"/>
    <n v="3500"/>
    <n v="10850"/>
    <x v="3"/>
    <n v="226"/>
    <s v="GB"/>
    <s v="GBP"/>
    <n v="1451973600"/>
    <n v="1454392800"/>
    <b v="0"/>
    <b v="0"/>
    <s v="games/video games"/>
    <n v="3.1"/>
    <n v="48.008849557522126"/>
    <x v="7"/>
    <s v="video games"/>
    <x v="743"/>
    <x v="728"/>
  </r>
  <r>
    <n v="312"/>
    <s v="Martinez LLC"/>
    <s v="Robust impactful approach"/>
    <n v="59100"/>
    <n v="183345"/>
    <x v="3"/>
    <n v="3742"/>
    <s v="US"/>
    <s v="USD"/>
    <n v="1382677200"/>
    <n v="1383282000"/>
    <b v="0"/>
    <b v="0"/>
    <s v="theater/plays"/>
    <n v="3.1022842639593908"/>
    <n v="48.996525921966864"/>
    <x v="1"/>
    <s v="plays"/>
    <x v="744"/>
    <x v="729"/>
  </r>
  <r>
    <n v="631"/>
    <s v="Carlson-Hernandez"/>
    <s v="Quality-focused real-time solution"/>
    <n v="59200"/>
    <n v="183756"/>
    <x v="3"/>
    <n v="3063"/>
    <s v="US"/>
    <s v="USD"/>
    <n v="1553576400"/>
    <n v="1553922000"/>
    <b v="0"/>
    <b v="0"/>
    <s v="theater/plays"/>
    <n v="3.1039864864864866"/>
    <n v="59.992164544564154"/>
    <x v="1"/>
    <s v="plays"/>
    <x v="745"/>
    <x v="730"/>
  </r>
  <r>
    <n v="133"/>
    <s v="Gates PLC"/>
    <s v="Secured content-based product"/>
    <n v="4500"/>
    <n v="13985"/>
    <x v="3"/>
    <n v="159"/>
    <s v="US"/>
    <s v="USD"/>
    <n v="1313125200"/>
    <n v="1315026000"/>
    <b v="0"/>
    <b v="0"/>
    <s v="music/world music"/>
    <n v="3.1077777777777778"/>
    <n v="87.95597484276729"/>
    <x v="4"/>
    <s v="world music"/>
    <x v="746"/>
    <x v="723"/>
  </r>
  <r>
    <n v="703"/>
    <s v="Perez Group"/>
    <s v="Cross-platform tertiary hub"/>
    <n v="63400"/>
    <n v="197728"/>
    <x v="3"/>
    <n v="2038"/>
    <s v="US"/>
    <s v="USD"/>
    <n v="1334984400"/>
    <n v="1336453200"/>
    <b v="1"/>
    <b v="1"/>
    <s v="publishing/translations"/>
    <n v="3.1187381703470032"/>
    <n v="97.020608439646708"/>
    <x v="6"/>
    <s v="translations"/>
    <x v="747"/>
    <x v="731"/>
  </r>
  <r>
    <n v="262"/>
    <s v="Lloyd, Kennedy and Davis"/>
    <s v="Compatible multimedia hub"/>
    <n v="1700"/>
    <n v="5328"/>
    <x v="3"/>
    <n v="107"/>
    <s v="US"/>
    <s v="USD"/>
    <n v="1301979600"/>
    <n v="1304226000"/>
    <b v="0"/>
    <b v="1"/>
    <s v="music/indie rock"/>
    <n v="3.1341176470588237"/>
    <n v="49.794392523364486"/>
    <x v="4"/>
    <s v="indie rock"/>
    <x v="173"/>
    <x v="732"/>
  </r>
  <r>
    <n v="832"/>
    <s v="Bradley, Beck and Mayo"/>
    <s v="Synergized fault-tolerant hierarchy"/>
    <n v="43200"/>
    <n v="136156"/>
    <x v="3"/>
    <n v="1297"/>
    <s v="DK"/>
    <s v="DKK"/>
    <n v="1445490000"/>
    <n v="1448431200"/>
    <b v="1"/>
    <b v="0"/>
    <s v="publishing/translations"/>
    <n v="3.1517592592592591"/>
    <n v="104.97764070932922"/>
    <x v="6"/>
    <s v="translations"/>
    <x v="748"/>
    <x v="733"/>
  </r>
  <r>
    <n v="404"/>
    <s v="Bailey-Boyer"/>
    <s v="Visionary exuding Internet solution"/>
    <n v="48900"/>
    <n v="154321"/>
    <x v="3"/>
    <n v="2237"/>
    <s v="US"/>
    <s v="USD"/>
    <n v="1510639200"/>
    <n v="1510898400"/>
    <b v="0"/>
    <b v="0"/>
    <s v="theater/plays"/>
    <n v="3.1558486707566464"/>
    <n v="68.985695127402778"/>
    <x v="1"/>
    <s v="plays"/>
    <x v="749"/>
    <x v="734"/>
  </r>
  <r>
    <n v="471"/>
    <s v="Perry and Sons"/>
    <s v="Configurable static help-desk"/>
    <n v="3100"/>
    <n v="9889"/>
    <x v="3"/>
    <n v="194"/>
    <s v="GB"/>
    <s v="GBP"/>
    <n v="1335934800"/>
    <n v="1335934800"/>
    <b v="0"/>
    <b v="1"/>
    <s v="food/food trucks"/>
    <n v="3.19"/>
    <n v="50.97422680412371"/>
    <x v="0"/>
    <s v="food trucks"/>
    <x v="647"/>
    <x v="735"/>
  </r>
  <r>
    <n v="734"/>
    <s v="Stone PLC"/>
    <s v="Exclusive 5thgeneration leverage"/>
    <n v="4200"/>
    <n v="13404"/>
    <x v="3"/>
    <n v="536"/>
    <s v="US"/>
    <s v="USD"/>
    <n v="1485583200"/>
    <n v="1486620000"/>
    <b v="0"/>
    <b v="1"/>
    <s v="theater/plays"/>
    <n v="3.1914285714285713"/>
    <n v="25.007462686567163"/>
    <x v="1"/>
    <s v="plays"/>
    <x v="750"/>
    <x v="736"/>
  </r>
  <r>
    <n v="908"/>
    <s v="Bryant-Pope"/>
    <s v="Networked intangible help-desk"/>
    <n v="38200"/>
    <n v="121950"/>
    <x v="3"/>
    <n v="3934"/>
    <s v="US"/>
    <s v="USD"/>
    <n v="1335934800"/>
    <n v="1336885200"/>
    <b v="0"/>
    <b v="0"/>
    <s v="games/video games"/>
    <n v="3.1924083769633507"/>
    <n v="30.99898322318251"/>
    <x v="7"/>
    <s v="video games"/>
    <x v="647"/>
    <x v="511"/>
  </r>
  <r>
    <n v="976"/>
    <s v="Huerta, Roberts and Dickerson"/>
    <s v="Self-enabling value-added artificial intelligence"/>
    <n v="4000"/>
    <n v="12886"/>
    <x v="3"/>
    <n v="140"/>
    <s v="US"/>
    <s v="USD"/>
    <n v="1296194400"/>
    <n v="1296712800"/>
    <b v="0"/>
    <b v="1"/>
    <s v="theater/plays"/>
    <n v="3.2214999999999998"/>
    <n v="92.042857142857144"/>
    <x v="1"/>
    <s v="plays"/>
    <x v="751"/>
    <x v="678"/>
  </r>
  <r>
    <n v="583"/>
    <s v="Powell and Sons"/>
    <s v="Centralized clear-thinking conglomeration"/>
    <n v="18900"/>
    <n v="60934"/>
    <x v="3"/>
    <n v="909"/>
    <s v="US"/>
    <s v="USD"/>
    <n v="1329717600"/>
    <n v="1331186400"/>
    <b v="0"/>
    <b v="0"/>
    <s v="film &amp; video/documentary"/>
    <n v="3.2240211640211642"/>
    <n v="67.034103410341032"/>
    <x v="3"/>
    <s v="documentary"/>
    <x v="142"/>
    <x v="737"/>
  </r>
  <r>
    <n v="38"/>
    <s v="Maldonado-Gonzalez"/>
    <s v="Digitized client-driven database"/>
    <n v="3100"/>
    <n v="10085"/>
    <x v="3"/>
    <n v="134"/>
    <s v="US"/>
    <s v="USD"/>
    <n v="1287378000"/>
    <n v="1287810000"/>
    <b v="0"/>
    <b v="0"/>
    <s v="photography/photography books"/>
    <n v="3.2532258064516131"/>
    <n v="75.261194029850742"/>
    <x v="5"/>
    <s v="photography books"/>
    <x v="752"/>
    <x v="738"/>
  </r>
  <r>
    <n v="246"/>
    <s v="Walters-Carter"/>
    <s v="Seamless value-added standardization"/>
    <n v="4500"/>
    <n v="14649"/>
    <x v="3"/>
    <n v="222"/>
    <s v="US"/>
    <s v="USD"/>
    <n v="1375678800"/>
    <n v="1376024400"/>
    <b v="0"/>
    <b v="0"/>
    <s v="technology/web"/>
    <n v="3.2553333333333332"/>
    <n v="65.986486486486484"/>
    <x v="2"/>
    <s v="web"/>
    <x v="753"/>
    <x v="739"/>
  </r>
  <r>
    <n v="278"/>
    <s v="Higgins, Davis and Salazar"/>
    <s v="Distributed multi-tasking strategy"/>
    <n v="2700"/>
    <n v="8799"/>
    <x v="3"/>
    <n v="91"/>
    <s v="US"/>
    <s v="USD"/>
    <n v="1353909600"/>
    <n v="1356069600"/>
    <b v="0"/>
    <b v="0"/>
    <s v="technology/web"/>
    <n v="3.2588888888888889"/>
    <n v="96.692307692307693"/>
    <x v="2"/>
    <s v="web"/>
    <x v="754"/>
    <x v="740"/>
  </r>
  <r>
    <n v="7"/>
    <s v="Carter-Guzman"/>
    <s v="Centralized cohesive challenge"/>
    <n v="4500"/>
    <n v="14741"/>
    <x v="3"/>
    <n v="227"/>
    <s v="DK"/>
    <s v="DKK"/>
    <n v="1439442000"/>
    <n v="1439614800"/>
    <b v="0"/>
    <b v="0"/>
    <s v="theater/plays"/>
    <n v="3.2757777777777779"/>
    <n v="64.93832599118943"/>
    <x v="1"/>
    <s v="plays"/>
    <x v="755"/>
    <x v="741"/>
  </r>
  <r>
    <n v="29"/>
    <s v="Johnson, Parker and Haynes"/>
    <s v="Focused 6thgeneration forecast"/>
    <n v="45900"/>
    <n v="150965"/>
    <x v="3"/>
    <n v="1606"/>
    <s v="CH"/>
    <s v="CHF"/>
    <n v="1532062800"/>
    <n v="1535518800"/>
    <b v="0"/>
    <b v="0"/>
    <s v="film &amp; video/shorts"/>
    <n v="3.2889978213507627"/>
    <n v="94.000622665006233"/>
    <x v="3"/>
    <s v="shorts"/>
    <x v="756"/>
    <x v="742"/>
  </r>
  <r>
    <n v="466"/>
    <s v="Obrien and Sons"/>
    <s v="Pre-emptive transitional frame"/>
    <n v="1200"/>
    <n v="3984"/>
    <x v="3"/>
    <n v="42"/>
    <s v="US"/>
    <s v="USD"/>
    <n v="1368594000"/>
    <n v="1370581200"/>
    <b v="0"/>
    <b v="1"/>
    <s v="technology/wearables"/>
    <n v="3.32"/>
    <n v="94.857142857142861"/>
    <x v="2"/>
    <s v="wearables"/>
    <x v="757"/>
    <x v="743"/>
  </r>
  <r>
    <n v="23"/>
    <s v="Gray-Jenkins"/>
    <s v="Devolved next generation adapter"/>
    <n v="4500"/>
    <n v="14942"/>
    <x v="3"/>
    <n v="142"/>
    <s v="GB"/>
    <s v="GBP"/>
    <n v="1550124000"/>
    <n v="1554699600"/>
    <b v="0"/>
    <b v="0"/>
    <s v="film &amp; video/documentary"/>
    <n v="3.3204444444444445"/>
    <n v="105.22535211267606"/>
    <x v="3"/>
    <s v="documentary"/>
    <x v="758"/>
    <x v="744"/>
  </r>
  <r>
    <n v="219"/>
    <s v="Huang-Henderson"/>
    <s v="Stand-alone mobile customer loyalty"/>
    <n v="41700"/>
    <n v="138497"/>
    <x v="3"/>
    <n v="1539"/>
    <s v="US"/>
    <s v="USD"/>
    <n v="1345093200"/>
    <n v="1346130000"/>
    <b v="0"/>
    <b v="0"/>
    <s v="film &amp; video/animation"/>
    <n v="3.3212709832134291"/>
    <n v="89.991552956465242"/>
    <x v="3"/>
    <s v="animation"/>
    <x v="759"/>
    <x v="745"/>
  </r>
  <r>
    <n v="968"/>
    <s v="Gonzalez-White"/>
    <s v="Open-architected disintermediate budgetary management"/>
    <n v="2400"/>
    <n v="8117"/>
    <x v="3"/>
    <n v="114"/>
    <s v="US"/>
    <s v="USD"/>
    <n v="1293861600"/>
    <n v="1295157600"/>
    <b v="0"/>
    <b v="0"/>
    <s v="food/food trucks"/>
    <n v="3.3820833333333336"/>
    <n v="71.201754385964918"/>
    <x v="0"/>
    <s v="food trucks"/>
    <x v="674"/>
    <x v="746"/>
  </r>
  <r>
    <n v="848"/>
    <s v="Cole, Salazar and Moreno"/>
    <s v="Robust motivating orchestration"/>
    <n v="3200"/>
    <n v="10831"/>
    <x v="3"/>
    <n v="172"/>
    <s v="US"/>
    <s v="USD"/>
    <n v="1276318800"/>
    <n v="1277096400"/>
    <b v="0"/>
    <b v="0"/>
    <s v="film &amp; video/drama"/>
    <n v="3.3846875000000001"/>
    <n v="62.970930232558139"/>
    <x v="3"/>
    <s v="drama"/>
    <x v="760"/>
    <x v="747"/>
  </r>
  <r>
    <n v="580"/>
    <s v="Perez PLC"/>
    <s v="Seamless 6thgeneration extranet"/>
    <n v="43800"/>
    <n v="149578"/>
    <x v="3"/>
    <n v="3116"/>
    <s v="US"/>
    <s v="USD"/>
    <n v="1393394400"/>
    <n v="1394085600"/>
    <b v="0"/>
    <b v="0"/>
    <s v="theater/plays"/>
    <n v="3.4150228310502282"/>
    <n v="48.003209242618745"/>
    <x v="1"/>
    <s v="plays"/>
    <x v="761"/>
    <x v="748"/>
  </r>
  <r>
    <n v="874"/>
    <s v="Chung-Nguyen"/>
    <s v="Managed discrete parallelism"/>
    <n v="40200"/>
    <n v="139468"/>
    <x v="3"/>
    <n v="4358"/>
    <s v="US"/>
    <s v="USD"/>
    <n v="1271998800"/>
    <n v="1275282000"/>
    <b v="0"/>
    <b v="1"/>
    <s v="photography/photography books"/>
    <n v="3.4693532338308457"/>
    <n v="32.002753556677376"/>
    <x v="5"/>
    <s v="photography books"/>
    <x v="762"/>
    <x v="749"/>
  </r>
  <r>
    <n v="864"/>
    <s v="Stevenson-Thompson"/>
    <s v="Automated static workforce"/>
    <n v="4200"/>
    <n v="14577"/>
    <x v="3"/>
    <n v="150"/>
    <s v="US"/>
    <s v="USD"/>
    <n v="1471582800"/>
    <n v="1472014800"/>
    <b v="0"/>
    <b v="0"/>
    <s v="film &amp; video/shorts"/>
    <n v="3.4707142857142856"/>
    <n v="97.18"/>
    <x v="3"/>
    <s v="shorts"/>
    <x v="763"/>
    <x v="750"/>
  </r>
  <r>
    <n v="822"/>
    <s v="Stewart and Sons"/>
    <s v="Distributed optimizing protocol"/>
    <n v="54000"/>
    <n v="188982"/>
    <x v="3"/>
    <n v="2100"/>
    <s v="US"/>
    <s v="USD"/>
    <n v="1393567200"/>
    <n v="1395032400"/>
    <b v="0"/>
    <b v="0"/>
    <s v="music/rock"/>
    <n v="3.4996666666666667"/>
    <n v="89.991428571428571"/>
    <x v="4"/>
    <s v="rock"/>
    <x v="764"/>
    <x v="751"/>
  </r>
  <r>
    <n v="458"/>
    <s v="Wise, Thompson and Allen"/>
    <s v="Pre-emptive neutral portal"/>
    <n v="33800"/>
    <n v="118706"/>
    <x v="3"/>
    <n v="2120"/>
    <s v="US"/>
    <s v="USD"/>
    <n v="1269752400"/>
    <n v="1273554000"/>
    <b v="0"/>
    <b v="0"/>
    <s v="theater/plays"/>
    <n v="3.5120118343195266"/>
    <n v="55.993396226415094"/>
    <x v="1"/>
    <s v="plays"/>
    <x v="765"/>
    <x v="752"/>
  </r>
  <r>
    <n v="735"/>
    <s v="Caldwell PLC"/>
    <s v="Grass-roots zero administration alliance"/>
    <n v="37100"/>
    <n v="131404"/>
    <x v="3"/>
    <n v="1991"/>
    <s v="US"/>
    <s v="USD"/>
    <n v="1459314000"/>
    <n v="1459918800"/>
    <b v="0"/>
    <b v="0"/>
    <s v="photography/photography books"/>
    <n v="3.5418867924528303"/>
    <n v="65.998995479658461"/>
    <x v="5"/>
    <s v="photography books"/>
    <x v="766"/>
    <x v="753"/>
  </r>
  <r>
    <n v="439"/>
    <s v="Cummings Inc"/>
    <s v="Digitized transitional monitoring"/>
    <n v="28400"/>
    <n v="100900"/>
    <x v="3"/>
    <n v="2293"/>
    <s v="US"/>
    <s v="USD"/>
    <n v="1478408400"/>
    <n v="1479016800"/>
    <b v="0"/>
    <b v="0"/>
    <s v="film &amp; video/science fiction"/>
    <n v="3.5528169014084505"/>
    <n v="44.003488879197555"/>
    <x v="3"/>
    <s v="science fiction"/>
    <x v="767"/>
    <x v="754"/>
  </r>
  <r>
    <n v="964"/>
    <s v="Peck, Higgins and Smith"/>
    <s v="Devolved disintermediate encryption"/>
    <n v="3700"/>
    <n v="13164"/>
    <x v="3"/>
    <n v="155"/>
    <s v="US"/>
    <s v="USD"/>
    <n v="1431320400"/>
    <n v="1431752400"/>
    <b v="0"/>
    <b v="0"/>
    <s v="theater/plays"/>
    <n v="3.5578378378378379"/>
    <n v="84.92903225806451"/>
    <x v="1"/>
    <s v="plays"/>
    <x v="768"/>
    <x v="755"/>
  </r>
  <r>
    <n v="407"/>
    <s v="Herrera-Wilson"/>
    <s v="Organized bandwidth-monitored core"/>
    <n v="3400"/>
    <n v="12100"/>
    <x v="3"/>
    <n v="484"/>
    <s v="DK"/>
    <s v="DKK"/>
    <n v="1570942800"/>
    <n v="1571547600"/>
    <b v="0"/>
    <b v="0"/>
    <s v="theater/plays"/>
    <n v="3.5588235294117645"/>
    <n v="25"/>
    <x v="1"/>
    <s v="plays"/>
    <x v="769"/>
    <x v="756"/>
  </r>
  <r>
    <n v="856"/>
    <s v="Williams and Sons"/>
    <s v="Profound composite core"/>
    <n v="2400"/>
    <n v="8558"/>
    <x v="3"/>
    <n v="158"/>
    <s v="US"/>
    <s v="USD"/>
    <n v="1335243600"/>
    <n v="1336712400"/>
    <b v="0"/>
    <b v="0"/>
    <s v="food/food trucks"/>
    <n v="3.5658333333333334"/>
    <n v="54.164556962025316"/>
    <x v="0"/>
    <s v="food trucks"/>
    <x v="770"/>
    <x v="757"/>
  </r>
  <r>
    <n v="823"/>
    <s v="Dyer Inc"/>
    <s v="Secured well-modulated system engine"/>
    <n v="4100"/>
    <n v="14640"/>
    <x v="3"/>
    <n v="252"/>
    <s v="US"/>
    <s v="USD"/>
    <n v="1410325200"/>
    <n v="1412485200"/>
    <b v="1"/>
    <b v="1"/>
    <s v="music/rock"/>
    <n v="3.5707317073170732"/>
    <n v="58.095238095238095"/>
    <x v="4"/>
    <s v="rock"/>
    <x v="597"/>
    <x v="758"/>
  </r>
  <r>
    <n v="179"/>
    <s v="Marks Ltd"/>
    <s v="Realigned human-resource orchestration"/>
    <n v="44500"/>
    <n v="159185"/>
    <x v="3"/>
    <n v="3537"/>
    <s v="CA"/>
    <s v="CAD"/>
    <n v="1363496400"/>
    <n v="1363582800"/>
    <b v="0"/>
    <b v="1"/>
    <s v="theater/plays"/>
    <n v="3.5771910112359548"/>
    <n v="45.005654509471306"/>
    <x v="1"/>
    <s v="plays"/>
    <x v="771"/>
    <x v="759"/>
  </r>
  <r>
    <n v="683"/>
    <s v="Jones PLC"/>
    <s v="Virtual systemic intranet"/>
    <n v="2300"/>
    <n v="8244"/>
    <x v="3"/>
    <n v="147"/>
    <s v="US"/>
    <s v="USD"/>
    <n v="1537074000"/>
    <n v="1537246800"/>
    <b v="0"/>
    <b v="0"/>
    <s v="theater/plays"/>
    <n v="3.5843478260869563"/>
    <n v="56.081632653061227"/>
    <x v="1"/>
    <s v="plays"/>
    <x v="772"/>
    <x v="760"/>
  </r>
  <r>
    <n v="669"/>
    <s v="Payne, Garrett and Thomas"/>
    <s v="Upgradable bi-directional concept"/>
    <n v="48800"/>
    <n v="175020"/>
    <x v="3"/>
    <n v="1621"/>
    <s v="IT"/>
    <s v="EUR"/>
    <n v="1498453200"/>
    <n v="1499230800"/>
    <b v="0"/>
    <b v="0"/>
    <s v="theater/plays"/>
    <n v="3.5864754098360656"/>
    <n v="107.97038864898211"/>
    <x v="1"/>
    <s v="plays"/>
    <x v="773"/>
    <x v="761"/>
  </r>
  <r>
    <n v="106"/>
    <s v="Brandt, Carter and Wood"/>
    <s v="Ameliorated clear-thinking circuit"/>
    <n v="3900"/>
    <n v="14006"/>
    <x v="3"/>
    <n v="147"/>
    <s v="US"/>
    <s v="USD"/>
    <n v="1567918800"/>
    <n v="1568350800"/>
    <b v="0"/>
    <b v="0"/>
    <s v="theater/plays"/>
    <n v="3.5912820512820511"/>
    <n v="95.278911564625844"/>
    <x v="1"/>
    <s v="plays"/>
    <x v="546"/>
    <x v="762"/>
  </r>
  <r>
    <n v="376"/>
    <s v="Perry PLC"/>
    <s v="Mandatory uniform matrix"/>
    <n v="3400"/>
    <n v="12275"/>
    <x v="3"/>
    <n v="131"/>
    <s v="US"/>
    <s v="USD"/>
    <n v="1404622800"/>
    <n v="1405141200"/>
    <b v="0"/>
    <b v="0"/>
    <s v="music/rock"/>
    <n v="3.6102941176470589"/>
    <n v="93.702290076335885"/>
    <x v="4"/>
    <s v="rock"/>
    <x v="774"/>
    <x v="655"/>
  </r>
  <r>
    <n v="195"/>
    <s v="Smith and Sons"/>
    <s v="Upgradable high-level solution"/>
    <n v="15800"/>
    <n v="57157"/>
    <x v="3"/>
    <n v="524"/>
    <s v="US"/>
    <s v="USD"/>
    <n v="1532840400"/>
    <n v="1533445200"/>
    <b v="0"/>
    <b v="0"/>
    <s v="music/electric music"/>
    <n v="3.61753164556962"/>
    <n v="109.07824427480917"/>
    <x v="4"/>
    <s v="electric music"/>
    <x v="437"/>
    <x v="763"/>
  </r>
  <r>
    <n v="264"/>
    <s v="Gordon PLC"/>
    <s v="Virtual reciprocal policy"/>
    <n v="45600"/>
    <n v="165375"/>
    <x v="3"/>
    <n v="5512"/>
    <s v="US"/>
    <s v="USD"/>
    <n v="1360648800"/>
    <n v="1362031200"/>
    <b v="0"/>
    <b v="0"/>
    <s v="theater/plays"/>
    <n v="3.6266447368421053"/>
    <n v="30.002721335268504"/>
    <x v="1"/>
    <s v="plays"/>
    <x v="775"/>
    <x v="764"/>
  </r>
  <r>
    <n v="474"/>
    <s v="Santos-Young"/>
    <s v="Enhanced neutral ability"/>
    <n v="4000"/>
    <n v="14606"/>
    <x v="3"/>
    <n v="142"/>
    <s v="US"/>
    <s v="USD"/>
    <n v="1418709600"/>
    <n v="1418796000"/>
    <b v="0"/>
    <b v="0"/>
    <s v="film &amp; video/television"/>
    <n v="3.6515"/>
    <n v="102.85915492957747"/>
    <x v="3"/>
    <s v="television"/>
    <x v="776"/>
    <x v="765"/>
  </r>
  <r>
    <n v="226"/>
    <s v="Garcia Inc"/>
    <s v="Progressive neutral middleware"/>
    <n v="3000"/>
    <n v="10999"/>
    <x v="3"/>
    <n v="112"/>
    <s v="US"/>
    <s v="USD"/>
    <n v="1270702800"/>
    <n v="1273899600"/>
    <b v="0"/>
    <b v="0"/>
    <s v="photography/photography books"/>
    <n v="3.6663333333333332"/>
    <n v="98.205357142857139"/>
    <x v="5"/>
    <s v="photography books"/>
    <x v="777"/>
    <x v="223"/>
  </r>
  <r>
    <n v="954"/>
    <s v="Henderson, Parker and Diaz"/>
    <s v="Enterprise-wide client-driven policy"/>
    <n v="42600"/>
    <n v="156384"/>
    <x v="3"/>
    <n v="1548"/>
    <s v="AU"/>
    <s v="AUD"/>
    <n v="1348290000"/>
    <n v="1350363600"/>
    <b v="0"/>
    <b v="0"/>
    <s v="technology/web"/>
    <n v="3.6709859154929578"/>
    <n v="101.02325581395348"/>
    <x v="2"/>
    <s v="web"/>
    <x v="464"/>
    <x v="766"/>
  </r>
  <r>
    <n v="124"/>
    <s v="Stanton, Neal and Rodriguez"/>
    <s v="Polarized uniform software"/>
    <n v="2600"/>
    <n v="9562"/>
    <x v="3"/>
    <n v="94"/>
    <s v="IT"/>
    <s v="EUR"/>
    <n v="1557723600"/>
    <n v="1562302800"/>
    <b v="0"/>
    <b v="0"/>
    <s v="photography/photography books"/>
    <n v="3.6776923076923076"/>
    <n v="101.72340425531915"/>
    <x v="5"/>
    <s v="photography books"/>
    <x v="778"/>
    <x v="767"/>
  </r>
  <r>
    <n v="817"/>
    <s v="Alvarez-Bauer"/>
    <s v="Front-line intermediate moderator"/>
    <n v="51300"/>
    <n v="189192"/>
    <x v="3"/>
    <n v="2489"/>
    <s v="IT"/>
    <s v="EUR"/>
    <n v="1556946000"/>
    <n v="1559365200"/>
    <b v="0"/>
    <b v="1"/>
    <s v="publishing/nonfiction"/>
    <n v="3.687953216374269"/>
    <n v="76.011249497790274"/>
    <x v="6"/>
    <s v="nonfiction"/>
    <x v="779"/>
    <x v="768"/>
  </r>
  <r>
    <n v="574"/>
    <s v="Parker, Haley and Foster"/>
    <s v="Adaptive local task-force"/>
    <n v="2700"/>
    <n v="9967"/>
    <x v="3"/>
    <n v="144"/>
    <s v="US"/>
    <s v="USD"/>
    <n v="1575698400"/>
    <n v="1576562400"/>
    <b v="0"/>
    <b v="1"/>
    <s v="food/food trucks"/>
    <n v="3.6914814814814814"/>
    <n v="69.215277777777771"/>
    <x v="0"/>
    <s v="food trucks"/>
    <x v="780"/>
    <x v="769"/>
  </r>
  <r>
    <n v="561"/>
    <s v="Fowler-Smith"/>
    <s v="Down-sized logistical adapter"/>
    <n v="3000"/>
    <n v="11091"/>
    <x v="3"/>
    <n v="198"/>
    <s v="CH"/>
    <s v="CHF"/>
    <n v="1318827600"/>
    <n v="1319000400"/>
    <b v="0"/>
    <b v="0"/>
    <s v="theater/plays"/>
    <n v="3.6970000000000001"/>
    <n v="56.015151515151516"/>
    <x v="1"/>
    <s v="plays"/>
    <x v="781"/>
    <x v="770"/>
  </r>
  <r>
    <n v="882"/>
    <s v="White-Rosario"/>
    <s v="Balanced demand-driven definition"/>
    <n v="800"/>
    <n v="2960"/>
    <x v="3"/>
    <n v="80"/>
    <s v="US"/>
    <s v="USD"/>
    <n v="1421820000"/>
    <n v="1422165600"/>
    <b v="0"/>
    <b v="0"/>
    <s v="theater/plays"/>
    <n v="3.7"/>
    <n v="37"/>
    <x v="1"/>
    <s v="plays"/>
    <x v="782"/>
    <x v="771"/>
  </r>
  <r>
    <n v="263"/>
    <s v="Walker Ltd"/>
    <s v="Organic eco-centric success"/>
    <n v="2900"/>
    <n v="10756"/>
    <x v="3"/>
    <n v="199"/>
    <s v="US"/>
    <s v="USD"/>
    <n v="1263016800"/>
    <n v="1263016800"/>
    <b v="0"/>
    <b v="0"/>
    <s v="photography/photography books"/>
    <n v="3.7089655172413791"/>
    <n v="54.050251256281406"/>
    <x v="5"/>
    <s v="photography books"/>
    <x v="783"/>
    <x v="772"/>
  </r>
  <r>
    <n v="362"/>
    <s v="Lawrence Group"/>
    <s v="Automated actuating conglomeration"/>
    <n v="3700"/>
    <n v="13755"/>
    <x v="3"/>
    <n v="191"/>
    <s v="US"/>
    <s v="USD"/>
    <n v="1296108000"/>
    <n v="1299391200"/>
    <b v="0"/>
    <b v="0"/>
    <s v="music/rock"/>
    <n v="3.7175675675675675"/>
    <n v="72.015706806282722"/>
    <x v="4"/>
    <s v="rock"/>
    <x v="197"/>
    <x v="773"/>
  </r>
  <r>
    <n v="974"/>
    <s v="Thomas, Clay and Mendoza"/>
    <s v="Multi-channeled reciprocal interface"/>
    <n v="800"/>
    <n v="2991"/>
    <x v="3"/>
    <n v="32"/>
    <s v="US"/>
    <s v="USD"/>
    <n v="1368853200"/>
    <n v="1368939600"/>
    <b v="0"/>
    <b v="0"/>
    <s v="music/indie rock"/>
    <n v="3.73875"/>
    <n v="93.46875"/>
    <x v="4"/>
    <s v="indie rock"/>
    <x v="577"/>
    <x v="774"/>
  </r>
  <r>
    <n v="113"/>
    <s v="Wright, Hartman and Yu"/>
    <s v="User-friendly tertiary array"/>
    <n v="3300"/>
    <n v="12437"/>
    <x v="3"/>
    <n v="131"/>
    <s v="US"/>
    <s v="USD"/>
    <n v="1505192400"/>
    <n v="1505797200"/>
    <b v="0"/>
    <b v="0"/>
    <s v="food/food trucks"/>
    <n v="3.7687878787878786"/>
    <n v="94.938931297709928"/>
    <x v="0"/>
    <s v="food trucks"/>
    <x v="784"/>
    <x v="775"/>
  </r>
  <r>
    <n v="33"/>
    <s v="Blair, Collins and Carter"/>
    <s v="Exclusive interactive approach"/>
    <n v="50200"/>
    <n v="189666"/>
    <x v="3"/>
    <n v="5419"/>
    <s v="US"/>
    <s v="USD"/>
    <n v="1412485200"/>
    <n v="1415685600"/>
    <b v="0"/>
    <b v="0"/>
    <s v="theater/plays"/>
    <n v="3.7782071713147412"/>
    <n v="35.000184535892231"/>
    <x v="1"/>
    <s v="plays"/>
    <x v="664"/>
    <x v="86"/>
  </r>
  <r>
    <n v="965"/>
    <s v="Nunez-King"/>
    <s v="Phased clear-thinking policy"/>
    <n v="2200"/>
    <n v="8501"/>
    <x v="3"/>
    <n v="207"/>
    <s v="GB"/>
    <s v="GBP"/>
    <n v="1264399200"/>
    <n v="1267855200"/>
    <b v="0"/>
    <b v="0"/>
    <s v="music/rock"/>
    <n v="3.8640909090909092"/>
    <n v="41.067632850241544"/>
    <x v="4"/>
    <s v="rock"/>
    <x v="21"/>
    <x v="776"/>
  </r>
  <r>
    <n v="863"/>
    <s v="Davis-Johnson"/>
    <s v="Automated reciprocal protocol"/>
    <n v="1400"/>
    <n v="5415"/>
    <x v="3"/>
    <n v="217"/>
    <s v="US"/>
    <s v="USD"/>
    <n v="1434517200"/>
    <n v="1436504400"/>
    <b v="0"/>
    <b v="1"/>
    <s v="film &amp; video/television"/>
    <n v="3.8678571428571429"/>
    <n v="24.953917050691246"/>
    <x v="3"/>
    <s v="television"/>
    <x v="785"/>
    <x v="69"/>
  </r>
  <r>
    <n v="48"/>
    <s v="Lamb Inc"/>
    <s v="Optimized leadingedge concept"/>
    <n v="33300"/>
    <n v="128862"/>
    <x v="3"/>
    <n v="2431"/>
    <s v="US"/>
    <s v="USD"/>
    <n v="1435208400"/>
    <n v="1436245200"/>
    <b v="0"/>
    <b v="0"/>
    <s v="theater/plays"/>
    <n v="3.86972972972973"/>
    <n v="53.007815713698065"/>
    <x v="1"/>
    <s v="plays"/>
    <x v="786"/>
    <x v="777"/>
  </r>
  <r>
    <n v="825"/>
    <s v="Solomon PLC"/>
    <s v="Open-architected 24/7 infrastructure"/>
    <n v="3600"/>
    <n v="13950"/>
    <x v="3"/>
    <n v="157"/>
    <s v="GB"/>
    <s v="GBP"/>
    <n v="1500958800"/>
    <n v="1501995600"/>
    <b v="0"/>
    <b v="0"/>
    <s v="film &amp; video/shorts"/>
    <n v="3.875"/>
    <n v="88.853503184713375"/>
    <x v="3"/>
    <s v="shorts"/>
    <x v="468"/>
    <x v="778"/>
  </r>
  <r>
    <n v="313"/>
    <s v="Miller-Irwin"/>
    <s v="Secured maximized policy"/>
    <n v="2200"/>
    <n v="8697"/>
    <x v="3"/>
    <n v="223"/>
    <s v="US"/>
    <s v="USD"/>
    <n v="1330322400"/>
    <n v="1330495200"/>
    <b v="0"/>
    <b v="0"/>
    <s v="music/rock"/>
    <n v="3.9531818181818181"/>
    <n v="39"/>
    <x v="4"/>
    <s v="rock"/>
    <x v="787"/>
    <x v="779"/>
  </r>
  <r>
    <n v="224"/>
    <s v="Lester-Moore"/>
    <s v="Diverse analyzing definition"/>
    <n v="46300"/>
    <n v="186885"/>
    <x v="3"/>
    <n v="3594"/>
    <s v="US"/>
    <s v="USD"/>
    <n v="1411534800"/>
    <n v="1415426400"/>
    <b v="0"/>
    <b v="0"/>
    <s v="film &amp; video/science fiction"/>
    <n v="4.0363930885529156"/>
    <n v="51.999165275459099"/>
    <x v="3"/>
    <s v="science fiction"/>
    <x v="566"/>
    <x v="780"/>
  </r>
  <r>
    <n v="757"/>
    <s v="Callahan-Gilbert"/>
    <s v="Profit-focused motivating function"/>
    <n v="1400"/>
    <n v="5696"/>
    <x v="3"/>
    <n v="114"/>
    <s v="US"/>
    <s v="USD"/>
    <n v="1305176400"/>
    <n v="1305522000"/>
    <b v="0"/>
    <b v="0"/>
    <s v="film &amp; video/drama"/>
    <n v="4.0685714285714285"/>
    <n v="49.964912280701753"/>
    <x v="3"/>
    <s v="drama"/>
    <x v="788"/>
    <x v="781"/>
  </r>
  <r>
    <n v="899"/>
    <s v="Best-Young"/>
    <s v="Implemented multimedia time-frame"/>
    <n v="3100"/>
    <n v="12620"/>
    <x v="3"/>
    <n v="123"/>
    <s v="CH"/>
    <s v="CHF"/>
    <n v="1381122000"/>
    <n v="1382677200"/>
    <b v="0"/>
    <b v="0"/>
    <s v="music/jazz"/>
    <n v="4.0709677419354842"/>
    <n v="102.60162601626017"/>
    <x v="4"/>
    <s v="jazz"/>
    <x v="789"/>
    <x v="782"/>
  </r>
  <r>
    <n v="353"/>
    <s v="Mills-Roy"/>
    <s v="Profit-focused multi-tasking access"/>
    <n v="33600"/>
    <n v="137961"/>
    <x v="3"/>
    <n v="1703"/>
    <s v="US"/>
    <s v="USD"/>
    <n v="1562302800"/>
    <n v="1562389200"/>
    <b v="0"/>
    <b v="0"/>
    <s v="theater/plays"/>
    <n v="4.105982142857143"/>
    <n v="81.010569583088667"/>
    <x v="1"/>
    <s v="plays"/>
    <x v="790"/>
    <x v="633"/>
  </r>
  <r>
    <n v="730"/>
    <s v="Carson PLC"/>
    <s v="Visionary system-worthy attitude"/>
    <n v="28800"/>
    <n v="118847"/>
    <x v="3"/>
    <n v="1071"/>
    <s v="CA"/>
    <s v="CAD"/>
    <n v="1432357200"/>
    <n v="1432875600"/>
    <b v="0"/>
    <b v="0"/>
    <s v="technology/wearables"/>
    <n v="4.1266319444444441"/>
    <n v="110.96825396825396"/>
    <x v="2"/>
    <s v="wearables"/>
    <x v="791"/>
    <x v="783"/>
  </r>
  <r>
    <n v="495"/>
    <s v="Bell, Edwards and Andersen"/>
    <s v="Centralized clear-thinking solution"/>
    <n v="3200"/>
    <n v="13264"/>
    <x v="3"/>
    <n v="195"/>
    <s v="DK"/>
    <s v="DKK"/>
    <n v="1402376400"/>
    <n v="1402722000"/>
    <b v="0"/>
    <b v="0"/>
    <s v="theater/plays"/>
    <n v="4.1449999999999996"/>
    <n v="68.02051282051282"/>
    <x v="1"/>
    <s v="plays"/>
    <x v="792"/>
    <x v="689"/>
  </r>
  <r>
    <n v="167"/>
    <s v="Cruz-Ward"/>
    <s v="Robust content-based emulation"/>
    <n v="2600"/>
    <n v="10804"/>
    <x v="3"/>
    <n v="146"/>
    <s v="AU"/>
    <s v="AUD"/>
    <n v="1370840400"/>
    <n v="1371704400"/>
    <b v="0"/>
    <b v="0"/>
    <s v="theater/plays"/>
    <n v="4.155384615384615"/>
    <n v="74"/>
    <x v="1"/>
    <s v="plays"/>
    <x v="793"/>
    <x v="784"/>
  </r>
  <r>
    <n v="177"/>
    <s v="Lee, Gibson and Morgan"/>
    <s v="Digitized solution-oriented product"/>
    <n v="38800"/>
    <n v="161593"/>
    <x v="3"/>
    <n v="2739"/>
    <s v="US"/>
    <s v="USD"/>
    <n v="1289800800"/>
    <n v="1291960800"/>
    <b v="0"/>
    <b v="0"/>
    <s v="theater/plays"/>
    <n v="4.1647680412371137"/>
    <n v="58.997079225994888"/>
    <x v="1"/>
    <s v="plays"/>
    <x v="794"/>
    <x v="785"/>
  </r>
  <r>
    <n v="240"/>
    <s v="Pitts-Reed"/>
    <s v="Vision-oriented dynamic service-desk"/>
    <n v="29400"/>
    <n v="123124"/>
    <x v="3"/>
    <n v="1784"/>
    <s v="US"/>
    <s v="USD"/>
    <n v="1281070800"/>
    <n v="1281157200"/>
    <b v="0"/>
    <b v="0"/>
    <s v="theater/plays"/>
    <n v="4.1878911564625847"/>
    <n v="69.015695067264573"/>
    <x v="1"/>
    <s v="plays"/>
    <x v="43"/>
    <x v="786"/>
  </r>
  <r>
    <n v="610"/>
    <s v="Hughes, Mendez and Patterson"/>
    <s v="Stand-alone multi-state data-warehouse"/>
    <n v="42800"/>
    <n v="179356"/>
    <x v="3"/>
    <n v="6406"/>
    <s v="US"/>
    <s v="USD"/>
    <n v="1355637600"/>
    <n v="1356847200"/>
    <b v="0"/>
    <b v="0"/>
    <s v="theater/plays"/>
    <n v="4.1905607476635511"/>
    <n v="27.998126756166094"/>
    <x v="1"/>
    <s v="plays"/>
    <x v="795"/>
    <x v="787"/>
  </r>
  <r>
    <n v="230"/>
    <s v="Miranda, Hall and Mcgrath"/>
    <s v="Progressive value-added ability"/>
    <n v="2400"/>
    <n v="10084"/>
    <x v="3"/>
    <n v="101"/>
    <s v="US"/>
    <s v="USD"/>
    <n v="1575612000"/>
    <n v="1575612000"/>
    <b v="0"/>
    <b v="0"/>
    <s v="games/video games"/>
    <n v="4.2016666666666671"/>
    <n v="99.841584158415841"/>
    <x v="7"/>
    <s v="video games"/>
    <x v="796"/>
    <x v="788"/>
  </r>
  <r>
    <n v="238"/>
    <s v="Bolton, Sanchez and Carrillo"/>
    <s v="Distributed systemic adapter"/>
    <n v="2400"/>
    <n v="10138"/>
    <x v="3"/>
    <n v="97"/>
    <s v="DK"/>
    <s v="DKK"/>
    <n v="1513231200"/>
    <n v="1515391200"/>
    <b v="0"/>
    <b v="1"/>
    <s v="theater/plays"/>
    <n v="4.2241666666666671"/>
    <n v="104.51546391752578"/>
    <x v="1"/>
    <s v="plays"/>
    <x v="797"/>
    <x v="576"/>
  </r>
  <r>
    <n v="152"/>
    <s v="Bowen, Mcdonald and Hall"/>
    <s v="User-centric fault-tolerant task-force"/>
    <n v="41500"/>
    <n v="175573"/>
    <x v="3"/>
    <n v="3376"/>
    <s v="US"/>
    <s v="USD"/>
    <n v="1487311200"/>
    <n v="1487916000"/>
    <b v="0"/>
    <b v="0"/>
    <s v="music/indie rock"/>
    <n v="4.2306746987951804"/>
    <n v="52.006220379146917"/>
    <x v="4"/>
    <s v="indie rock"/>
    <x v="798"/>
    <x v="789"/>
  </r>
  <r>
    <n v="169"/>
    <s v="Tran, Steele and Wilson"/>
    <s v="Profit-focused modular product"/>
    <n v="23300"/>
    <n v="98811"/>
    <x v="3"/>
    <n v="1267"/>
    <s v="US"/>
    <s v="USD"/>
    <n v="1339909200"/>
    <n v="1342328400"/>
    <b v="0"/>
    <b v="1"/>
    <s v="film &amp; video/shorts"/>
    <n v="4.240815450643777"/>
    <n v="77.988161010260455"/>
    <x v="3"/>
    <s v="shorts"/>
    <x v="799"/>
    <x v="139"/>
  </r>
  <r>
    <n v="207"/>
    <s v="Carney-Anderson"/>
    <s v="Digitized 5thgeneration knowledgebase"/>
    <n v="1000"/>
    <n v="4257"/>
    <x v="3"/>
    <n v="43"/>
    <s v="US"/>
    <s v="USD"/>
    <n v="1535432400"/>
    <n v="1537160400"/>
    <b v="0"/>
    <b v="1"/>
    <s v="music/rock"/>
    <n v="4.2569999999999997"/>
    <n v="99"/>
    <x v="4"/>
    <s v="rock"/>
    <x v="300"/>
    <x v="790"/>
  </r>
  <r>
    <n v="520"/>
    <s v="Frederick, Jenkins and Collins"/>
    <s v="Organic radical collaboration"/>
    <n v="800"/>
    <n v="3406"/>
    <x v="3"/>
    <n v="32"/>
    <s v="US"/>
    <s v="USD"/>
    <n v="1555650000"/>
    <n v="1555909200"/>
    <b v="0"/>
    <b v="0"/>
    <s v="theater/plays"/>
    <n v="4.2575000000000003"/>
    <n v="106.4375"/>
    <x v="1"/>
    <s v="plays"/>
    <x v="800"/>
    <x v="791"/>
  </r>
  <r>
    <n v="992"/>
    <s v="Morrow Inc"/>
    <s v="Networked global migration"/>
    <n v="3100"/>
    <n v="13223"/>
    <x v="3"/>
    <n v="132"/>
    <s v="US"/>
    <s v="USD"/>
    <n v="1525669200"/>
    <n v="1526878800"/>
    <b v="0"/>
    <b v="1"/>
    <s v="film &amp; video/drama"/>
    <n v="4.2654838709677421"/>
    <n v="100.17424242424242"/>
    <x v="3"/>
    <s v="drama"/>
    <x v="801"/>
    <x v="714"/>
  </r>
  <r>
    <n v="688"/>
    <s v="Bowen, Davies and Burns"/>
    <s v="Devolved client-server monitoring"/>
    <n v="2900"/>
    <n v="12449"/>
    <x v="3"/>
    <n v="175"/>
    <s v="US"/>
    <s v="USD"/>
    <n v="1547100000"/>
    <n v="1548482400"/>
    <b v="0"/>
    <b v="1"/>
    <s v="film &amp; video/television"/>
    <n v="4.2927586206896553"/>
    <n v="71.137142857142862"/>
    <x v="3"/>
    <s v="television"/>
    <x v="802"/>
    <x v="792"/>
  </r>
  <r>
    <n v="205"/>
    <s v="Weaver-Marquez"/>
    <s v="Focused analyzing circuit"/>
    <n v="1300"/>
    <n v="5614"/>
    <x v="3"/>
    <n v="80"/>
    <s v="US"/>
    <s v="USD"/>
    <n v="1539752400"/>
    <n v="1540789200"/>
    <b v="1"/>
    <b v="0"/>
    <s v="theater/plays"/>
    <n v="4.3184615384615386"/>
    <n v="70.174999999999997"/>
    <x v="1"/>
    <s v="plays"/>
    <x v="803"/>
    <x v="793"/>
  </r>
  <r>
    <n v="331"/>
    <s v="Rose-Silva"/>
    <s v="Intuitive static portal"/>
    <n v="3300"/>
    <n v="14643"/>
    <x v="3"/>
    <n v="190"/>
    <s v="US"/>
    <s v="USD"/>
    <n v="1324274400"/>
    <n v="1324360800"/>
    <b v="0"/>
    <b v="0"/>
    <s v="food/food trucks"/>
    <n v="4.4372727272727275"/>
    <n v="77.068421052631578"/>
    <x v="0"/>
    <s v="food trucks"/>
    <x v="804"/>
    <x v="794"/>
  </r>
  <r>
    <n v="42"/>
    <s v="Werner-Bryant"/>
    <s v="Virtual uniform frame"/>
    <n v="1800"/>
    <n v="7991"/>
    <x v="3"/>
    <n v="222"/>
    <s v="US"/>
    <s v="USD"/>
    <n v="1309755600"/>
    <n v="1310533200"/>
    <b v="0"/>
    <b v="0"/>
    <s v="food/food trucks"/>
    <n v="4.4394444444444447"/>
    <n v="35.995495495495497"/>
    <x v="0"/>
    <s v="food trucks"/>
    <x v="805"/>
    <x v="795"/>
  </r>
  <r>
    <n v="243"/>
    <s v="Garcia PLC"/>
    <s v="Customer-focused attitude-oriented function"/>
    <n v="2300"/>
    <n v="10240"/>
    <x v="3"/>
    <n v="238"/>
    <s v="US"/>
    <s v="USD"/>
    <n v="1520143200"/>
    <n v="1520402400"/>
    <b v="0"/>
    <b v="0"/>
    <s v="theater/plays"/>
    <n v="4.4521739130434783"/>
    <n v="43.025210084033617"/>
    <x v="1"/>
    <s v="plays"/>
    <x v="806"/>
    <x v="158"/>
  </r>
  <r>
    <n v="698"/>
    <s v="Taylor, Wood and Taylor"/>
    <s v="Cloned hybrid focus group"/>
    <n v="42100"/>
    <n v="188057"/>
    <x v="3"/>
    <n v="2893"/>
    <s v="CA"/>
    <s v="CAD"/>
    <n v="1322114400"/>
    <n v="1323324000"/>
    <b v="0"/>
    <b v="0"/>
    <s v="technology/wearables"/>
    <n v="4.466912114014252"/>
    <n v="65.004147943311438"/>
    <x v="2"/>
    <s v="wearables"/>
    <x v="807"/>
    <x v="796"/>
  </r>
  <r>
    <n v="291"/>
    <s v="Bell, Grimes and Kerr"/>
    <s v="Self-enabling uniform complexity"/>
    <n v="1800"/>
    <n v="8219"/>
    <x v="3"/>
    <n v="107"/>
    <s v="US"/>
    <s v="USD"/>
    <n v="1318654800"/>
    <n v="1319000400"/>
    <b v="1"/>
    <b v="0"/>
    <s v="technology/web"/>
    <n v="4.5661111111111108"/>
    <n v="76.813084112149539"/>
    <x v="2"/>
    <s v="web"/>
    <x v="808"/>
    <x v="770"/>
  </r>
  <r>
    <n v="826"/>
    <s v="Miller-Hubbard"/>
    <s v="Digitized 6thgeneration Local Area Network"/>
    <n v="2800"/>
    <n v="12797"/>
    <x v="3"/>
    <n v="194"/>
    <s v="US"/>
    <s v="USD"/>
    <n v="1292220000"/>
    <n v="1294639200"/>
    <b v="0"/>
    <b v="1"/>
    <s v="theater/plays"/>
    <n v="4.5703571428571426"/>
    <n v="65.963917525773198"/>
    <x v="1"/>
    <s v="plays"/>
    <x v="809"/>
    <x v="797"/>
  </r>
  <r>
    <n v="670"/>
    <s v="Robinson Group"/>
    <s v="Re-contextualized homogeneous flexibility"/>
    <n v="16200"/>
    <n v="75955"/>
    <x v="3"/>
    <n v="1101"/>
    <s v="US"/>
    <s v="USD"/>
    <n v="1456380000"/>
    <n v="1457416800"/>
    <b v="0"/>
    <b v="0"/>
    <s v="music/indie rock"/>
    <n v="4.6885802469135802"/>
    <n v="68.987284287011803"/>
    <x v="4"/>
    <s v="indie rock"/>
    <x v="329"/>
    <x v="798"/>
  </r>
  <r>
    <n v="394"/>
    <s v="Noble-Bailey"/>
    <s v="Customizable dynamic info-mediaries"/>
    <n v="800"/>
    <n v="3755"/>
    <x v="3"/>
    <n v="34"/>
    <s v="US"/>
    <s v="USD"/>
    <n v="1375074000"/>
    <n v="1375938000"/>
    <b v="0"/>
    <b v="1"/>
    <s v="film &amp; video/documentary"/>
    <n v="4.6937499999999996"/>
    <n v="110.44117647058823"/>
    <x v="3"/>
    <s v="documentary"/>
    <x v="810"/>
    <x v="799"/>
  </r>
  <r>
    <n v="714"/>
    <s v="Evans-Jones"/>
    <s v="Switchable methodical superstructure"/>
    <n v="38500"/>
    <n v="182036"/>
    <x v="3"/>
    <n v="1785"/>
    <s v="US"/>
    <s v="USD"/>
    <n v="1408424400"/>
    <n v="1408510800"/>
    <b v="0"/>
    <b v="0"/>
    <s v="music/rock"/>
    <n v="4.7282077922077921"/>
    <n v="101.98095238095237"/>
    <x v="4"/>
    <s v="rock"/>
    <x v="811"/>
    <x v="800"/>
  </r>
  <r>
    <n v="47"/>
    <s v="Bennett and Sons"/>
    <s v="Function-based multi-state software"/>
    <n v="1500"/>
    <n v="7129"/>
    <x v="3"/>
    <n v="149"/>
    <s v="US"/>
    <s v="USD"/>
    <n v="1396069200"/>
    <n v="1398661200"/>
    <b v="0"/>
    <b v="0"/>
    <s v="theater/plays"/>
    <n v="4.7526666666666664"/>
    <n v="47.845637583892618"/>
    <x v="1"/>
    <s v="plays"/>
    <x v="812"/>
    <x v="801"/>
  </r>
  <r>
    <n v="909"/>
    <s v="Gates, Li and Thompson"/>
    <s v="Synchronized attitude-oriented frame"/>
    <n v="1800"/>
    <n v="8621"/>
    <x v="3"/>
    <n v="80"/>
    <s v="CA"/>
    <s v="CAD"/>
    <n v="1528088400"/>
    <n v="1530421200"/>
    <b v="0"/>
    <b v="1"/>
    <s v="theater/plays"/>
    <n v="4.7894444444444444"/>
    <n v="107.7625"/>
    <x v="1"/>
    <s v="plays"/>
    <x v="367"/>
    <x v="802"/>
  </r>
  <r>
    <n v="535"/>
    <s v="Garrison LLC"/>
    <s v="Profit-focused 24/7 data-warehouse"/>
    <n v="2600"/>
    <n v="12533"/>
    <x v="3"/>
    <n v="202"/>
    <s v="IT"/>
    <s v="EUR"/>
    <n v="1528434000"/>
    <n v="1528606800"/>
    <b v="0"/>
    <b v="1"/>
    <s v="theater/plays"/>
    <n v="4.820384615384615"/>
    <n v="62.044554455445542"/>
    <x v="1"/>
    <s v="plays"/>
    <x v="813"/>
    <x v="803"/>
  </r>
  <r>
    <n v="924"/>
    <s v="Butler-Barr"/>
    <s v="User-friendly next generation core"/>
    <n v="39400"/>
    <n v="192292"/>
    <x v="3"/>
    <n v="2289"/>
    <s v="IT"/>
    <s v="EUR"/>
    <n v="1572498000"/>
    <n v="1573452000"/>
    <b v="0"/>
    <b v="0"/>
    <s v="theater/plays"/>
    <n v="4.8805076142131982"/>
    <n v="84.006989951944078"/>
    <x v="1"/>
    <s v="plays"/>
    <x v="814"/>
    <x v="804"/>
  </r>
  <r>
    <n v="989"/>
    <s v="Hernandez Inc"/>
    <s v="Versatile dedicated migration"/>
    <n v="2400"/>
    <n v="11990"/>
    <x v="3"/>
    <n v="226"/>
    <s v="US"/>
    <s v="USD"/>
    <n v="1555390800"/>
    <n v="1555822800"/>
    <b v="0"/>
    <b v="0"/>
    <s v="publishing/translations"/>
    <n v="4.9958333333333336"/>
    <n v="53.053097345132741"/>
    <x v="6"/>
    <s v="translations"/>
    <x v="35"/>
    <x v="35"/>
  </r>
  <r>
    <n v="532"/>
    <s v="Cordova-Torres"/>
    <s v="Pre-emptive grid-enabled contingency"/>
    <n v="1600"/>
    <n v="8046"/>
    <x v="3"/>
    <n v="126"/>
    <s v="CA"/>
    <s v="CAD"/>
    <n v="1516860000"/>
    <n v="1516946400"/>
    <b v="0"/>
    <b v="0"/>
    <s v="theater/plays"/>
    <n v="5.0287499999999996"/>
    <n v="63.857142857142854"/>
    <x v="1"/>
    <s v="plays"/>
    <x v="815"/>
    <x v="805"/>
  </r>
  <r>
    <n v="654"/>
    <s v="Roberts, Hinton and Williams"/>
    <s v="Programmable static middleware"/>
    <n v="35000"/>
    <n v="177936"/>
    <x v="3"/>
    <n v="3016"/>
    <s v="US"/>
    <s v="USD"/>
    <n v="1440392400"/>
    <n v="1440824400"/>
    <b v="0"/>
    <b v="0"/>
    <s v="music/metal"/>
    <n v="5.0838857142857146"/>
    <n v="58.9973474801061"/>
    <x v="4"/>
    <s v="metal"/>
    <x v="371"/>
    <x v="806"/>
  </r>
  <r>
    <n v="846"/>
    <s v="Cooper, Stanley and Bryant"/>
    <s v="Phased empowering success"/>
    <n v="1000"/>
    <n v="5085"/>
    <x v="3"/>
    <n v="48"/>
    <s v="US"/>
    <s v="USD"/>
    <n v="1532149200"/>
    <n v="1535259600"/>
    <b v="1"/>
    <b v="1"/>
    <s v="technology/web"/>
    <n v="5.085"/>
    <n v="105.9375"/>
    <x v="2"/>
    <s v="web"/>
    <x v="816"/>
    <x v="807"/>
  </r>
  <r>
    <n v="245"/>
    <s v="Russell-Gardner"/>
    <s v="Re-engineered systematic monitoring"/>
    <n v="2900"/>
    <n v="14771"/>
    <x v="3"/>
    <n v="214"/>
    <s v="US"/>
    <s v="USD"/>
    <n v="1396846800"/>
    <n v="1396933200"/>
    <b v="0"/>
    <b v="0"/>
    <s v="theater/plays"/>
    <n v="5.0934482758620687"/>
    <n v="69.023364485981304"/>
    <x v="1"/>
    <s v="plays"/>
    <x v="817"/>
    <x v="547"/>
  </r>
  <r>
    <n v="445"/>
    <s v="Anderson-Pearson"/>
    <s v="Intuitive demand-driven Local Area Network"/>
    <n v="2100"/>
    <n v="10739"/>
    <x v="3"/>
    <n v="170"/>
    <s v="US"/>
    <s v="USD"/>
    <n v="1291356000"/>
    <n v="1293170400"/>
    <b v="0"/>
    <b v="1"/>
    <s v="theater/plays"/>
    <n v="5.1138095238095236"/>
    <n v="63.170588235294119"/>
    <x v="1"/>
    <s v="plays"/>
    <x v="818"/>
    <x v="808"/>
  </r>
  <r>
    <n v="479"/>
    <s v="Long-Greene"/>
    <s v="Future-proofed heuristic encryption"/>
    <n v="2400"/>
    <n v="12310"/>
    <x v="3"/>
    <n v="173"/>
    <s v="GB"/>
    <s v="GBP"/>
    <n v="1501304400"/>
    <n v="1501477200"/>
    <b v="0"/>
    <b v="0"/>
    <s v="food/food trucks"/>
    <n v="5.1291666666666664"/>
    <n v="71.156069364161851"/>
    <x v="0"/>
    <s v="food trucks"/>
    <x v="819"/>
    <x v="809"/>
  </r>
  <r>
    <n v="716"/>
    <s v="Tapia, Kramer and Hicks"/>
    <s v="Advanced modular moderator"/>
    <n v="2000"/>
    <n v="10353"/>
    <x v="3"/>
    <n v="157"/>
    <s v="US"/>
    <s v="USD"/>
    <n v="1373432400"/>
    <n v="1375851600"/>
    <b v="0"/>
    <b v="1"/>
    <s v="theater/plays"/>
    <n v="5.1764999999999999"/>
    <n v="65.942675159235662"/>
    <x v="1"/>
    <s v="plays"/>
    <x v="820"/>
    <x v="810"/>
  </r>
  <r>
    <n v="733"/>
    <s v="Marquez-Kerr"/>
    <s v="Automated hybrid orchestration"/>
    <n v="15800"/>
    <n v="83267"/>
    <x v="3"/>
    <n v="980"/>
    <s v="US"/>
    <s v="USD"/>
    <n v="1406178000"/>
    <n v="1407301200"/>
    <b v="0"/>
    <b v="0"/>
    <s v="music/metal"/>
    <n v="5.2700632911392402"/>
    <n v="84.96632653061225"/>
    <x v="4"/>
    <s v="metal"/>
    <x v="616"/>
    <x v="811"/>
  </r>
  <r>
    <n v="502"/>
    <s v="Johnson Inc"/>
    <s v="Reduced context-sensitive complexity"/>
    <n v="1300"/>
    <n v="6889"/>
    <x v="3"/>
    <n v="186"/>
    <s v="AU"/>
    <s v="AUD"/>
    <n v="1343365200"/>
    <n v="1345870800"/>
    <b v="0"/>
    <b v="1"/>
    <s v="games/video games"/>
    <n v="5.2992307692307694"/>
    <n v="37.037634408602152"/>
    <x v="7"/>
    <s v="video games"/>
    <x v="688"/>
    <x v="812"/>
  </r>
  <r>
    <n v="684"/>
    <s v="Gilmore LLC"/>
    <s v="Optimized systemic algorithm"/>
    <n v="1400"/>
    <n v="7600"/>
    <x v="3"/>
    <n v="110"/>
    <s v="CA"/>
    <s v="CAD"/>
    <n v="1277787600"/>
    <n v="1279515600"/>
    <b v="0"/>
    <b v="0"/>
    <s v="publishing/nonfiction"/>
    <n v="5.4285714285714288"/>
    <n v="69.090909090909093"/>
    <x v="6"/>
    <s v="nonfiction"/>
    <x v="821"/>
    <x v="813"/>
  </r>
  <r>
    <n v="879"/>
    <s v="Ortiz Inc"/>
    <s v="Stand-alone incremental parallelism"/>
    <n v="1000"/>
    <n v="5438"/>
    <x v="3"/>
    <n v="53"/>
    <s v="US"/>
    <s v="USD"/>
    <n v="1487743200"/>
    <n v="1488520800"/>
    <b v="0"/>
    <b v="0"/>
    <s v="publishing/nonfiction"/>
    <n v="5.4379999999999997"/>
    <n v="102.60377358490567"/>
    <x v="6"/>
    <s v="nonfiction"/>
    <x v="822"/>
    <x v="255"/>
  </r>
  <r>
    <n v="304"/>
    <s v="Peterson PLC"/>
    <s v="User-friendly discrete benchmark"/>
    <n v="2100"/>
    <n v="11469"/>
    <x v="3"/>
    <n v="142"/>
    <s v="US"/>
    <s v="USD"/>
    <n v="1470546000"/>
    <n v="1474088400"/>
    <b v="0"/>
    <b v="0"/>
    <s v="film &amp; video/documentary"/>
    <n v="5.4614285714285717"/>
    <n v="80.767605633802816"/>
    <x v="3"/>
    <s v="documentary"/>
    <x v="823"/>
    <x v="486"/>
  </r>
  <r>
    <n v="494"/>
    <s v="Hopkins-Browning"/>
    <s v="Balanced upward-trending productivity"/>
    <n v="2500"/>
    <n v="13684"/>
    <x v="3"/>
    <n v="268"/>
    <s v="US"/>
    <s v="USD"/>
    <n v="1332392400"/>
    <n v="1332478800"/>
    <b v="0"/>
    <b v="0"/>
    <s v="technology/wearables"/>
    <n v="5.4736000000000002"/>
    <n v="51.059701492537314"/>
    <x v="2"/>
    <s v="wearables"/>
    <x v="824"/>
    <x v="814"/>
  </r>
  <r>
    <n v="842"/>
    <s v="Lawson and Sons"/>
    <s v="Reverse-engineered multi-tasking product"/>
    <n v="1500"/>
    <n v="8447"/>
    <x v="3"/>
    <n v="132"/>
    <s v="IT"/>
    <s v="EUR"/>
    <n v="1529038800"/>
    <n v="1529298000"/>
    <b v="0"/>
    <b v="0"/>
    <s v="technology/wearables"/>
    <n v="5.6313333333333331"/>
    <n v="63.992424242424242"/>
    <x v="2"/>
    <s v="wearables"/>
    <x v="825"/>
    <x v="815"/>
  </r>
  <r>
    <n v="758"/>
    <s v="Logan-Miranda"/>
    <s v="Proactive systemic firmware"/>
    <n v="29600"/>
    <n v="167005"/>
    <x v="3"/>
    <n v="1518"/>
    <s v="CA"/>
    <s v="CAD"/>
    <n v="1414126800"/>
    <n v="1414904400"/>
    <b v="0"/>
    <b v="0"/>
    <s v="music/rock"/>
    <n v="5.6420608108108112"/>
    <n v="110.01646903820817"/>
    <x v="4"/>
    <s v="rock"/>
    <x v="826"/>
    <x v="816"/>
  </r>
  <r>
    <n v="244"/>
    <s v="Herring-Bailey"/>
    <s v="Reverse-engineered system-worthy extranet"/>
    <n v="700"/>
    <n v="3988"/>
    <x v="3"/>
    <n v="53"/>
    <s v="US"/>
    <s v="USD"/>
    <n v="1405314000"/>
    <n v="1409806800"/>
    <b v="0"/>
    <b v="0"/>
    <s v="theater/plays"/>
    <n v="5.6971428571428575"/>
    <n v="75.245283018867923"/>
    <x v="1"/>
    <s v="plays"/>
    <x v="827"/>
    <x v="817"/>
  </r>
  <r>
    <n v="426"/>
    <s v="Edwards-Kane"/>
    <s v="Virtual leadingedge framework"/>
    <n v="1800"/>
    <n v="10313"/>
    <x v="3"/>
    <n v="219"/>
    <s v="US"/>
    <s v="USD"/>
    <n v="1361944800"/>
    <n v="1362549600"/>
    <b v="0"/>
    <b v="0"/>
    <s v="theater/plays"/>
    <n v="5.7294444444444448"/>
    <n v="47.091324200913242"/>
    <x v="1"/>
    <s v="plays"/>
    <x v="828"/>
    <x v="818"/>
  </r>
  <r>
    <n v="467"/>
    <s v="Shaw Ltd"/>
    <s v="Profit-focused content-based application"/>
    <n v="1400"/>
    <n v="8053"/>
    <x v="3"/>
    <n v="139"/>
    <s v="CA"/>
    <s v="CAD"/>
    <n v="1448258400"/>
    <n v="1448863200"/>
    <b v="0"/>
    <b v="1"/>
    <s v="technology/web"/>
    <n v="5.7521428571428572"/>
    <n v="57.935251798561154"/>
    <x v="2"/>
    <s v="web"/>
    <x v="829"/>
    <x v="505"/>
  </r>
  <r>
    <n v="280"/>
    <s v="Braun PLC"/>
    <s v="Function-based high-level infrastructure"/>
    <n v="2500"/>
    <n v="14536"/>
    <x v="3"/>
    <n v="393"/>
    <s v="US"/>
    <s v="USD"/>
    <n v="1511244000"/>
    <n v="1511762400"/>
    <b v="0"/>
    <b v="0"/>
    <s v="film &amp; video/animation"/>
    <n v="5.8144"/>
    <n v="36.987277353689571"/>
    <x v="3"/>
    <s v="animation"/>
    <x v="830"/>
    <x v="819"/>
  </r>
  <r>
    <n v="366"/>
    <s v="Williams, Perez and Villegas"/>
    <s v="Robust directional system engine"/>
    <n v="1800"/>
    <n v="10658"/>
    <x v="3"/>
    <n v="101"/>
    <s v="US"/>
    <s v="USD"/>
    <n v="1294034400"/>
    <n v="1294120800"/>
    <b v="0"/>
    <b v="1"/>
    <s v="theater/plays"/>
    <n v="5.9211111111111112"/>
    <n v="105.52475247524752"/>
    <x v="1"/>
    <s v="plays"/>
    <x v="831"/>
    <x v="820"/>
  </r>
  <r>
    <n v="108"/>
    <s v="Decker Inc"/>
    <s v="Universal encompassing implementation"/>
    <n v="1500"/>
    <n v="8929"/>
    <x v="3"/>
    <n v="83"/>
    <s v="US"/>
    <s v="USD"/>
    <n v="1333688400"/>
    <n v="1336885200"/>
    <b v="0"/>
    <b v="0"/>
    <s v="film &amp; video/documentary"/>
    <n v="5.9526666666666666"/>
    <n v="107.57831325301204"/>
    <x v="3"/>
    <s v="documentary"/>
    <x v="512"/>
    <x v="511"/>
  </r>
  <r>
    <n v="259"/>
    <s v="Watkins Ltd"/>
    <s v="Multi-channeled responsive implementation"/>
    <n v="1800"/>
    <n v="10755"/>
    <x v="3"/>
    <n v="138"/>
    <s v="US"/>
    <s v="USD"/>
    <n v="1354946400"/>
    <n v="1356588000"/>
    <b v="1"/>
    <b v="0"/>
    <s v="photography/photography books"/>
    <n v="5.9749999999999996"/>
    <n v="77.934782608695656"/>
    <x v="5"/>
    <s v="photography books"/>
    <x v="832"/>
    <x v="821"/>
  </r>
  <r>
    <n v="816"/>
    <s v="Jones, Casey and Jones"/>
    <s v="Ergonomic mission-critical moratorium"/>
    <n v="2300"/>
    <n v="14150"/>
    <x v="3"/>
    <n v="133"/>
    <s v="US"/>
    <s v="USD"/>
    <n v="1392012000"/>
    <n v="1392184800"/>
    <b v="1"/>
    <b v="1"/>
    <s v="theater/plays"/>
    <n v="6.1521739130434785"/>
    <n v="106.39097744360902"/>
    <x v="1"/>
    <s v="plays"/>
    <x v="375"/>
    <x v="822"/>
  </r>
  <r>
    <n v="621"/>
    <s v="Dean, Fox and Phillips"/>
    <s v="Extended context-sensitive forecast"/>
    <n v="25600"/>
    <n v="158669"/>
    <x v="3"/>
    <n v="2144"/>
    <s v="US"/>
    <s v="USD"/>
    <n v="1473742800"/>
    <n v="1474174800"/>
    <b v="0"/>
    <b v="0"/>
    <s v="theater/plays"/>
    <n v="6.1980078125000002"/>
    <n v="74.006063432835816"/>
    <x v="1"/>
    <s v="plays"/>
    <x v="833"/>
    <x v="823"/>
  </r>
  <r>
    <n v="252"/>
    <s v="Perez PLC"/>
    <s v="Operative bandwidth-monitored interface"/>
    <n v="1000"/>
    <n v="6263"/>
    <x v="3"/>
    <n v="59"/>
    <s v="US"/>
    <s v="USD"/>
    <n v="1382677200"/>
    <n v="1383109200"/>
    <b v="0"/>
    <b v="0"/>
    <s v="theater/plays"/>
    <n v="6.2629999999999999"/>
    <n v="106.15254237288136"/>
    <x v="1"/>
    <s v="plays"/>
    <x v="744"/>
    <x v="824"/>
  </r>
  <r>
    <n v="80"/>
    <s v="Sutton, Barrett and Tucker"/>
    <s v="Cross-platform needs-based approach"/>
    <n v="1100"/>
    <n v="7012"/>
    <x v="3"/>
    <n v="127"/>
    <s v="US"/>
    <s v="USD"/>
    <n v="1503982800"/>
    <n v="1506574800"/>
    <b v="0"/>
    <b v="0"/>
    <s v="games/video games"/>
    <n v="6.374545454545455"/>
    <n v="55.212598425196852"/>
    <x v="7"/>
    <s v="video games"/>
    <x v="555"/>
    <x v="825"/>
  </r>
  <r>
    <n v="16"/>
    <s v="Hines Inc"/>
    <s v="Cross-platform systemic adapter"/>
    <n v="1700"/>
    <n v="11041"/>
    <x v="3"/>
    <n v="100"/>
    <s v="US"/>
    <s v="USD"/>
    <n v="1390370400"/>
    <n v="1392271200"/>
    <b v="0"/>
    <b v="0"/>
    <s v="publishing/nonfiction"/>
    <n v="6.4947058823529416"/>
    <n v="110.41"/>
    <x v="6"/>
    <s v="nonfiction"/>
    <x v="834"/>
    <x v="826"/>
  </r>
  <r>
    <n v="853"/>
    <s v="Collier LLC"/>
    <s v="Secured well-modulated projection"/>
    <n v="17100"/>
    <n v="111502"/>
    <x v="3"/>
    <n v="1467"/>
    <s v="CA"/>
    <s v="CAD"/>
    <n v="1308546000"/>
    <n v="1308978000"/>
    <b v="0"/>
    <b v="1"/>
    <s v="music/indie rock"/>
    <n v="6.5205847953216374"/>
    <n v="76.006816632583508"/>
    <x v="4"/>
    <s v="indie rock"/>
    <x v="835"/>
    <x v="827"/>
  </r>
  <r>
    <n v="761"/>
    <s v="Mitchell-Lee"/>
    <s v="Customizable leadingedge model"/>
    <n v="2200"/>
    <n v="14420"/>
    <x v="3"/>
    <n v="166"/>
    <s v="US"/>
    <s v="USD"/>
    <n v="1500699600"/>
    <n v="1501131600"/>
    <b v="0"/>
    <b v="0"/>
    <s v="music/rock"/>
    <n v="6.5545454545454547"/>
    <n v="86.867469879518069"/>
    <x v="4"/>
    <s v="rock"/>
    <x v="836"/>
    <x v="828"/>
  </r>
  <r>
    <n v="44"/>
    <s v="Reid-Mccullough"/>
    <s v="Visionary real-time groupware"/>
    <n v="1600"/>
    <n v="10541"/>
    <x v="3"/>
    <n v="98"/>
    <s v="DK"/>
    <s v="DKK"/>
    <n v="1552798800"/>
    <n v="1552885200"/>
    <b v="0"/>
    <b v="0"/>
    <s v="publishing/fiction"/>
    <n v="6.5881249999999998"/>
    <n v="107.56122448979592"/>
    <x v="6"/>
    <s v="fiction"/>
    <x v="837"/>
    <x v="829"/>
  </r>
  <r>
    <n v="73"/>
    <s v="Collins-Goodman"/>
    <s v="Cross-platform even-keeled initiative"/>
    <n v="1400"/>
    <n v="9253"/>
    <x v="3"/>
    <n v="88"/>
    <s v="US"/>
    <s v="USD"/>
    <n v="1480226400"/>
    <n v="1480485600"/>
    <b v="0"/>
    <b v="0"/>
    <s v="music/jazz"/>
    <n v="6.609285714285714"/>
    <n v="105.14772727272727"/>
    <x v="4"/>
    <s v="jazz"/>
    <x v="428"/>
    <x v="79"/>
  </r>
  <r>
    <n v="412"/>
    <s v="Rodriguez-Scott"/>
    <s v="Realigned zero tolerance software"/>
    <n v="2100"/>
    <n v="14046"/>
    <x v="3"/>
    <n v="134"/>
    <s v="US"/>
    <s v="USD"/>
    <n v="1388728800"/>
    <n v="1389592800"/>
    <b v="0"/>
    <b v="0"/>
    <s v="publishing/fiction"/>
    <n v="6.6885714285714286"/>
    <n v="104.82089552238806"/>
    <x v="6"/>
    <s v="fiction"/>
    <x v="838"/>
    <x v="619"/>
  </r>
  <r>
    <n v="72"/>
    <s v="Hampton, Lewis and Ray"/>
    <s v="Seamless coherent parallelism"/>
    <n v="600"/>
    <n v="4022"/>
    <x v="3"/>
    <n v="54"/>
    <s v="US"/>
    <s v="USD"/>
    <n v="1435726800"/>
    <n v="1438837200"/>
    <b v="0"/>
    <b v="0"/>
    <s v="film &amp; video/animation"/>
    <n v="6.7033333333333331"/>
    <n v="74.481481481481481"/>
    <x v="3"/>
    <s v="animation"/>
    <x v="606"/>
    <x v="830"/>
  </r>
  <r>
    <n v="201"/>
    <s v="Osborne, Perkins and Knox"/>
    <s v="Cross-platform bi-directional workforce"/>
    <n v="2100"/>
    <n v="14305"/>
    <x v="3"/>
    <n v="157"/>
    <s v="US"/>
    <s v="USD"/>
    <n v="1406264400"/>
    <n v="1407819600"/>
    <b v="0"/>
    <b v="0"/>
    <s v="technology/web"/>
    <n v="6.8119047619047617"/>
    <n v="91.114649681528661"/>
    <x v="2"/>
    <s v="web"/>
    <x v="839"/>
    <x v="831"/>
  </r>
  <r>
    <n v="627"/>
    <s v="Martin, Lee and Armstrong"/>
    <s v="Open-architected incremental ability"/>
    <n v="1600"/>
    <n v="11108"/>
    <x v="3"/>
    <n v="154"/>
    <s v="GB"/>
    <s v="GBP"/>
    <n v="1276664400"/>
    <n v="1278738000"/>
    <b v="1"/>
    <b v="0"/>
    <s v="food/food trucks"/>
    <n v="6.9424999999999999"/>
    <n v="72.129870129870127"/>
    <x v="0"/>
    <s v="food trucks"/>
    <x v="840"/>
    <x v="832"/>
  </r>
  <r>
    <n v="523"/>
    <s v="Underwood, James and Jones"/>
    <s v="Triple-buffered holistic ability"/>
    <n v="900"/>
    <n v="6303"/>
    <x v="3"/>
    <n v="89"/>
    <s v="US"/>
    <s v="USD"/>
    <n v="1267682400"/>
    <n v="1268114400"/>
    <b v="0"/>
    <b v="0"/>
    <s v="film &amp; video/shorts"/>
    <n v="7.003333333333333"/>
    <n v="70.82022471910112"/>
    <x v="3"/>
    <s v="shorts"/>
    <x v="841"/>
    <x v="833"/>
  </r>
  <r>
    <n v="285"/>
    <s v="Dawson, Brady and Gilbert"/>
    <s v="Front-line optimizing emulation"/>
    <n v="900"/>
    <n v="6357"/>
    <x v="3"/>
    <n v="254"/>
    <s v="US"/>
    <s v="USD"/>
    <n v="1473483600"/>
    <n v="1476766800"/>
    <b v="0"/>
    <b v="0"/>
    <s v="theater/plays"/>
    <n v="7.0633333333333335"/>
    <n v="25.027559055118111"/>
    <x v="1"/>
    <s v="plays"/>
    <x v="842"/>
    <x v="834"/>
  </r>
  <r>
    <n v="708"/>
    <s v="Ortega LLC"/>
    <s v="Secured bifurcated intranet"/>
    <n v="1700"/>
    <n v="12020"/>
    <x v="3"/>
    <n v="137"/>
    <s v="CH"/>
    <s v="CHF"/>
    <n v="1495429200"/>
    <n v="1496293200"/>
    <b v="0"/>
    <b v="0"/>
    <s v="theater/plays"/>
    <n v="7.0705882352941174"/>
    <n v="87.737226277372258"/>
    <x v="1"/>
    <s v="plays"/>
    <x v="843"/>
    <x v="835"/>
  </r>
  <r>
    <n v="744"/>
    <s v="Fitzgerald Group"/>
    <s v="Intuitive exuding initiative"/>
    <n v="2000"/>
    <n v="14240"/>
    <x v="3"/>
    <n v="140"/>
    <s v="US"/>
    <s v="USD"/>
    <n v="1533877200"/>
    <n v="1534050000"/>
    <b v="0"/>
    <b v="1"/>
    <s v="theater/plays"/>
    <n v="7.12"/>
    <n v="101.71428571428571"/>
    <x v="1"/>
    <s v="plays"/>
    <x v="56"/>
    <x v="836"/>
  </r>
  <r>
    <n v="398"/>
    <s v="Myers LLC"/>
    <s v="Reactive bottom-line open architecture"/>
    <n v="1700"/>
    <n v="12202"/>
    <x v="3"/>
    <n v="123"/>
    <s v="IT"/>
    <s v="EUR"/>
    <n v="1525755600"/>
    <n v="1525928400"/>
    <b v="0"/>
    <b v="1"/>
    <s v="film &amp; video/animation"/>
    <n v="7.1776470588235295"/>
    <n v="99.203252032520325"/>
    <x v="3"/>
    <s v="animation"/>
    <x v="844"/>
    <x v="613"/>
  </r>
  <r>
    <n v="182"/>
    <s v="Adams Group"/>
    <s v="Reverse-engineered bandwidth-monitored contingency"/>
    <n v="27100"/>
    <n v="195750"/>
    <x v="3"/>
    <n v="3318"/>
    <s v="DK"/>
    <s v="DKK"/>
    <n v="1560574800"/>
    <n v="1561957200"/>
    <b v="0"/>
    <b v="0"/>
    <s v="theater/plays"/>
    <n v="7.2232472324723247"/>
    <n v="58.996383363471971"/>
    <x v="1"/>
    <s v="plays"/>
    <x v="845"/>
    <x v="837"/>
  </r>
  <r>
    <n v="62"/>
    <s v="Sparks-West"/>
    <s v="Organized incremental standardization"/>
    <n v="2000"/>
    <n v="14452"/>
    <x v="3"/>
    <n v="249"/>
    <s v="US"/>
    <s v="USD"/>
    <n v="1433480400"/>
    <n v="1433566800"/>
    <b v="0"/>
    <b v="0"/>
    <s v="technology/web"/>
    <n v="7.226"/>
    <n v="58.040160642570278"/>
    <x v="2"/>
    <s v="web"/>
    <x v="493"/>
    <x v="838"/>
  </r>
  <r>
    <n v="493"/>
    <s v="Adams, Walker and Wong"/>
    <s v="Seamless background framework"/>
    <n v="900"/>
    <n v="6514"/>
    <x v="3"/>
    <n v="64"/>
    <s v="US"/>
    <s v="USD"/>
    <n v="1561784400"/>
    <n v="1562907600"/>
    <b v="0"/>
    <b v="0"/>
    <s v="photography/photography books"/>
    <n v="7.2377777777777776"/>
    <n v="101.78125"/>
    <x v="5"/>
    <s v="photography books"/>
    <x v="846"/>
    <x v="839"/>
  </r>
  <r>
    <n v="114"/>
    <s v="Harper-Davis"/>
    <s v="Robust heuristic encoding"/>
    <n v="1900"/>
    <n v="13816"/>
    <x v="3"/>
    <n v="126"/>
    <s v="US"/>
    <s v="USD"/>
    <n v="1554786000"/>
    <n v="1554872400"/>
    <b v="0"/>
    <b v="1"/>
    <s v="technology/wearables"/>
    <n v="7.2715789473684209"/>
    <n v="109.65079365079364"/>
    <x v="2"/>
    <s v="wearables"/>
    <x v="847"/>
    <x v="840"/>
  </r>
  <r>
    <n v="764"/>
    <s v="Shaffer-Mason"/>
    <s v="Managed bandwidth-monitored system engine"/>
    <n v="1100"/>
    <n v="8010"/>
    <x v="3"/>
    <n v="148"/>
    <s v="US"/>
    <s v="USD"/>
    <n v="1305262800"/>
    <n v="1305954000"/>
    <b v="0"/>
    <b v="0"/>
    <s v="music/rock"/>
    <n v="7.2818181818181822"/>
    <n v="54.121621621621621"/>
    <x v="4"/>
    <s v="rock"/>
    <x v="848"/>
    <x v="841"/>
  </r>
  <r>
    <n v="786"/>
    <s v="Smith-Brown"/>
    <s v="Object-based content-based ability"/>
    <n v="1500"/>
    <n v="10946"/>
    <x v="3"/>
    <n v="207"/>
    <s v="IT"/>
    <s v="EUR"/>
    <n v="1522126800"/>
    <n v="1522731600"/>
    <b v="0"/>
    <b v="1"/>
    <s v="music/jazz"/>
    <n v="7.2973333333333334"/>
    <n v="52.879227053140099"/>
    <x v="4"/>
    <s v="jazz"/>
    <x v="633"/>
    <x v="842"/>
  </r>
  <r>
    <n v="373"/>
    <s v="Brown-Parker"/>
    <s v="Down-sized coherent toolset"/>
    <n v="22500"/>
    <n v="164291"/>
    <x v="3"/>
    <n v="2106"/>
    <s v="US"/>
    <s v="USD"/>
    <n v="1502946000"/>
    <n v="1503637200"/>
    <b v="0"/>
    <b v="0"/>
    <s v="theater/plays"/>
    <n v="7.3018222222222224"/>
    <n v="78.010921177587846"/>
    <x v="1"/>
    <s v="plays"/>
    <x v="849"/>
    <x v="843"/>
  </r>
  <r>
    <n v="365"/>
    <s v="Lucas, Hall and Bonilla"/>
    <s v="Networked bottom-line initiative"/>
    <n v="1600"/>
    <n v="11735"/>
    <x v="3"/>
    <n v="112"/>
    <s v="AU"/>
    <s v="AUD"/>
    <n v="1482991200"/>
    <n v="1485324000"/>
    <b v="0"/>
    <b v="0"/>
    <s v="theater/plays"/>
    <n v="7.3343749999999996"/>
    <n v="104.77678571428571"/>
    <x v="1"/>
    <s v="plays"/>
    <x v="850"/>
    <x v="844"/>
  </r>
  <r>
    <n v="958"/>
    <s v="Green, Robinson and Ho"/>
    <s v="De-engineered zero-defect open system"/>
    <n v="1100"/>
    <n v="8081"/>
    <x v="3"/>
    <n v="112"/>
    <s v="US"/>
    <s v="USD"/>
    <n v="1277096400"/>
    <n v="1278997200"/>
    <b v="0"/>
    <b v="0"/>
    <s v="film &amp; video/animation"/>
    <n v="7.3463636363636367"/>
    <n v="72.151785714285708"/>
    <x v="3"/>
    <s v="animation"/>
    <x v="104"/>
    <x v="845"/>
  </r>
  <r>
    <n v="756"/>
    <s v="Serrano, Gallagher and Griffith"/>
    <s v="Customizable bi-directional monitoring"/>
    <n v="1300"/>
    <n v="10037"/>
    <x v="3"/>
    <n v="148"/>
    <s v="US"/>
    <s v="USD"/>
    <n v="1421733600"/>
    <n v="1422252000"/>
    <b v="0"/>
    <b v="0"/>
    <s v="theater/plays"/>
    <n v="7.7207692307692311"/>
    <n v="67.817567567567565"/>
    <x v="1"/>
    <s v="plays"/>
    <x v="851"/>
    <x v="846"/>
  </r>
  <r>
    <n v="896"/>
    <s v="Wright-Bryant"/>
    <s v="Reverse-engineered client-server extranet"/>
    <n v="19800"/>
    <n v="153338"/>
    <x v="3"/>
    <n v="1460"/>
    <s v="AU"/>
    <s v="AUD"/>
    <n v="1310619600"/>
    <n v="1310878800"/>
    <b v="0"/>
    <b v="1"/>
    <s v="food/food trucks"/>
    <n v="7.7443434343434348"/>
    <n v="105.02602739726028"/>
    <x v="0"/>
    <s v="food trucks"/>
    <x v="852"/>
    <x v="847"/>
  </r>
  <r>
    <n v="778"/>
    <s v="Moss-Guzman"/>
    <s v="Cross-platform optimizing website"/>
    <n v="1300"/>
    <n v="10243"/>
    <x v="3"/>
    <n v="174"/>
    <s v="CH"/>
    <s v="CHF"/>
    <n v="1313211600"/>
    <n v="1313643600"/>
    <b v="0"/>
    <b v="0"/>
    <s v="film &amp; video/animation"/>
    <n v="7.8792307692307695"/>
    <n v="58.867816091954026"/>
    <x v="3"/>
    <s v="animation"/>
    <x v="853"/>
    <x v="848"/>
  </r>
  <r>
    <n v="966"/>
    <s v="Davis and Sons"/>
    <s v="Seamless solution-oriented capacity"/>
    <n v="1700"/>
    <n v="13468"/>
    <x v="3"/>
    <n v="245"/>
    <s v="US"/>
    <s v="USD"/>
    <n v="1497502800"/>
    <n v="1497675600"/>
    <b v="0"/>
    <b v="0"/>
    <s v="theater/plays"/>
    <n v="7.9223529411764702"/>
    <n v="54.971428571428568"/>
    <x v="1"/>
    <s v="plays"/>
    <x v="854"/>
    <x v="849"/>
  </r>
  <r>
    <n v="560"/>
    <s v="Hunt LLC"/>
    <s v="Re-engineered radical policy"/>
    <n v="20000"/>
    <n v="158832"/>
    <x v="3"/>
    <n v="3177"/>
    <s v="US"/>
    <s v="USD"/>
    <n v="1321596000"/>
    <n v="1325052000"/>
    <b v="0"/>
    <b v="0"/>
    <s v="film &amp; video/animation"/>
    <n v="7.9416000000000002"/>
    <n v="49.994334277620396"/>
    <x v="3"/>
    <s v="animation"/>
    <x v="855"/>
    <x v="483"/>
  </r>
  <r>
    <n v="912"/>
    <s v="Sanchez-Parsons"/>
    <s v="Reduced bifurcated pricing structure"/>
    <n v="1800"/>
    <n v="14310"/>
    <x v="3"/>
    <n v="179"/>
    <s v="US"/>
    <s v="USD"/>
    <n v="1346821200"/>
    <n v="1347944400"/>
    <b v="1"/>
    <b v="0"/>
    <s v="film &amp; video/drama"/>
    <n v="7.95"/>
    <n v="79.944134078212286"/>
    <x v="3"/>
    <s v="drama"/>
    <x v="856"/>
    <x v="850"/>
  </r>
  <r>
    <n v="820"/>
    <s v="Valdez, Williams and Meyer"/>
    <s v="Cross-group heuristic forecast"/>
    <n v="1500"/>
    <n v="12009"/>
    <x v="3"/>
    <n v="279"/>
    <s v="GB"/>
    <s v="GBP"/>
    <n v="1532840400"/>
    <n v="1533963600"/>
    <b v="0"/>
    <b v="1"/>
    <s v="music/rock"/>
    <n v="8.0060000000000002"/>
    <n v="43.043010752688176"/>
    <x v="4"/>
    <s v="rock"/>
    <x v="437"/>
    <x v="851"/>
  </r>
  <r>
    <n v="837"/>
    <s v="Cook-Ortiz"/>
    <s v="Right-sized dedicated standardization"/>
    <n v="17700"/>
    <n v="150960"/>
    <x v="3"/>
    <n v="1797"/>
    <s v="US"/>
    <s v="USD"/>
    <n v="1301202000"/>
    <n v="1305867600"/>
    <b v="0"/>
    <b v="0"/>
    <s v="music/jazz"/>
    <n v="8.5288135593220336"/>
    <n v="84.00667779632721"/>
    <x v="4"/>
    <s v="jazz"/>
    <x v="596"/>
    <x v="852"/>
  </r>
  <r>
    <n v="978"/>
    <s v="Bailey, Nguyen and Martinez"/>
    <s v="Fundamental user-facing productivity"/>
    <n v="1000"/>
    <n v="8641"/>
    <x v="3"/>
    <n v="92"/>
    <s v="US"/>
    <s v="USD"/>
    <n v="1478930400"/>
    <n v="1480831200"/>
    <b v="0"/>
    <b v="0"/>
    <s v="games/video games"/>
    <n v="8.641"/>
    <n v="93.923913043478265"/>
    <x v="7"/>
    <s v="video games"/>
    <x v="223"/>
    <x v="853"/>
  </r>
  <r>
    <n v="174"/>
    <s v="Santos, Black and Donovan"/>
    <s v="Pre-emptive scalable access"/>
    <n v="600"/>
    <n v="5368"/>
    <x v="3"/>
    <n v="48"/>
    <s v="US"/>
    <s v="USD"/>
    <n v="1444021200"/>
    <n v="1444107600"/>
    <b v="0"/>
    <b v="1"/>
    <s v="technology/wearables"/>
    <n v="8.9466666666666672"/>
    <n v="111.83333333333333"/>
    <x v="2"/>
    <s v="wearables"/>
    <x v="857"/>
    <x v="854"/>
  </r>
  <r>
    <n v="97"/>
    <s v="Stewart LLC"/>
    <s v="Cloned bi-directional architecture"/>
    <n v="1300"/>
    <n v="12047"/>
    <x v="3"/>
    <n v="113"/>
    <s v="US"/>
    <s v="USD"/>
    <n v="1435208400"/>
    <n v="1439874000"/>
    <b v="0"/>
    <b v="0"/>
    <s v="food/food trucks"/>
    <n v="9.2669230769230762"/>
    <n v="106.61061946902655"/>
    <x v="0"/>
    <s v="food trucks"/>
    <x v="786"/>
    <x v="855"/>
  </r>
  <r>
    <n v="506"/>
    <s v="Robles, Bell and Gonzalez"/>
    <s v="Customizable background monitoring"/>
    <n v="18000"/>
    <n v="166874"/>
    <x v="3"/>
    <n v="2528"/>
    <s v="US"/>
    <s v="USD"/>
    <n v="1511416800"/>
    <n v="1512885600"/>
    <b v="0"/>
    <b v="1"/>
    <s v="theater/plays"/>
    <n v="9.2707777777777771"/>
    <n v="66.010284810126578"/>
    <x v="1"/>
    <s v="plays"/>
    <x v="672"/>
    <x v="856"/>
  </r>
  <r>
    <n v="687"/>
    <s v="Martin, Gates and Holt"/>
    <s v="Distributed holistic neural-net"/>
    <n v="1500"/>
    <n v="13980"/>
    <x v="3"/>
    <n v="269"/>
    <s v="US"/>
    <s v="USD"/>
    <n v="1489298400"/>
    <n v="1489554000"/>
    <b v="0"/>
    <b v="0"/>
    <s v="theater/plays"/>
    <n v="9.32"/>
    <n v="51.970260223048328"/>
    <x v="1"/>
    <s v="plays"/>
    <x v="858"/>
    <x v="626"/>
  </r>
  <r>
    <n v="247"/>
    <s v="Johnson, Patterson and Montoya"/>
    <s v="Triple-buffered fresh-thinking frame"/>
    <n v="19800"/>
    <n v="184658"/>
    <x v="3"/>
    <n v="1884"/>
    <s v="US"/>
    <s v="USD"/>
    <n v="1482386400"/>
    <n v="1483682400"/>
    <b v="0"/>
    <b v="1"/>
    <s v="publishing/fiction"/>
    <n v="9.3261616161616168"/>
    <n v="98.013800424628457"/>
    <x v="6"/>
    <s v="fiction"/>
    <x v="859"/>
    <x v="857"/>
  </r>
  <r>
    <n v="586"/>
    <s v="Rowe-Wong"/>
    <s v="Robust hybrid budgetary management"/>
    <n v="700"/>
    <n v="6654"/>
    <x v="3"/>
    <n v="130"/>
    <s v="US"/>
    <s v="USD"/>
    <n v="1289973600"/>
    <n v="1291615200"/>
    <b v="0"/>
    <b v="0"/>
    <s v="music/rock"/>
    <n v="9.5057142857142853"/>
    <n v="51.184615384615384"/>
    <x v="4"/>
    <s v="rock"/>
    <x v="860"/>
    <x v="858"/>
  </r>
  <r>
    <n v="449"/>
    <s v="Cuevas-Morales"/>
    <s v="Public-key coherent ability"/>
    <n v="900"/>
    <n v="8703"/>
    <x v="3"/>
    <n v="86"/>
    <s v="DK"/>
    <s v="DKK"/>
    <n v="1551852000"/>
    <n v="1553317200"/>
    <b v="0"/>
    <b v="0"/>
    <s v="games/video games"/>
    <n v="9.67"/>
    <n v="101.19767441860465"/>
    <x v="7"/>
    <s v="video games"/>
    <x v="730"/>
    <x v="859"/>
  </r>
  <r>
    <n v="547"/>
    <s v="Hardin-Dixon"/>
    <s v="Focused solution-oriented matrix"/>
    <n v="1300"/>
    <n v="12597"/>
    <x v="3"/>
    <n v="156"/>
    <s v="US"/>
    <s v="USD"/>
    <n v="1422165600"/>
    <n v="1423202400"/>
    <b v="0"/>
    <b v="0"/>
    <s v="film &amp; video/drama"/>
    <n v="9.69"/>
    <n v="80.75"/>
    <x v="3"/>
    <s v="drama"/>
    <x v="728"/>
    <x v="860"/>
  </r>
  <r>
    <n v="101"/>
    <s v="Douglas LLC"/>
    <s v="Reduced heuristic moratorium"/>
    <n v="900"/>
    <n v="9193"/>
    <x v="3"/>
    <n v="164"/>
    <s v="US"/>
    <s v="USD"/>
    <n v="1424498400"/>
    <n v="1425103200"/>
    <b v="0"/>
    <b v="1"/>
    <s v="music/electric music"/>
    <n v="10.214444444444444"/>
    <n v="56.054878048780488"/>
    <x v="4"/>
    <s v="electric music"/>
    <x v="861"/>
    <x v="24"/>
  </r>
  <r>
    <n v="214"/>
    <s v="Sullivan Group"/>
    <s v="Open-source fresh-thinking policy"/>
    <n v="1400"/>
    <n v="14324"/>
    <x v="3"/>
    <n v="165"/>
    <s v="US"/>
    <s v="USD"/>
    <n v="1282194000"/>
    <n v="1282712400"/>
    <b v="0"/>
    <b v="0"/>
    <s v="music/rock"/>
    <n v="10.231428571428571"/>
    <n v="86.812121212121212"/>
    <x v="4"/>
    <s v="rock"/>
    <x v="862"/>
    <x v="861"/>
  </r>
  <r>
    <n v="679"/>
    <s v="Davis Ltd"/>
    <s v="Synchronized motivating solution"/>
    <n v="1400"/>
    <n v="14511"/>
    <x v="3"/>
    <n v="363"/>
    <s v="US"/>
    <s v="USD"/>
    <n v="1571374800"/>
    <n v="1571806800"/>
    <b v="0"/>
    <b v="1"/>
    <s v="food/food trucks"/>
    <n v="10.365"/>
    <n v="39.97520661157025"/>
    <x v="0"/>
    <s v="food trucks"/>
    <x v="863"/>
    <x v="862"/>
  </r>
  <r>
    <n v="591"/>
    <s v="Jensen LLC"/>
    <s v="Realigned dedicated system engine"/>
    <n v="600"/>
    <n v="6226"/>
    <x v="3"/>
    <n v="102"/>
    <s v="US"/>
    <s v="USD"/>
    <n v="1279083600"/>
    <n v="1279947600"/>
    <b v="0"/>
    <b v="0"/>
    <s v="games/video games"/>
    <n v="10.376666666666667"/>
    <n v="61.03921568627451"/>
    <x v="7"/>
    <s v="video games"/>
    <x v="690"/>
    <x v="863"/>
  </r>
  <r>
    <n v="1"/>
    <s v="Odom Inc"/>
    <s v="Managed bottom-line architecture"/>
    <n v="1400"/>
    <n v="14560"/>
    <x v="3"/>
    <n v="158"/>
    <s v="US"/>
    <s v="USD"/>
    <n v="1408424400"/>
    <n v="1408597200"/>
    <b v="0"/>
    <b v="1"/>
    <s v="music/rock"/>
    <n v="10.4"/>
    <n v="92.151898734177209"/>
    <x v="4"/>
    <s v="rock"/>
    <x v="811"/>
    <x v="864"/>
  </r>
  <r>
    <n v="436"/>
    <s v="King-Nguyen"/>
    <s v="Open-source incremental throughput"/>
    <n v="1300"/>
    <n v="13678"/>
    <x v="3"/>
    <n v="249"/>
    <s v="US"/>
    <s v="USD"/>
    <n v="1555736400"/>
    <n v="1555822800"/>
    <b v="0"/>
    <b v="0"/>
    <s v="music/jazz"/>
    <n v="10.521538461538462"/>
    <n v="54.931726907630519"/>
    <x v="4"/>
    <s v="jazz"/>
    <x v="864"/>
    <x v="35"/>
  </r>
  <r>
    <n v="277"/>
    <s v="Ramos-Mitchell"/>
    <s v="Persevering system-worthy info-mediaries"/>
    <n v="700"/>
    <n v="7465"/>
    <x v="3"/>
    <n v="83"/>
    <s v="US"/>
    <s v="USD"/>
    <n v="1279515600"/>
    <n v="1279688400"/>
    <b v="0"/>
    <b v="0"/>
    <s v="theater/plays"/>
    <n v="10.664285714285715"/>
    <n v="89.939759036144579"/>
    <x v="1"/>
    <s v="plays"/>
    <x v="865"/>
    <x v="485"/>
  </r>
  <r>
    <n v="818"/>
    <s v="Martinez LLC"/>
    <s v="Automated local secured line"/>
    <n v="700"/>
    <n v="7664"/>
    <x v="3"/>
    <n v="69"/>
    <s v="US"/>
    <s v="USD"/>
    <n v="1548050400"/>
    <n v="1549173600"/>
    <b v="0"/>
    <b v="1"/>
    <s v="theater/plays"/>
    <n v="10.948571428571428"/>
    <n v="111.07246376811594"/>
    <x v="1"/>
    <s v="plays"/>
    <x v="866"/>
    <x v="865"/>
  </r>
  <r>
    <n v="951"/>
    <s v="Peterson Ltd"/>
    <s v="Re-engineered 24hour matrix"/>
    <n v="14500"/>
    <n v="159056"/>
    <x v="3"/>
    <n v="1559"/>
    <s v="US"/>
    <s v="USD"/>
    <n v="1482732000"/>
    <n v="1482818400"/>
    <b v="0"/>
    <b v="1"/>
    <s v="music/rock"/>
    <n v="10.969379310344827"/>
    <n v="102.02437459910199"/>
    <x v="4"/>
    <s v="rock"/>
    <x v="867"/>
    <x v="115"/>
  </r>
  <r>
    <n v="955"/>
    <s v="Moss-Obrien"/>
    <s v="Function-based next generation emulation"/>
    <n v="700"/>
    <n v="7763"/>
    <x v="3"/>
    <n v="80"/>
    <s v="US"/>
    <s v="USD"/>
    <n v="1353823200"/>
    <n v="1353996000"/>
    <b v="0"/>
    <b v="0"/>
    <s v="theater/plays"/>
    <n v="11.09"/>
    <n v="97.037499999999994"/>
    <x v="1"/>
    <s v="plays"/>
    <x v="868"/>
    <x v="866"/>
  </r>
  <r>
    <n v="742"/>
    <s v="West-Stevens"/>
    <s v="Reactive solution-oriented groupware"/>
    <n v="1200"/>
    <n v="13513"/>
    <x v="3"/>
    <n v="122"/>
    <s v="US"/>
    <s v="USD"/>
    <n v="1263880800"/>
    <n v="1267509600"/>
    <b v="0"/>
    <b v="0"/>
    <s v="music/electric music"/>
    <n v="11.260833333333334"/>
    <n v="110.76229508196721"/>
    <x v="4"/>
    <s v="electric music"/>
    <x v="869"/>
    <x v="867"/>
  </r>
  <r>
    <n v="741"/>
    <s v="Garcia Ltd"/>
    <s v="Balanced mobile alliance"/>
    <n v="1200"/>
    <n v="14150"/>
    <x v="3"/>
    <n v="130"/>
    <s v="US"/>
    <s v="USD"/>
    <n v="1274590800"/>
    <n v="1274677200"/>
    <b v="0"/>
    <b v="0"/>
    <s v="theater/plays"/>
    <n v="11.791666666666666"/>
    <n v="108.84615384615384"/>
    <x v="1"/>
    <s v="plays"/>
    <x v="705"/>
    <x v="868"/>
  </r>
  <r>
    <n v="806"/>
    <s v="Harmon-Madden"/>
    <s v="Adaptive holistic hub"/>
    <n v="700"/>
    <n v="8262"/>
    <x v="3"/>
    <n v="76"/>
    <s v="US"/>
    <s v="USD"/>
    <n v="1330927200"/>
    <n v="1332997200"/>
    <b v="0"/>
    <b v="1"/>
    <s v="film &amp; video/drama"/>
    <n v="11.802857142857142"/>
    <n v="108.71052631578948"/>
    <x v="3"/>
    <s v="drama"/>
    <x v="870"/>
    <x v="869"/>
  </r>
  <r>
    <n v="793"/>
    <s v="Rodriguez, Cox and Rodriguez"/>
    <s v="Networked disintermediate leverage"/>
    <n v="1100"/>
    <n v="13045"/>
    <x v="3"/>
    <n v="181"/>
    <s v="CH"/>
    <s v="CHF"/>
    <n v="1372136400"/>
    <n v="1372482000"/>
    <b v="0"/>
    <b v="0"/>
    <s v="publishing/nonfiction"/>
    <n v="11.859090909090909"/>
    <n v="72.071823204419886"/>
    <x v="6"/>
    <s v="nonfiction"/>
    <x v="448"/>
    <x v="454"/>
  </r>
  <r>
    <n v="294"/>
    <s v="Turner-Davis"/>
    <s v="Automated local emulation"/>
    <n v="600"/>
    <n v="8038"/>
    <x v="3"/>
    <n v="183"/>
    <s v="US"/>
    <s v="USD"/>
    <n v="1540530000"/>
    <n v="1541570400"/>
    <b v="0"/>
    <b v="0"/>
    <s v="theater/plays"/>
    <n v="13.396666666666667"/>
    <n v="43.923497267759565"/>
    <x v="1"/>
    <s v="plays"/>
    <x v="871"/>
    <x v="870"/>
  </r>
  <r>
    <n v="301"/>
    <s v="Wong-Walker"/>
    <s v="Multi-channeled disintermediate policy"/>
    <n v="900"/>
    <n v="12102"/>
    <x v="3"/>
    <n v="295"/>
    <s v="US"/>
    <s v="USD"/>
    <n v="1424930400"/>
    <n v="1426395600"/>
    <b v="0"/>
    <b v="0"/>
    <s v="film &amp; video/documentary"/>
    <n v="13.446666666666667"/>
    <n v="41.023728813559323"/>
    <x v="3"/>
    <s v="documentary"/>
    <x v="872"/>
    <x v="871"/>
  </r>
  <r>
    <n v="347"/>
    <s v="Petersen and Sons"/>
    <s v="Open-source full-range portal"/>
    <n v="900"/>
    <n v="12607"/>
    <x v="3"/>
    <n v="191"/>
    <s v="US"/>
    <s v="USD"/>
    <n v="1423634400"/>
    <n v="1425708000"/>
    <b v="0"/>
    <b v="0"/>
    <s v="technology/web"/>
    <n v="14.007777777777777"/>
    <n v="66.005235602094245"/>
    <x v="2"/>
    <s v="web"/>
    <x v="873"/>
    <x v="872"/>
  </r>
  <r>
    <n v="82"/>
    <s v="Porter-George"/>
    <s v="Reactive content-based framework"/>
    <n v="1000"/>
    <n v="14973"/>
    <x v="3"/>
    <n v="180"/>
    <s v="GB"/>
    <s v="GBP"/>
    <n v="1547704800"/>
    <n v="1548309600"/>
    <b v="0"/>
    <b v="1"/>
    <s v="games/video games"/>
    <n v="14.973000000000001"/>
    <n v="83.183333333333337"/>
    <x v="7"/>
    <s v="video games"/>
    <x v="874"/>
    <x v="305"/>
  </r>
  <r>
    <n v="401"/>
    <s v="Smith-Schmidt"/>
    <s v="Inverse radical hierarchy"/>
    <n v="900"/>
    <n v="13772"/>
    <x v="3"/>
    <n v="299"/>
    <s v="US"/>
    <s v="USD"/>
    <n v="1572152400"/>
    <n v="1572152400"/>
    <b v="0"/>
    <b v="0"/>
    <s v="theater/plays"/>
    <n v="15.302222222222222"/>
    <n v="46.060200668896321"/>
    <x v="1"/>
    <s v="plays"/>
    <x v="875"/>
    <x v="873"/>
  </r>
  <r>
    <n v="372"/>
    <s v="Green-Carr"/>
    <s v="Pre-emptive bifurcated artificial intelligence"/>
    <n v="900"/>
    <n v="14324"/>
    <x v="3"/>
    <n v="169"/>
    <s v="US"/>
    <s v="USD"/>
    <n v="1420696800"/>
    <n v="1422424800"/>
    <b v="0"/>
    <b v="1"/>
    <s v="film &amp; video/documentary"/>
    <n v="15.915555555555555"/>
    <n v="84.757396449704146"/>
    <x v="3"/>
    <s v="documentary"/>
    <x v="419"/>
    <x v="874"/>
  </r>
  <r>
    <n v="364"/>
    <s v="Ramirez-Myers"/>
    <s v="Switchable intangible definition"/>
    <n v="900"/>
    <n v="14547"/>
    <x v="3"/>
    <n v="186"/>
    <s v="US"/>
    <s v="USD"/>
    <n v="1520229600"/>
    <n v="1522818000"/>
    <b v="0"/>
    <b v="0"/>
    <s v="music/indie rock"/>
    <n v="16.163333333333334"/>
    <n v="78.209677419354833"/>
    <x v="4"/>
    <s v="indie rock"/>
    <x v="876"/>
    <x v="875"/>
  </r>
  <r>
    <n v="289"/>
    <s v="Smith, Love and Smith"/>
    <s v="Grass-roots mission-critical capability"/>
    <n v="800"/>
    <n v="13474"/>
    <x v="3"/>
    <n v="337"/>
    <s v="CA"/>
    <s v="CAD"/>
    <n v="1438578000"/>
    <n v="1438837200"/>
    <b v="0"/>
    <b v="0"/>
    <s v="theater/plays"/>
    <n v="16.842500000000001"/>
    <n v="39.982195845697326"/>
    <x v="1"/>
    <s v="plays"/>
    <x v="877"/>
    <x v="830"/>
  </r>
  <r>
    <n v="712"/>
    <s v="Garza-Bryant"/>
    <s v="Programmable leadingedge contingency"/>
    <n v="800"/>
    <n v="14725"/>
    <x v="3"/>
    <n v="202"/>
    <s v="US"/>
    <s v="USD"/>
    <n v="1467954000"/>
    <n v="1471496400"/>
    <b v="0"/>
    <b v="0"/>
    <s v="theater/plays"/>
    <n v="18.40625"/>
    <n v="72.896039603960389"/>
    <x v="1"/>
    <s v="plays"/>
    <x v="716"/>
    <x v="876"/>
  </r>
  <r>
    <n v="653"/>
    <s v="Williams-Jones"/>
    <s v="Monitored incremental info-mediaries"/>
    <n v="600"/>
    <n v="14033"/>
    <x v="3"/>
    <n v="234"/>
    <s v="US"/>
    <s v="USD"/>
    <n v="1460091600"/>
    <n v="1460264400"/>
    <b v="0"/>
    <b v="0"/>
    <s v="technology/web"/>
    <n v="23.388333333333332"/>
    <n v="59.970085470085472"/>
    <x v="2"/>
    <s v="web"/>
    <x v="878"/>
    <x v="877"/>
  </r>
  <r>
    <m/>
    <m/>
    <m/>
    <m/>
    <m/>
    <x v="4"/>
    <m/>
    <m/>
    <m/>
    <m/>
    <m/>
    <m/>
    <m/>
    <m/>
    <m/>
    <m/>
    <x v="9"/>
    <m/>
    <x v="879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E8149-7504-CF47-8D50-3E8D2E34D2EB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</pivotField>
    <pivotField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8B6C5-6A34-2D4F-90D6-99A3A43E9BEB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axis="axisRow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formats count="4">
    <format dxfId="25">
      <pivotArea dataOnly="0" outline="0" fieldPosition="0">
        <references count="1">
          <reference field="5" count="3">
            <x v="0"/>
            <x v="1"/>
            <x v="2"/>
          </reference>
        </references>
      </pivotArea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5" count="4">
            <x v="0"/>
            <x v="1"/>
            <x v="2"/>
            <x v="3"/>
          </reference>
        </references>
      </pivotArea>
    </format>
    <format dxfId="21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741F8-0965-E74E-B806-3BBE83B40C97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sd="0" x="5"/>
        <item t="default"/>
      </items>
    </pivotField>
    <pivotField axis="axisPage" showAll="0" sortType="ascending">
      <items count="245">
        <item sd="0" x="0"/>
        <item sd="0" x="243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4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t="default"/>
      </items>
    </pivotField>
  </pivotFields>
  <rowFields count="2">
    <field x="20"/>
    <field x="18"/>
  </rowFields>
  <rowItems count="17">
    <i>
      <x v="1"/>
    </i>
    <i r="1">
      <x/>
    </i>
    <i r="1">
      <x v="1"/>
    </i>
    <i r="1">
      <x v="2"/>
    </i>
    <i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>
      <x v="4"/>
    </i>
    <i r="1">
      <x v="9"/>
    </i>
    <i r="1">
      <x v="10"/>
    </i>
    <i r="1"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AF2B-769A-7740-8EF2-2CB1A86B64FB}">
  <dimension ref="A1:F18"/>
  <sheetViews>
    <sheetView workbookViewId="0">
      <selection activeCell="C16" sqref="C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  <col min="27" max="27" width="10.83203125" bestFit="1" customWidth="1"/>
    <col min="28" max="28" width="10.1640625" bestFit="1" customWidth="1"/>
    <col min="29" max="29" width="17" bestFit="1" customWidth="1"/>
    <col min="30" max="30" width="19.6640625" bestFit="1" customWidth="1"/>
    <col min="31" max="31" width="6.83203125" bestFit="1" customWidth="1"/>
    <col min="32" max="32" width="9.33203125" bestFit="1" customWidth="1"/>
    <col min="33" max="33" width="15" bestFit="1" customWidth="1"/>
    <col min="34" max="34" width="17.6640625" bestFit="1" customWidth="1"/>
    <col min="35" max="35" width="11.33203125" bestFit="1" customWidth="1"/>
    <col min="37" max="37" width="11.33203125" bestFit="1" customWidth="1"/>
    <col min="38" max="38" width="13.83203125" bestFit="1" customWidth="1"/>
    <col min="39" max="39" width="13" bestFit="1" customWidth="1"/>
    <col min="40" max="40" width="15.5" bestFit="1" customWidth="1"/>
    <col min="41" max="41" width="13.83203125" bestFit="1" customWidth="1"/>
    <col min="42" max="42" width="16.5" bestFit="1" customWidth="1"/>
    <col min="43" max="43" width="11.83203125" bestFit="1" customWidth="1"/>
    <col min="44" max="44" width="14.33203125" bestFit="1" customWidth="1"/>
    <col min="45" max="45" width="10.1640625" bestFit="1" customWidth="1"/>
    <col min="46" max="46" width="9.33203125" bestFit="1" customWidth="1"/>
    <col min="47" max="47" width="13.33203125" bestFit="1" customWidth="1"/>
    <col min="48" max="48" width="15.83203125" bestFit="1" customWidth="1"/>
    <col min="49" max="49" width="9.1640625" bestFit="1" customWidth="1"/>
    <col min="50" max="50" width="11.664062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2069</v>
      </c>
      <c r="B3" s="6" t="s">
        <v>2066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2063</v>
      </c>
      <c r="E8">
        <v>4</v>
      </c>
      <c r="F8">
        <v>4</v>
      </c>
    </row>
    <row r="9" spans="1:6" x14ac:dyDescent="0.2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  <row r="16" spans="1:6" x14ac:dyDescent="0.2">
      <c r="A16" s="7" t="s">
        <v>2035</v>
      </c>
      <c r="B16" s="12">
        <f>GETPIVOTDATA("outcome",$A$3,"outcome","successful","parent catagory","theater")/GETPIVOTDATA("outcome",$A$3,"parent catagory","theater")</f>
        <v>0.54360465116279066</v>
      </c>
    </row>
    <row r="17" spans="1:2" x14ac:dyDescent="0.2">
      <c r="A17" s="7" t="s">
        <v>2037</v>
      </c>
      <c r="B17" s="12">
        <f>GETPIVOTDATA("outcome",$A$3,"outcome","successful","parent catagory","technology")/GETPIVOTDATA("outcome",$A$3,"parent catagory","technology")</f>
        <v>0.66666666666666663</v>
      </c>
    </row>
    <row r="18" spans="1:2" x14ac:dyDescent="0.2">
      <c r="A18" s="7" t="s">
        <v>2063</v>
      </c>
      <c r="B18" s="12">
        <f>GETPIVOTDATA("outcome",$A$3,"outcome","successful","parent catagory","journalism")/GETPIVOTDATA("outcome",$A$3,"parent catagory","journalism")</f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E620-958F-0542-A384-8A96168F458D}">
  <dimension ref="A1:H37"/>
  <sheetViews>
    <sheetView topLeftCell="A4" workbookViewId="0">
      <selection activeCell="G38" sqref="G38"/>
    </sheetView>
  </sheetViews>
  <sheetFormatPr baseColWidth="10" defaultRowHeight="16" x14ac:dyDescent="0.2"/>
  <cols>
    <col min="1" max="1" width="19.1640625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0.83203125" style="12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s="7" t="s">
        <v>74</v>
      </c>
      <c r="C5" s="7" t="s">
        <v>14</v>
      </c>
      <c r="D5" s="7" t="s">
        <v>47</v>
      </c>
      <c r="E5" s="7" t="s">
        <v>20</v>
      </c>
      <c r="F5" s="7" t="s">
        <v>2067</v>
      </c>
    </row>
    <row r="6" spans="1:6" x14ac:dyDescent="0.2">
      <c r="A6" s="7" t="s">
        <v>2040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7" t="s">
        <v>2064</v>
      </c>
      <c r="B7" s="7"/>
      <c r="C7" s="7"/>
      <c r="D7" s="7"/>
      <c r="E7" s="7">
        <v>4</v>
      </c>
      <c r="F7" s="7">
        <v>4</v>
      </c>
    </row>
    <row r="8" spans="1:6" x14ac:dyDescent="0.2">
      <c r="A8" s="7" t="s">
        <v>2053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7" t="s">
        <v>2052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7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7" t="s">
        <v>2056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7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7" t="s">
        <v>2050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7" t="s">
        <v>2049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7" t="s">
        <v>2048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7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7" x14ac:dyDescent="0.2">
      <c r="A17" s="7" t="s">
        <v>2047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7" x14ac:dyDescent="0.2">
      <c r="A18" s="7" t="s">
        <v>2045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7" x14ac:dyDescent="0.2">
      <c r="A19" s="7" t="s">
        <v>2036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7" x14ac:dyDescent="0.2">
      <c r="A20" s="7" t="s">
        <v>2059</v>
      </c>
      <c r="B20" s="7"/>
      <c r="C20" s="7">
        <v>4</v>
      </c>
      <c r="D20" s="7"/>
      <c r="E20" s="7">
        <v>4</v>
      </c>
      <c r="F20" s="7">
        <v>8</v>
      </c>
    </row>
    <row r="21" spans="1:7" x14ac:dyDescent="0.2">
      <c r="A21" s="7" t="s">
        <v>2042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7" x14ac:dyDescent="0.2">
      <c r="A22" s="7" t="s">
        <v>2055</v>
      </c>
      <c r="B22" s="7"/>
      <c r="C22" s="7">
        <v>9</v>
      </c>
      <c r="D22" s="7"/>
      <c r="E22" s="7">
        <v>5</v>
      </c>
      <c r="F22" s="7">
        <v>14</v>
      </c>
    </row>
    <row r="23" spans="1:7" x14ac:dyDescent="0.2">
      <c r="A23" s="7" t="s">
        <v>2060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7" x14ac:dyDescent="0.2">
      <c r="A24" s="7" t="s">
        <v>2062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7" x14ac:dyDescent="0.2">
      <c r="A25" s="7" t="s">
        <v>2054</v>
      </c>
      <c r="B25" s="7"/>
      <c r="C25" s="7">
        <v>7</v>
      </c>
      <c r="D25" s="7"/>
      <c r="E25" s="7">
        <v>14</v>
      </c>
      <c r="F25" s="7">
        <v>21</v>
      </c>
    </row>
    <row r="26" spans="1:7" x14ac:dyDescent="0.2">
      <c r="A26" s="7" t="s">
        <v>2058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7" x14ac:dyDescent="0.2">
      <c r="A27" s="7" t="s">
        <v>2051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7" x14ac:dyDescent="0.2">
      <c r="A28" s="7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7" x14ac:dyDescent="0.2">
      <c r="A29" s="7" t="s">
        <v>2065</v>
      </c>
      <c r="B29" s="7"/>
      <c r="C29" s="7"/>
      <c r="D29" s="7"/>
      <c r="E29" s="7">
        <v>3</v>
      </c>
      <c r="F29" s="7">
        <v>3</v>
      </c>
    </row>
    <row r="30" spans="1:7" x14ac:dyDescent="0.2">
      <c r="A30" s="7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  <row r="32" spans="1:7" x14ac:dyDescent="0.2">
      <c r="F32" t="s">
        <v>2110</v>
      </c>
      <c r="G32" s="12">
        <f>GETPIVOTDATA("outcome",$A$4,"outcome","successful","sub-category","wearables")/GETPIVOTDATA("outcome",$A$4,"sub-category","wearables")</f>
        <v>0.62222222222222223</v>
      </c>
    </row>
    <row r="33" spans="6:8" x14ac:dyDescent="0.2">
      <c r="F33" t="s">
        <v>2038</v>
      </c>
      <c r="G33" s="12">
        <f>GETPIVOTDATA("outcome",$A$4,"outcome","successful","sub-category","web")/GETPIVOTDATA("outcome",$A$4,"sub-category","web")</f>
        <v>0.70588235294117652</v>
      </c>
    </row>
    <row r="34" spans="6:8" x14ac:dyDescent="0.2">
      <c r="F34" t="s">
        <v>2036</v>
      </c>
      <c r="G34" s="12" t="s">
        <v>2123</v>
      </c>
      <c r="H34" t="s">
        <v>2124</v>
      </c>
    </row>
    <row r="35" spans="6:8" x14ac:dyDescent="0.2">
      <c r="F35" t="s">
        <v>2042</v>
      </c>
      <c r="G35" s="12">
        <f>GETPIVOTDATA("outcome",$A$4,"outcome","successful","sub-category","rock")/GETPIVOTDATA("outcome",$A$4,"sub-category","rock")</f>
        <v>0.57647058823529407</v>
      </c>
      <c r="H35" t="s">
        <v>2125</v>
      </c>
    </row>
    <row r="36" spans="6:8" x14ac:dyDescent="0.2">
      <c r="F36" t="s">
        <v>2064</v>
      </c>
      <c r="G36" s="12">
        <f>GETPIVOTDATA("outcome",$A$4,"outcome","successful","sub-category","audio")/GETPIVOTDATA("outcome",$A$4,"sub-category","audio")</f>
        <v>1</v>
      </c>
      <c r="H36">
        <v>4</v>
      </c>
    </row>
    <row r="37" spans="6:8" x14ac:dyDescent="0.2">
      <c r="F37" t="s">
        <v>2060</v>
      </c>
      <c r="G37" s="12">
        <f>GETPIVOTDATA("outcome",$A$4,"outcome","successful","sub-category","shorts")/GETPIVOTDATA("outcome",$A$4,"sub-category","shorts")</f>
        <v>0.5625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C6D1-6D5A-364D-899D-07ACE2DAD89B}">
  <dimension ref="A1:F25"/>
  <sheetViews>
    <sheetView workbookViewId="0">
      <selection activeCell="B26" sqref="B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2070</v>
      </c>
    </row>
    <row r="2" spans="1:6" x14ac:dyDescent="0.2">
      <c r="A2" s="6" t="s">
        <v>2089</v>
      </c>
      <c r="B2" t="s">
        <v>2070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2075</v>
      </c>
      <c r="B6">
        <v>15</v>
      </c>
      <c r="C6">
        <v>84</v>
      </c>
      <c r="D6">
        <v>3</v>
      </c>
      <c r="E6">
        <v>141</v>
      </c>
      <c r="F6">
        <v>243</v>
      </c>
    </row>
    <row r="7" spans="1:6" x14ac:dyDescent="0.2">
      <c r="A7" s="8" t="s">
        <v>2086</v>
      </c>
      <c r="B7">
        <v>4</v>
      </c>
      <c r="C7">
        <v>21</v>
      </c>
      <c r="D7">
        <v>2</v>
      </c>
      <c r="E7">
        <v>53</v>
      </c>
      <c r="F7">
        <v>80</v>
      </c>
    </row>
    <row r="8" spans="1:6" x14ac:dyDescent="0.2">
      <c r="A8" s="8" t="s">
        <v>2085</v>
      </c>
      <c r="B8">
        <v>3</v>
      </c>
      <c r="C8">
        <v>28</v>
      </c>
      <c r="E8">
        <v>40</v>
      </c>
      <c r="F8">
        <v>71</v>
      </c>
    </row>
    <row r="9" spans="1:6" x14ac:dyDescent="0.2">
      <c r="A9" s="8" t="s">
        <v>2076</v>
      </c>
      <c r="B9">
        <v>8</v>
      </c>
      <c r="C9">
        <v>35</v>
      </c>
      <c r="D9">
        <v>1</v>
      </c>
      <c r="E9">
        <v>48</v>
      </c>
      <c r="F9">
        <v>92</v>
      </c>
    </row>
    <row r="10" spans="1:6" x14ac:dyDescent="0.2">
      <c r="A10" s="7" t="s">
        <v>2078</v>
      </c>
      <c r="B10">
        <v>18</v>
      </c>
      <c r="C10">
        <v>90</v>
      </c>
      <c r="D10">
        <v>5</v>
      </c>
      <c r="E10">
        <v>139</v>
      </c>
      <c r="F10">
        <v>252</v>
      </c>
    </row>
    <row r="11" spans="1:6" x14ac:dyDescent="0.2">
      <c r="A11" s="8" t="s">
        <v>2087</v>
      </c>
      <c r="B11">
        <v>6</v>
      </c>
      <c r="C11">
        <v>30</v>
      </c>
      <c r="D11">
        <v>2</v>
      </c>
      <c r="E11">
        <v>34</v>
      </c>
      <c r="F11">
        <v>72</v>
      </c>
    </row>
    <row r="12" spans="1:6" x14ac:dyDescent="0.2">
      <c r="A12" s="8" t="s">
        <v>2079</v>
      </c>
      <c r="B12">
        <v>8</v>
      </c>
      <c r="C12">
        <v>31</v>
      </c>
      <c r="D12">
        <v>1</v>
      </c>
      <c r="E12">
        <v>51</v>
      </c>
      <c r="F12">
        <v>91</v>
      </c>
    </row>
    <row r="13" spans="1:6" x14ac:dyDescent="0.2">
      <c r="A13" s="8" t="s">
        <v>2088</v>
      </c>
      <c r="B13">
        <v>4</v>
      </c>
      <c r="C13">
        <v>29</v>
      </c>
      <c r="D13">
        <v>2</v>
      </c>
      <c r="E13">
        <v>54</v>
      </c>
      <c r="F13">
        <v>89</v>
      </c>
    </row>
    <row r="14" spans="1:6" x14ac:dyDescent="0.2">
      <c r="A14" s="7" t="s">
        <v>2073</v>
      </c>
      <c r="B14">
        <v>12</v>
      </c>
      <c r="C14">
        <v>103</v>
      </c>
      <c r="D14">
        <v>6</v>
      </c>
      <c r="E14">
        <v>147</v>
      </c>
      <c r="F14">
        <v>268</v>
      </c>
    </row>
    <row r="15" spans="1:6" x14ac:dyDescent="0.2">
      <c r="A15" s="8" t="s">
        <v>2074</v>
      </c>
      <c r="B15">
        <v>6</v>
      </c>
      <c r="C15">
        <v>32</v>
      </c>
      <c r="E15">
        <v>39</v>
      </c>
      <c r="F15">
        <v>77</v>
      </c>
    </row>
    <row r="16" spans="1:6" x14ac:dyDescent="0.2">
      <c r="A16" s="8" t="s">
        <v>2077</v>
      </c>
      <c r="B16">
        <v>1</v>
      </c>
      <c r="C16">
        <v>36</v>
      </c>
      <c r="E16">
        <v>55</v>
      </c>
      <c r="F16">
        <v>92</v>
      </c>
    </row>
    <row r="17" spans="1:6" x14ac:dyDescent="0.2">
      <c r="A17" s="8" t="s">
        <v>2080</v>
      </c>
      <c r="B17">
        <v>5</v>
      </c>
      <c r="C17">
        <v>35</v>
      </c>
      <c r="D17">
        <v>6</v>
      </c>
      <c r="E17">
        <v>53</v>
      </c>
      <c r="F17">
        <v>99</v>
      </c>
    </row>
    <row r="18" spans="1:6" x14ac:dyDescent="0.2">
      <c r="A18" s="7" t="s">
        <v>2081</v>
      </c>
      <c r="B18">
        <v>12</v>
      </c>
      <c r="C18">
        <v>87</v>
      </c>
      <c r="E18">
        <v>138</v>
      </c>
      <c r="F18">
        <v>237</v>
      </c>
    </row>
    <row r="19" spans="1:6" x14ac:dyDescent="0.2">
      <c r="A19" s="8" t="s">
        <v>2083</v>
      </c>
      <c r="B19">
        <v>3</v>
      </c>
      <c r="C19">
        <v>28</v>
      </c>
      <c r="E19">
        <v>52</v>
      </c>
      <c r="F19">
        <v>83</v>
      </c>
    </row>
    <row r="20" spans="1:6" x14ac:dyDescent="0.2">
      <c r="A20" s="8" t="s">
        <v>2084</v>
      </c>
      <c r="B20">
        <v>7</v>
      </c>
      <c r="C20">
        <v>26</v>
      </c>
      <c r="E20">
        <v>45</v>
      </c>
      <c r="F20">
        <v>78</v>
      </c>
    </row>
    <row r="21" spans="1:6" x14ac:dyDescent="0.2">
      <c r="A21" s="8" t="s">
        <v>2082</v>
      </c>
      <c r="B21">
        <v>2</v>
      </c>
      <c r="C21">
        <v>33</v>
      </c>
      <c r="E21">
        <v>41</v>
      </c>
      <c r="F21">
        <v>76</v>
      </c>
    </row>
    <row r="22" spans="1:6" x14ac:dyDescent="0.2">
      <c r="A22" s="7" t="s">
        <v>2067</v>
      </c>
      <c r="B22">
        <v>57</v>
      </c>
      <c r="C22">
        <v>364</v>
      </c>
      <c r="D22">
        <v>14</v>
      </c>
      <c r="E22">
        <v>565</v>
      </c>
      <c r="F22">
        <v>1000</v>
      </c>
    </row>
    <row r="24" spans="1:6" x14ac:dyDescent="0.2">
      <c r="A24" s="8" t="s">
        <v>2126</v>
      </c>
      <c r="B24" t="s">
        <v>2127</v>
      </c>
    </row>
    <row r="25" spans="1:6" x14ac:dyDescent="0.2">
      <c r="A25" s="8" t="s">
        <v>2128</v>
      </c>
      <c r="B25" t="s">
        <v>2129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A5DC-C11F-2842-AFCD-2177F0965135}">
  <dimension ref="A1:H13"/>
  <sheetViews>
    <sheetView zoomScale="80" zoomScaleNormal="80" workbookViewId="0">
      <selection activeCell="E2" sqref="E2"/>
    </sheetView>
  </sheetViews>
  <sheetFormatPr baseColWidth="10" defaultRowHeight="16" x14ac:dyDescent="0.2"/>
  <cols>
    <col min="1" max="1" width="14.83203125" style="13" customWidth="1"/>
    <col min="2" max="2" width="17" bestFit="1" customWidth="1"/>
    <col min="3" max="3" width="13.1640625" customWidth="1"/>
    <col min="4" max="4" width="15.33203125" customWidth="1"/>
    <col min="5" max="5" width="11.83203125" customWidth="1"/>
    <col min="6" max="6" width="19" customWidth="1"/>
    <col min="7" max="7" width="15.6640625" customWidth="1"/>
    <col min="8" max="8" width="17.83203125" customWidth="1"/>
  </cols>
  <sheetData>
    <row r="1" spans="1:8" x14ac:dyDescent="0.2">
      <c r="A1" s="13" t="s">
        <v>2090</v>
      </c>
      <c r="B1" t="s">
        <v>2091</v>
      </c>
      <c r="C1" t="s">
        <v>2092</v>
      </c>
      <c r="D1" t="s">
        <v>2093</v>
      </c>
      <c r="E1" s="11" t="s">
        <v>2094</v>
      </c>
      <c r="F1" t="s">
        <v>2095</v>
      </c>
      <c r="G1" t="s">
        <v>2096</v>
      </c>
      <c r="H1" t="s">
        <v>2097</v>
      </c>
    </row>
    <row r="2" spans="1:8" ht="34" x14ac:dyDescent="0.2">
      <c r="A2" s="14" t="s">
        <v>2106</v>
      </c>
      <c r="B2">
        <f>COUNTIF('Raw Crowdfunding'!$F$2:$F$49,"successful")</f>
        <v>30</v>
      </c>
      <c r="C2">
        <f>COUNTIF('Raw Crowdfunding'!$F$2:$F$49,"failed")</f>
        <v>15</v>
      </c>
      <c r="D2">
        <f>COUNTIF('Raw Crowdfunding'!$F$2:$F$49,"canceled")</f>
        <v>2</v>
      </c>
      <c r="E2" s="11">
        <f>SUM(B2:D2)</f>
        <v>47</v>
      </c>
      <c r="F2" s="12">
        <f>B2/E2</f>
        <v>0.63829787234042556</v>
      </c>
      <c r="G2" s="12">
        <f>C2/E2</f>
        <v>0.31914893617021278</v>
      </c>
      <c r="H2" s="12">
        <f>D2/E2</f>
        <v>4.2553191489361701E-2</v>
      </c>
    </row>
    <row r="3" spans="1:8" ht="34" x14ac:dyDescent="0.2">
      <c r="A3" s="14" t="s">
        <v>2107</v>
      </c>
      <c r="B3">
        <f>COUNTIF('Raw Crowdfunding'!$F$50:$F$208,"successful")</f>
        <v>91</v>
      </c>
      <c r="C3">
        <f>COUNTIF('Raw Crowdfunding'!$F$50:$F$208,"failed")</f>
        <v>58</v>
      </c>
      <c r="D3">
        <f>COUNTIF('Raw Crowdfunding'!$F$50:$F$208,"canceled")</f>
        <v>10</v>
      </c>
      <c r="E3" s="11">
        <f t="shared" ref="E3:E13" si="0">SUM(B3:D3)</f>
        <v>159</v>
      </c>
      <c r="F3" s="12">
        <f t="shared" ref="F3:F13" si="1">B3/E3</f>
        <v>0.57232704402515722</v>
      </c>
      <c r="G3" s="12">
        <f t="shared" ref="G3:G13" si="2">C3/E3</f>
        <v>0.36477987421383645</v>
      </c>
      <c r="H3" s="12">
        <f t="shared" ref="H3:H13" si="3">D3/E3</f>
        <v>6.2893081761006289E-2</v>
      </c>
    </row>
    <row r="4" spans="1:8" ht="34" x14ac:dyDescent="0.2">
      <c r="A4" s="14" t="s">
        <v>2108</v>
      </c>
      <c r="B4">
        <f>COUNTIF('Raw Crowdfunding'!$F$209:$F$425,"successful")</f>
        <v>120</v>
      </c>
      <c r="C4">
        <f>COUNTIF('Raw Crowdfunding'!$F$209:$F$425,"failed")</f>
        <v>83</v>
      </c>
      <c r="D4">
        <f>COUNTIF('Raw Crowdfunding'!$F$209:$F$425,"canceled")</f>
        <v>8</v>
      </c>
      <c r="E4" s="11">
        <f t="shared" si="0"/>
        <v>211</v>
      </c>
      <c r="F4" s="12">
        <f t="shared" si="1"/>
        <v>0.56872037914691942</v>
      </c>
      <c r="G4" s="12">
        <f t="shared" si="2"/>
        <v>0.39336492890995262</v>
      </c>
      <c r="H4" s="12">
        <f t="shared" si="3"/>
        <v>3.7914691943127965E-2</v>
      </c>
    </row>
    <row r="5" spans="1:8" ht="34" x14ac:dyDescent="0.2">
      <c r="A5" s="14" t="s">
        <v>2109</v>
      </c>
      <c r="B5">
        <f>COUNTIF('Raw Crowdfunding'!$F$426:$F$644,"successful")</f>
        <v>120</v>
      </c>
      <c r="C5">
        <f>COUNTIF('Raw Crowdfunding'!$F$426:$F$644,"failed")</f>
        <v>83</v>
      </c>
      <c r="D5">
        <f>COUNTIF('Raw Crowdfunding'!$F$426:$F$644,"canceled")</f>
        <v>13</v>
      </c>
      <c r="E5" s="11">
        <f t="shared" si="0"/>
        <v>216</v>
      </c>
      <c r="F5" s="12">
        <f t="shared" si="1"/>
        <v>0.55555555555555558</v>
      </c>
      <c r="G5" s="12">
        <f t="shared" si="2"/>
        <v>0.38425925925925924</v>
      </c>
      <c r="H5" s="12">
        <f t="shared" si="3"/>
        <v>6.0185185185185182E-2</v>
      </c>
    </row>
    <row r="6" spans="1:8" ht="34" x14ac:dyDescent="0.2">
      <c r="A6" s="14" t="s">
        <v>2098</v>
      </c>
      <c r="B6">
        <f>COUNTIF('Raw Crowdfunding'!$F$645:$F$654,"successful")</f>
        <v>2</v>
      </c>
      <c r="C6">
        <f>COUNTIF('Raw Crowdfunding'!$F$645:$F$654,"failed")</f>
        <v>7</v>
      </c>
      <c r="D6">
        <f>COUNTIF('Raw Crowdfunding'!$F$645:$F$654,"canceled")</f>
        <v>1</v>
      </c>
      <c r="E6" s="11">
        <f t="shared" si="0"/>
        <v>10</v>
      </c>
      <c r="F6" s="12">
        <f t="shared" si="1"/>
        <v>0.2</v>
      </c>
      <c r="G6" s="12">
        <f t="shared" si="2"/>
        <v>0.7</v>
      </c>
      <c r="H6" s="12">
        <f t="shared" si="3"/>
        <v>0.1</v>
      </c>
    </row>
    <row r="7" spans="1:8" ht="34" x14ac:dyDescent="0.2">
      <c r="A7" s="14" t="s">
        <v>2099</v>
      </c>
      <c r="B7">
        <f>COUNTIF('Raw Crowdfunding'!$F$655:$F$664,"successful")</f>
        <v>3</v>
      </c>
      <c r="C7">
        <f>COUNTIF('Raw Crowdfunding'!$F$655:$F$664,"failed")</f>
        <v>6</v>
      </c>
      <c r="D7">
        <f>COUNTIF('Raw Crowdfunding'!$F$655:$F$664,"canceled")</f>
        <v>1</v>
      </c>
      <c r="E7" s="11">
        <f t="shared" si="0"/>
        <v>10</v>
      </c>
      <c r="F7" s="12">
        <f t="shared" si="1"/>
        <v>0.3</v>
      </c>
      <c r="G7" s="12">
        <f t="shared" si="2"/>
        <v>0.6</v>
      </c>
      <c r="H7" s="12">
        <f t="shared" si="3"/>
        <v>0.1</v>
      </c>
    </row>
    <row r="8" spans="1:8" ht="34" x14ac:dyDescent="0.2">
      <c r="A8" s="14" t="s">
        <v>2100</v>
      </c>
      <c r="B8">
        <f>COUNTIF('Raw Crowdfunding'!$F$665:$F$672,"successful")</f>
        <v>4</v>
      </c>
      <c r="C8">
        <f>COUNTIF('Raw Crowdfunding'!$F$665:$F$672,"failed")</f>
        <v>3</v>
      </c>
      <c r="D8">
        <f>COUNTIF('Raw Crowdfunding'!$F$665:$F$672,"canceled")</f>
        <v>1</v>
      </c>
      <c r="E8" s="11">
        <f t="shared" si="0"/>
        <v>8</v>
      </c>
      <c r="F8" s="12">
        <f t="shared" si="1"/>
        <v>0.5</v>
      </c>
      <c r="G8" s="12">
        <f t="shared" si="2"/>
        <v>0.375</v>
      </c>
      <c r="H8" s="12">
        <f t="shared" si="3"/>
        <v>0.125</v>
      </c>
    </row>
    <row r="9" spans="1:8" ht="34" x14ac:dyDescent="0.2">
      <c r="A9" s="14" t="s">
        <v>2101</v>
      </c>
      <c r="B9">
        <f>COUNTIF('Raw Crowdfunding'!$F$673:$F$683,"successful")</f>
        <v>4</v>
      </c>
      <c r="C9">
        <f>COUNTIF('Raw Crowdfunding'!$F$673:$F$683,"failed")</f>
        <v>5</v>
      </c>
      <c r="D9">
        <f>COUNTIF('Raw Crowdfunding'!$F$673:$F$683,"canceled")</f>
        <v>2</v>
      </c>
      <c r="E9" s="11">
        <f t="shared" si="0"/>
        <v>11</v>
      </c>
      <c r="F9" s="12">
        <f t="shared" si="1"/>
        <v>0.36363636363636365</v>
      </c>
      <c r="G9" s="12">
        <f t="shared" si="2"/>
        <v>0.45454545454545453</v>
      </c>
      <c r="H9" s="12">
        <f t="shared" si="3"/>
        <v>0.18181818181818182</v>
      </c>
    </row>
    <row r="10" spans="1:8" ht="34" x14ac:dyDescent="0.2">
      <c r="A10" s="14" t="s">
        <v>2102</v>
      </c>
      <c r="B10">
        <f>COUNTIF('Raw Crowdfunding'!$F$684:$F$693,"successful")</f>
        <v>9</v>
      </c>
      <c r="C10">
        <f>COUNTIF('Raw Crowdfunding'!$F$684:$F$693,"failed")</f>
        <v>1</v>
      </c>
      <c r="D10">
        <f>COUNTIF('Raw Crowdfunding'!$F$684:$F$693,"canceled")</f>
        <v>0</v>
      </c>
      <c r="E10" s="11">
        <f t="shared" si="0"/>
        <v>10</v>
      </c>
      <c r="F10" s="12">
        <f t="shared" si="1"/>
        <v>0.9</v>
      </c>
      <c r="G10" s="12">
        <f t="shared" si="2"/>
        <v>0.1</v>
      </c>
      <c r="H10" s="12">
        <f t="shared" si="3"/>
        <v>0</v>
      </c>
    </row>
    <row r="11" spans="1:8" ht="34" x14ac:dyDescent="0.2">
      <c r="A11" s="14" t="s">
        <v>2103</v>
      </c>
      <c r="B11">
        <f>COUNTIF('Raw Crowdfunding'!$F$694:$F$703,"successful")</f>
        <v>4</v>
      </c>
      <c r="C11">
        <f>COUNTIF('Raw Crowdfunding'!$F$694:$F$703,"failed")</f>
        <v>6</v>
      </c>
      <c r="D11">
        <f>COUNTIF('Raw Crowdfunding'!$F$694:$F$703,"canceled")</f>
        <v>0</v>
      </c>
      <c r="E11" s="11">
        <f t="shared" si="0"/>
        <v>10</v>
      </c>
      <c r="F11" s="12">
        <f t="shared" si="1"/>
        <v>0.4</v>
      </c>
      <c r="G11" s="12">
        <f t="shared" si="2"/>
        <v>0.6</v>
      </c>
      <c r="H11" s="12">
        <f t="shared" si="3"/>
        <v>0</v>
      </c>
    </row>
    <row r="12" spans="1:8" ht="34" x14ac:dyDescent="0.2">
      <c r="A12" s="14" t="s">
        <v>2104</v>
      </c>
      <c r="B12">
        <f>COUNTIF('Raw Crowdfunding'!$F$704:$F$716,"successful")</f>
        <v>10</v>
      </c>
      <c r="C12">
        <f>COUNTIF('Raw Crowdfunding'!$F$704:$F$716,"failed")</f>
        <v>3</v>
      </c>
      <c r="D12">
        <f>COUNTIF('Raw Crowdfunding'!$F$704:$F$716,"canceled")</f>
        <v>0</v>
      </c>
      <c r="E12" s="11">
        <f t="shared" si="0"/>
        <v>13</v>
      </c>
      <c r="F12" s="12">
        <f t="shared" si="1"/>
        <v>0.76923076923076927</v>
      </c>
      <c r="G12" s="12">
        <f t="shared" si="2"/>
        <v>0.23076923076923078</v>
      </c>
      <c r="H12" s="12">
        <f t="shared" si="3"/>
        <v>0</v>
      </c>
    </row>
    <row r="13" spans="1:8" ht="51" x14ac:dyDescent="0.2">
      <c r="A13" s="14" t="s">
        <v>2105</v>
      </c>
      <c r="B13">
        <f>COUNTIF('Raw Crowdfunding'!$F$717:$F$1001,"successful")</f>
        <v>168</v>
      </c>
      <c r="C13">
        <f>COUNTIF('Raw Crowdfunding'!$F$717:$F$1001,"failed")</f>
        <v>94</v>
      </c>
      <c r="D13">
        <f>COUNTIF('Raw Crowdfunding'!$F$717:$F$1001,"canceled")</f>
        <v>19</v>
      </c>
      <c r="E13" s="11">
        <f t="shared" si="0"/>
        <v>281</v>
      </c>
      <c r="F13" s="12">
        <f t="shared" si="1"/>
        <v>0.59786476868327398</v>
      </c>
      <c r="G13" s="12">
        <f t="shared" si="2"/>
        <v>0.33451957295373663</v>
      </c>
      <c r="H13" s="12">
        <f t="shared" si="3"/>
        <v>6.7615658362989328E-2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4EC8-0159-8A4B-95A8-48E4151D71C1}">
  <dimension ref="A1:I1002"/>
  <sheetViews>
    <sheetView tabSelected="1" workbookViewId="0">
      <selection activeCell="I5" sqref="I5"/>
    </sheetView>
  </sheetViews>
  <sheetFormatPr baseColWidth="10" defaultRowHeight="16" x14ac:dyDescent="0.2"/>
  <cols>
    <col min="5" max="5" width="11.33203125" customWidth="1"/>
    <col min="6" max="6" width="21.83203125" bestFit="1" customWidth="1"/>
    <col min="7" max="7" width="12.6640625" bestFit="1" customWidth="1"/>
    <col min="8" max="8" width="25.5" bestFit="1" customWidth="1"/>
    <col min="9" max="9" width="12.6640625" bestFit="1" customWidth="1"/>
  </cols>
  <sheetData>
    <row r="1" spans="1:9" x14ac:dyDescent="0.2">
      <c r="A1" s="1" t="s">
        <v>3</v>
      </c>
      <c r="B1" s="1" t="s">
        <v>4</v>
      </c>
      <c r="C1" s="1" t="s">
        <v>3</v>
      </c>
      <c r="D1" s="1" t="s">
        <v>4</v>
      </c>
      <c r="E1" s="1"/>
      <c r="F1" s="15" t="s">
        <v>2111</v>
      </c>
      <c r="G1" s="17">
        <f>AVERAGE(A:A)</f>
        <v>33516.884615384617</v>
      </c>
      <c r="H1" s="16" t="s">
        <v>2117</v>
      </c>
      <c r="I1" s="17">
        <f>AVERAGE(C:C)</f>
        <v>50329.803539823006</v>
      </c>
    </row>
    <row r="2" spans="1:9" ht="16" customHeight="1" x14ac:dyDescent="0.2">
      <c r="A2">
        <v>0</v>
      </c>
      <c r="B2" t="s">
        <v>14</v>
      </c>
      <c r="C2">
        <v>1017</v>
      </c>
      <c r="D2" t="s">
        <v>20</v>
      </c>
      <c r="F2" s="15" t="s">
        <v>2112</v>
      </c>
      <c r="G2" s="17">
        <f>MEDIAN(A:A)</f>
        <v>6225</v>
      </c>
      <c r="H2" s="16" t="s">
        <v>2118</v>
      </c>
      <c r="I2" s="17">
        <f>MEDIAN(C:C)</f>
        <v>12516</v>
      </c>
    </row>
    <row r="3" spans="1:9" x14ac:dyDescent="0.2">
      <c r="A3">
        <v>0</v>
      </c>
      <c r="B3" t="s">
        <v>14</v>
      </c>
      <c r="C3">
        <v>1101</v>
      </c>
      <c r="D3" t="s">
        <v>20</v>
      </c>
      <c r="F3" s="15" t="s">
        <v>2113</v>
      </c>
      <c r="G3" s="17">
        <f>MIN(A:A)</f>
        <v>0</v>
      </c>
      <c r="H3" s="16" t="s">
        <v>2119</v>
      </c>
      <c r="I3" s="17">
        <f>MIN(C:C)</f>
        <v>1017</v>
      </c>
    </row>
    <row r="4" spans="1:9" x14ac:dyDescent="0.2">
      <c r="A4">
        <v>1</v>
      </c>
      <c r="B4" t="s">
        <v>14</v>
      </c>
      <c r="C4">
        <v>1848</v>
      </c>
      <c r="D4" t="s">
        <v>20</v>
      </c>
      <c r="F4" s="15" t="s">
        <v>2114</v>
      </c>
      <c r="G4" s="17">
        <f>MAX(A:A)</f>
        <v>188480</v>
      </c>
      <c r="H4" s="16" t="s">
        <v>2120</v>
      </c>
      <c r="I4" s="17">
        <f>MAX(C:C)</f>
        <v>199110</v>
      </c>
    </row>
    <row r="5" spans="1:9" ht="16" customHeight="1" x14ac:dyDescent="0.2">
      <c r="A5">
        <v>1</v>
      </c>
      <c r="B5" t="s">
        <v>14</v>
      </c>
      <c r="C5">
        <v>1914</v>
      </c>
      <c r="D5" t="s">
        <v>20</v>
      </c>
      <c r="F5" s="15" t="s">
        <v>2115</v>
      </c>
      <c r="G5" s="17">
        <f>_xlfn.VAR.P(A:A)</f>
        <v>2089551441.5965765</v>
      </c>
      <c r="H5" s="16" t="s">
        <v>2121</v>
      </c>
      <c r="I5" s="17">
        <f>_xlfn.VAR.P(C:C)</f>
        <v>4159633295.8711381</v>
      </c>
    </row>
    <row r="6" spans="1:9" ht="16" customHeight="1" x14ac:dyDescent="0.2">
      <c r="A6">
        <v>1</v>
      </c>
      <c r="B6" t="s">
        <v>14</v>
      </c>
      <c r="C6">
        <v>2129</v>
      </c>
      <c r="D6" t="s">
        <v>20</v>
      </c>
      <c r="F6" s="15" t="s">
        <v>2116</v>
      </c>
      <c r="G6" s="17">
        <f>_xlfn.STDEV.P(A:A)</f>
        <v>45711.611671396757</v>
      </c>
      <c r="H6" s="16" t="s">
        <v>2122</v>
      </c>
      <c r="I6" s="17">
        <f>_xlfn.STDEV.P(C:C)</f>
        <v>64495.21917065743</v>
      </c>
    </row>
    <row r="7" spans="1:9" x14ac:dyDescent="0.2">
      <c r="A7">
        <v>1</v>
      </c>
      <c r="B7" t="s">
        <v>14</v>
      </c>
      <c r="C7">
        <v>2708</v>
      </c>
      <c r="D7" t="s">
        <v>20</v>
      </c>
    </row>
    <row r="8" spans="1:9" ht="16" customHeight="1" x14ac:dyDescent="0.2">
      <c r="A8">
        <v>1</v>
      </c>
      <c r="B8" t="s">
        <v>14</v>
      </c>
      <c r="C8">
        <v>2884</v>
      </c>
      <c r="D8" t="s">
        <v>20</v>
      </c>
    </row>
    <row r="9" spans="1:9" x14ac:dyDescent="0.2">
      <c r="A9">
        <v>2</v>
      </c>
      <c r="B9" t="s">
        <v>14</v>
      </c>
      <c r="C9">
        <v>2960</v>
      </c>
      <c r="D9" t="s">
        <v>20</v>
      </c>
    </row>
    <row r="10" spans="1:9" ht="16" customHeight="1" x14ac:dyDescent="0.2">
      <c r="A10">
        <v>2</v>
      </c>
      <c r="B10" t="s">
        <v>14</v>
      </c>
      <c r="C10">
        <v>2991</v>
      </c>
      <c r="D10" t="s">
        <v>20</v>
      </c>
    </row>
    <row r="11" spans="1:9" ht="16" customHeight="1" x14ac:dyDescent="0.2">
      <c r="A11">
        <v>2</v>
      </c>
      <c r="B11" t="s">
        <v>14</v>
      </c>
      <c r="C11">
        <v>3208</v>
      </c>
      <c r="D11" t="s">
        <v>20</v>
      </c>
    </row>
    <row r="12" spans="1:9" x14ac:dyDescent="0.2">
      <c r="A12">
        <v>2</v>
      </c>
      <c r="B12" t="s">
        <v>14</v>
      </c>
      <c r="C12">
        <v>3406</v>
      </c>
      <c r="D12" t="s">
        <v>20</v>
      </c>
    </row>
    <row r="13" spans="1:9" ht="16" customHeight="1" x14ac:dyDescent="0.2">
      <c r="A13">
        <v>2</v>
      </c>
      <c r="B13" t="s">
        <v>14</v>
      </c>
      <c r="C13">
        <v>3496</v>
      </c>
      <c r="D13" t="s">
        <v>20</v>
      </c>
    </row>
    <row r="14" spans="1:9" ht="16" customHeight="1" x14ac:dyDescent="0.2">
      <c r="A14">
        <v>3</v>
      </c>
      <c r="B14" t="s">
        <v>14</v>
      </c>
      <c r="C14">
        <v>3534</v>
      </c>
      <c r="D14" t="s">
        <v>20</v>
      </c>
    </row>
    <row r="15" spans="1:9" x14ac:dyDescent="0.2">
      <c r="A15">
        <v>3</v>
      </c>
      <c r="B15" t="s">
        <v>14</v>
      </c>
      <c r="C15">
        <v>3755</v>
      </c>
      <c r="D15" t="s">
        <v>20</v>
      </c>
    </row>
    <row r="16" spans="1:9" ht="16" customHeight="1" x14ac:dyDescent="0.2">
      <c r="A16">
        <v>4</v>
      </c>
      <c r="B16" t="s">
        <v>14</v>
      </c>
      <c r="C16">
        <v>3834</v>
      </c>
      <c r="D16" t="s">
        <v>20</v>
      </c>
    </row>
    <row r="17" spans="1:4" ht="16" customHeight="1" x14ac:dyDescent="0.2">
      <c r="A17">
        <v>5</v>
      </c>
      <c r="B17" t="s">
        <v>14</v>
      </c>
      <c r="C17">
        <v>3851</v>
      </c>
      <c r="D17" t="s">
        <v>20</v>
      </c>
    </row>
    <row r="18" spans="1:4" x14ac:dyDescent="0.2">
      <c r="A18">
        <v>5</v>
      </c>
      <c r="B18" t="s">
        <v>14</v>
      </c>
      <c r="C18">
        <v>3930</v>
      </c>
      <c r="D18" t="s">
        <v>20</v>
      </c>
    </row>
    <row r="19" spans="1:4" x14ac:dyDescent="0.2">
      <c r="A19">
        <v>5</v>
      </c>
      <c r="B19" t="s">
        <v>14</v>
      </c>
      <c r="C19">
        <v>3984</v>
      </c>
      <c r="D19" t="s">
        <v>20</v>
      </c>
    </row>
    <row r="20" spans="1:4" ht="16" customHeight="1" x14ac:dyDescent="0.2">
      <c r="A20">
        <v>5</v>
      </c>
      <c r="B20" t="s">
        <v>14</v>
      </c>
      <c r="C20">
        <v>3988</v>
      </c>
      <c r="D20" t="s">
        <v>20</v>
      </c>
    </row>
    <row r="21" spans="1:4" ht="16" customHeight="1" x14ac:dyDescent="0.2">
      <c r="A21">
        <v>504</v>
      </c>
      <c r="B21" t="s">
        <v>14</v>
      </c>
      <c r="C21">
        <v>4008</v>
      </c>
      <c r="D21" t="s">
        <v>20</v>
      </c>
    </row>
    <row r="22" spans="1:4" x14ac:dyDescent="0.2">
      <c r="A22">
        <v>514</v>
      </c>
      <c r="B22" t="s">
        <v>14</v>
      </c>
      <c r="C22">
        <v>4022</v>
      </c>
      <c r="D22" t="s">
        <v>20</v>
      </c>
    </row>
    <row r="23" spans="1:4" ht="16" customHeight="1" x14ac:dyDescent="0.2">
      <c r="A23">
        <v>521</v>
      </c>
      <c r="B23" t="s">
        <v>14</v>
      </c>
      <c r="C23">
        <v>4044</v>
      </c>
      <c r="D23" t="s">
        <v>20</v>
      </c>
    </row>
    <row r="24" spans="1:4" x14ac:dyDescent="0.2">
      <c r="A24">
        <v>540</v>
      </c>
      <c r="B24" t="s">
        <v>14</v>
      </c>
      <c r="C24">
        <v>4119</v>
      </c>
      <c r="D24" t="s">
        <v>20</v>
      </c>
    </row>
    <row r="25" spans="1:4" x14ac:dyDescent="0.2">
      <c r="A25">
        <v>557</v>
      </c>
      <c r="B25" t="s">
        <v>14</v>
      </c>
      <c r="C25">
        <v>4126</v>
      </c>
      <c r="D25" t="s">
        <v>20</v>
      </c>
    </row>
    <row r="26" spans="1:4" x14ac:dyDescent="0.2">
      <c r="A26">
        <v>574</v>
      </c>
      <c r="B26" t="s">
        <v>14</v>
      </c>
      <c r="C26">
        <v>4247</v>
      </c>
      <c r="D26" t="s">
        <v>20</v>
      </c>
    </row>
    <row r="27" spans="1:4" x14ac:dyDescent="0.2">
      <c r="A27">
        <v>622</v>
      </c>
      <c r="B27" t="s">
        <v>14</v>
      </c>
      <c r="C27">
        <v>4253</v>
      </c>
      <c r="D27" t="s">
        <v>20</v>
      </c>
    </row>
    <row r="28" spans="1:4" ht="16" customHeight="1" x14ac:dyDescent="0.2">
      <c r="A28">
        <v>663</v>
      </c>
      <c r="B28" t="s">
        <v>14</v>
      </c>
      <c r="C28">
        <v>4257</v>
      </c>
      <c r="D28" t="s">
        <v>20</v>
      </c>
    </row>
    <row r="29" spans="1:4" ht="16" customHeight="1" x14ac:dyDescent="0.2">
      <c r="A29">
        <v>667</v>
      </c>
      <c r="B29" t="s">
        <v>14</v>
      </c>
      <c r="C29">
        <v>4477</v>
      </c>
      <c r="D29" t="s">
        <v>20</v>
      </c>
    </row>
    <row r="30" spans="1:4" x14ac:dyDescent="0.2">
      <c r="A30">
        <v>680</v>
      </c>
      <c r="B30" t="s">
        <v>14</v>
      </c>
      <c r="C30">
        <v>4596</v>
      </c>
      <c r="D30" t="s">
        <v>20</v>
      </c>
    </row>
    <row r="31" spans="1:4" x14ac:dyDescent="0.2">
      <c r="A31">
        <v>689</v>
      </c>
      <c r="B31" t="s">
        <v>14</v>
      </c>
      <c r="C31">
        <v>4640</v>
      </c>
      <c r="D31" t="s">
        <v>20</v>
      </c>
    </row>
    <row r="32" spans="1:4" x14ac:dyDescent="0.2">
      <c r="A32">
        <v>702</v>
      </c>
      <c r="B32" t="s">
        <v>14</v>
      </c>
      <c r="C32">
        <v>4667</v>
      </c>
      <c r="D32" t="s">
        <v>20</v>
      </c>
    </row>
    <row r="33" spans="1:4" x14ac:dyDescent="0.2">
      <c r="A33">
        <v>717</v>
      </c>
      <c r="B33" t="s">
        <v>14</v>
      </c>
      <c r="C33">
        <v>4712</v>
      </c>
      <c r="D33" t="s">
        <v>20</v>
      </c>
    </row>
    <row r="34" spans="1:4" ht="16" customHeight="1" x14ac:dyDescent="0.2">
      <c r="A34">
        <v>718</v>
      </c>
      <c r="B34" t="s">
        <v>14</v>
      </c>
      <c r="C34">
        <v>4776</v>
      </c>
      <c r="D34" t="s">
        <v>20</v>
      </c>
    </row>
    <row r="35" spans="1:4" x14ac:dyDescent="0.2">
      <c r="A35">
        <v>735</v>
      </c>
      <c r="B35" t="s">
        <v>14</v>
      </c>
      <c r="C35">
        <v>4883</v>
      </c>
      <c r="D35" t="s">
        <v>20</v>
      </c>
    </row>
    <row r="36" spans="1:4" x14ac:dyDescent="0.2">
      <c r="A36">
        <v>773</v>
      </c>
      <c r="B36" t="s">
        <v>14</v>
      </c>
      <c r="C36">
        <v>5028</v>
      </c>
      <c r="D36" t="s">
        <v>20</v>
      </c>
    </row>
    <row r="37" spans="1:4" x14ac:dyDescent="0.2">
      <c r="A37">
        <v>795</v>
      </c>
      <c r="B37" t="s">
        <v>14</v>
      </c>
      <c r="C37">
        <v>5033</v>
      </c>
      <c r="D37" t="s">
        <v>20</v>
      </c>
    </row>
    <row r="38" spans="1:4" x14ac:dyDescent="0.2">
      <c r="A38">
        <v>824</v>
      </c>
      <c r="B38" t="s">
        <v>14</v>
      </c>
      <c r="C38">
        <v>5037</v>
      </c>
      <c r="D38" t="s">
        <v>20</v>
      </c>
    </row>
    <row r="39" spans="1:4" x14ac:dyDescent="0.2">
      <c r="A39">
        <v>837</v>
      </c>
      <c r="B39" t="s">
        <v>14</v>
      </c>
      <c r="C39">
        <v>5085</v>
      </c>
      <c r="D39" t="s">
        <v>20</v>
      </c>
    </row>
    <row r="40" spans="1:4" x14ac:dyDescent="0.2">
      <c r="A40">
        <v>903</v>
      </c>
      <c r="B40" t="s">
        <v>14</v>
      </c>
      <c r="C40">
        <v>5107</v>
      </c>
      <c r="D40" t="s">
        <v>20</v>
      </c>
    </row>
    <row r="41" spans="1:4" ht="16" customHeight="1" x14ac:dyDescent="0.2">
      <c r="A41">
        <v>943</v>
      </c>
      <c r="B41" t="s">
        <v>14</v>
      </c>
      <c r="C41">
        <v>5328</v>
      </c>
      <c r="D41" t="s">
        <v>20</v>
      </c>
    </row>
    <row r="42" spans="1:4" x14ac:dyDescent="0.2">
      <c r="A42">
        <v>959</v>
      </c>
      <c r="B42" t="s">
        <v>14</v>
      </c>
      <c r="C42">
        <v>5368</v>
      </c>
      <c r="D42" t="s">
        <v>20</v>
      </c>
    </row>
    <row r="43" spans="1:4" ht="16" customHeight="1" x14ac:dyDescent="0.2">
      <c r="A43">
        <v>961</v>
      </c>
      <c r="B43" t="s">
        <v>14</v>
      </c>
      <c r="C43">
        <v>5415</v>
      </c>
      <c r="D43" t="s">
        <v>20</v>
      </c>
    </row>
    <row r="44" spans="1:4" x14ac:dyDescent="0.2">
      <c r="A44">
        <v>968</v>
      </c>
      <c r="B44" t="s">
        <v>14</v>
      </c>
      <c r="C44">
        <v>5421</v>
      </c>
      <c r="D44" t="s">
        <v>20</v>
      </c>
    </row>
    <row r="45" spans="1:4" x14ac:dyDescent="0.2">
      <c r="A45">
        <v>968</v>
      </c>
      <c r="B45" t="s">
        <v>14</v>
      </c>
      <c r="C45">
        <v>5438</v>
      </c>
      <c r="D45" t="s">
        <v>20</v>
      </c>
    </row>
    <row r="46" spans="1:4" x14ac:dyDescent="0.2">
      <c r="A46">
        <v>977</v>
      </c>
      <c r="B46" t="s">
        <v>14</v>
      </c>
      <c r="C46">
        <v>5614</v>
      </c>
      <c r="D46" t="s">
        <v>20</v>
      </c>
    </row>
    <row r="47" spans="1:4" ht="16" customHeight="1" x14ac:dyDescent="0.2">
      <c r="A47">
        <v>1002</v>
      </c>
      <c r="B47" t="s">
        <v>14</v>
      </c>
      <c r="C47">
        <v>5696</v>
      </c>
      <c r="D47" t="s">
        <v>20</v>
      </c>
    </row>
    <row r="48" spans="1:4" x14ac:dyDescent="0.2">
      <c r="A48">
        <v>1012</v>
      </c>
      <c r="B48" t="s">
        <v>14</v>
      </c>
      <c r="C48">
        <v>5823</v>
      </c>
      <c r="D48" t="s">
        <v>20</v>
      </c>
    </row>
    <row r="49" spans="1:4" x14ac:dyDescent="0.2">
      <c r="A49">
        <v>1022</v>
      </c>
      <c r="B49" t="s">
        <v>14</v>
      </c>
      <c r="C49">
        <v>6000</v>
      </c>
      <c r="D49" t="s">
        <v>20</v>
      </c>
    </row>
    <row r="50" spans="1:4" x14ac:dyDescent="0.2">
      <c r="A50">
        <v>1090</v>
      </c>
      <c r="B50" t="s">
        <v>14</v>
      </c>
      <c r="C50">
        <v>6031</v>
      </c>
      <c r="D50" t="s">
        <v>20</v>
      </c>
    </row>
    <row r="51" spans="1:4" x14ac:dyDescent="0.2">
      <c r="A51">
        <v>1146</v>
      </c>
      <c r="B51" t="s">
        <v>14</v>
      </c>
      <c r="C51">
        <v>6132</v>
      </c>
      <c r="D51" t="s">
        <v>20</v>
      </c>
    </row>
    <row r="52" spans="1:4" ht="16" customHeight="1" x14ac:dyDescent="0.2">
      <c r="A52">
        <v>1210</v>
      </c>
      <c r="B52" t="s">
        <v>14</v>
      </c>
      <c r="C52">
        <v>6134</v>
      </c>
      <c r="D52" t="s">
        <v>20</v>
      </c>
    </row>
    <row r="53" spans="1:4" ht="16" customHeight="1" x14ac:dyDescent="0.2">
      <c r="A53">
        <v>1260</v>
      </c>
      <c r="B53" t="s">
        <v>14</v>
      </c>
      <c r="C53">
        <v>6178</v>
      </c>
      <c r="D53" t="s">
        <v>20</v>
      </c>
    </row>
    <row r="54" spans="1:4" ht="16" customHeight="1" x14ac:dyDescent="0.2">
      <c r="A54">
        <v>1269</v>
      </c>
      <c r="B54" t="s">
        <v>14</v>
      </c>
      <c r="C54">
        <v>6204</v>
      </c>
      <c r="D54" t="s">
        <v>20</v>
      </c>
    </row>
    <row r="55" spans="1:4" x14ac:dyDescent="0.2">
      <c r="A55">
        <v>1269</v>
      </c>
      <c r="B55" t="s">
        <v>14</v>
      </c>
      <c r="C55">
        <v>6226</v>
      </c>
      <c r="D55" t="s">
        <v>20</v>
      </c>
    </row>
    <row r="56" spans="1:4" ht="16" customHeight="1" x14ac:dyDescent="0.2">
      <c r="A56">
        <v>1307</v>
      </c>
      <c r="B56" t="s">
        <v>14</v>
      </c>
      <c r="C56">
        <v>6243</v>
      </c>
      <c r="D56" t="s">
        <v>20</v>
      </c>
    </row>
    <row r="57" spans="1:4" ht="16" customHeight="1" x14ac:dyDescent="0.2">
      <c r="A57">
        <v>1332</v>
      </c>
      <c r="B57" t="s">
        <v>14</v>
      </c>
      <c r="C57">
        <v>6263</v>
      </c>
      <c r="D57" t="s">
        <v>20</v>
      </c>
    </row>
    <row r="58" spans="1:4" x14ac:dyDescent="0.2">
      <c r="A58">
        <v>1343</v>
      </c>
      <c r="B58" t="s">
        <v>14</v>
      </c>
      <c r="C58">
        <v>6269</v>
      </c>
      <c r="D58" t="s">
        <v>20</v>
      </c>
    </row>
    <row r="59" spans="1:4" x14ac:dyDescent="0.2">
      <c r="A59">
        <v>1414</v>
      </c>
      <c r="B59" t="s">
        <v>14</v>
      </c>
      <c r="C59">
        <v>6303</v>
      </c>
      <c r="D59" t="s">
        <v>20</v>
      </c>
    </row>
    <row r="60" spans="1:4" x14ac:dyDescent="0.2">
      <c r="A60">
        <v>1424</v>
      </c>
      <c r="B60" t="s">
        <v>14</v>
      </c>
      <c r="C60">
        <v>6338</v>
      </c>
      <c r="D60" t="s">
        <v>20</v>
      </c>
    </row>
    <row r="61" spans="1:4" x14ac:dyDescent="0.2">
      <c r="A61">
        <v>1479</v>
      </c>
      <c r="B61" t="s">
        <v>14</v>
      </c>
      <c r="C61">
        <v>6342</v>
      </c>
      <c r="D61" t="s">
        <v>20</v>
      </c>
    </row>
    <row r="62" spans="1:4" x14ac:dyDescent="0.2">
      <c r="A62">
        <v>1517</v>
      </c>
      <c r="B62" t="s">
        <v>14</v>
      </c>
      <c r="C62">
        <v>6351</v>
      </c>
      <c r="D62" t="s">
        <v>20</v>
      </c>
    </row>
    <row r="63" spans="1:4" ht="16" customHeight="1" x14ac:dyDescent="0.2">
      <c r="A63">
        <v>1557</v>
      </c>
      <c r="B63" t="s">
        <v>14</v>
      </c>
      <c r="C63">
        <v>6357</v>
      </c>
      <c r="D63" t="s">
        <v>20</v>
      </c>
    </row>
    <row r="64" spans="1:4" x14ac:dyDescent="0.2">
      <c r="A64">
        <v>1577</v>
      </c>
      <c r="B64" t="s">
        <v>14</v>
      </c>
      <c r="C64">
        <v>6358</v>
      </c>
      <c r="D64" t="s">
        <v>20</v>
      </c>
    </row>
    <row r="65" spans="1:4" ht="16" customHeight="1" x14ac:dyDescent="0.2">
      <c r="A65">
        <v>1583</v>
      </c>
      <c r="B65" t="s">
        <v>14</v>
      </c>
      <c r="C65">
        <v>6405</v>
      </c>
      <c r="D65" t="s">
        <v>20</v>
      </c>
    </row>
    <row r="66" spans="1:4" ht="16" customHeight="1" x14ac:dyDescent="0.2">
      <c r="A66">
        <v>1586</v>
      </c>
      <c r="B66" t="s">
        <v>14</v>
      </c>
      <c r="C66">
        <v>6408</v>
      </c>
      <c r="D66" t="s">
        <v>20</v>
      </c>
    </row>
    <row r="67" spans="1:4" x14ac:dyDescent="0.2">
      <c r="A67">
        <v>1592</v>
      </c>
      <c r="B67" t="s">
        <v>14</v>
      </c>
      <c r="C67">
        <v>6423</v>
      </c>
      <c r="D67" t="s">
        <v>20</v>
      </c>
    </row>
    <row r="68" spans="1:4" ht="16" customHeight="1" x14ac:dyDescent="0.2">
      <c r="A68">
        <v>1599</v>
      </c>
      <c r="B68" t="s">
        <v>14</v>
      </c>
      <c r="C68">
        <v>6430</v>
      </c>
      <c r="D68" t="s">
        <v>20</v>
      </c>
    </row>
    <row r="69" spans="1:4" x14ac:dyDescent="0.2">
      <c r="A69">
        <v>1620</v>
      </c>
      <c r="B69" t="s">
        <v>14</v>
      </c>
      <c r="C69">
        <v>6484</v>
      </c>
      <c r="D69" t="s">
        <v>20</v>
      </c>
    </row>
    <row r="70" spans="1:4" ht="16" customHeight="1" x14ac:dyDescent="0.2">
      <c r="A70">
        <v>1667</v>
      </c>
      <c r="B70" t="s">
        <v>14</v>
      </c>
      <c r="C70">
        <v>6514</v>
      </c>
      <c r="D70" t="s">
        <v>20</v>
      </c>
    </row>
    <row r="71" spans="1:4" ht="16" customHeight="1" x14ac:dyDescent="0.2">
      <c r="A71">
        <v>1690</v>
      </c>
      <c r="B71" t="s">
        <v>14</v>
      </c>
      <c r="C71">
        <v>6527</v>
      </c>
      <c r="D71" t="s">
        <v>20</v>
      </c>
    </row>
    <row r="72" spans="1:4" x14ac:dyDescent="0.2">
      <c r="A72">
        <v>1744</v>
      </c>
      <c r="B72" t="s">
        <v>14</v>
      </c>
      <c r="C72">
        <v>6527</v>
      </c>
      <c r="D72" t="s">
        <v>20</v>
      </c>
    </row>
    <row r="73" spans="1:4" x14ac:dyDescent="0.2">
      <c r="A73">
        <v>1763</v>
      </c>
      <c r="B73" t="s">
        <v>14</v>
      </c>
      <c r="C73">
        <v>6560</v>
      </c>
      <c r="D73" t="s">
        <v>20</v>
      </c>
    </row>
    <row r="74" spans="1:4" x14ac:dyDescent="0.2">
      <c r="A74">
        <v>1768</v>
      </c>
      <c r="B74" t="s">
        <v>14</v>
      </c>
      <c r="C74">
        <v>6608</v>
      </c>
      <c r="D74" t="s">
        <v>20</v>
      </c>
    </row>
    <row r="75" spans="1:4" x14ac:dyDescent="0.2">
      <c r="A75">
        <v>1843</v>
      </c>
      <c r="B75" t="s">
        <v>14</v>
      </c>
      <c r="C75">
        <v>6623</v>
      </c>
      <c r="D75" t="s">
        <v>20</v>
      </c>
    </row>
    <row r="76" spans="1:4" x14ac:dyDescent="0.2">
      <c r="A76">
        <v>1863</v>
      </c>
      <c r="B76" t="s">
        <v>14</v>
      </c>
      <c r="C76">
        <v>6654</v>
      </c>
      <c r="D76" t="s">
        <v>20</v>
      </c>
    </row>
    <row r="77" spans="1:4" x14ac:dyDescent="0.2">
      <c r="A77">
        <v>1870</v>
      </c>
      <c r="B77" t="s">
        <v>14</v>
      </c>
      <c r="C77">
        <v>6722</v>
      </c>
      <c r="D77" t="s">
        <v>20</v>
      </c>
    </row>
    <row r="78" spans="1:4" ht="16" customHeight="1" x14ac:dyDescent="0.2">
      <c r="A78">
        <v>1930</v>
      </c>
      <c r="B78" t="s">
        <v>14</v>
      </c>
      <c r="C78">
        <v>6775</v>
      </c>
      <c r="D78" t="s">
        <v>20</v>
      </c>
    </row>
    <row r="79" spans="1:4" ht="16" customHeight="1" x14ac:dyDescent="0.2">
      <c r="A79">
        <v>1954</v>
      </c>
      <c r="B79" t="s">
        <v>14</v>
      </c>
      <c r="C79">
        <v>6800</v>
      </c>
      <c r="D79" t="s">
        <v>20</v>
      </c>
    </row>
    <row r="80" spans="1:4" x14ac:dyDescent="0.2">
      <c r="A80">
        <v>1980</v>
      </c>
      <c r="B80" t="s">
        <v>14</v>
      </c>
      <c r="C80">
        <v>6870</v>
      </c>
      <c r="D80" t="s">
        <v>20</v>
      </c>
    </row>
    <row r="81" spans="1:4" ht="16" customHeight="1" x14ac:dyDescent="0.2">
      <c r="A81">
        <v>2064</v>
      </c>
      <c r="B81" t="s">
        <v>14</v>
      </c>
      <c r="C81">
        <v>6889</v>
      </c>
      <c r="D81" t="s">
        <v>20</v>
      </c>
    </row>
    <row r="82" spans="1:4" x14ac:dyDescent="0.2">
      <c r="A82">
        <v>2091</v>
      </c>
      <c r="B82" t="s">
        <v>14</v>
      </c>
      <c r="C82">
        <v>6987</v>
      </c>
      <c r="D82" t="s">
        <v>20</v>
      </c>
    </row>
    <row r="83" spans="1:4" x14ac:dyDescent="0.2">
      <c r="A83">
        <v>2111</v>
      </c>
      <c r="B83" t="s">
        <v>14</v>
      </c>
      <c r="C83">
        <v>7012</v>
      </c>
      <c r="D83" t="s">
        <v>20</v>
      </c>
    </row>
    <row r="84" spans="1:4" x14ac:dyDescent="0.2">
      <c r="A84">
        <v>2148</v>
      </c>
      <c r="B84" t="s">
        <v>14</v>
      </c>
      <c r="C84">
        <v>7119</v>
      </c>
      <c r="D84" t="s">
        <v>20</v>
      </c>
    </row>
    <row r="85" spans="1:4" ht="16" customHeight="1" x14ac:dyDescent="0.2">
      <c r="A85">
        <v>2212</v>
      </c>
      <c r="B85" t="s">
        <v>14</v>
      </c>
      <c r="C85">
        <v>7129</v>
      </c>
      <c r="D85" t="s">
        <v>20</v>
      </c>
    </row>
    <row r="86" spans="1:4" x14ac:dyDescent="0.2">
      <c r="A86">
        <v>2289</v>
      </c>
      <c r="B86" t="s">
        <v>14</v>
      </c>
      <c r="C86">
        <v>7322</v>
      </c>
      <c r="D86" t="s">
        <v>20</v>
      </c>
    </row>
    <row r="87" spans="1:4" x14ac:dyDescent="0.2">
      <c r="A87">
        <v>2437</v>
      </c>
      <c r="B87" t="s">
        <v>14</v>
      </c>
      <c r="C87">
        <v>7348</v>
      </c>
      <c r="D87" t="s">
        <v>20</v>
      </c>
    </row>
    <row r="88" spans="1:4" ht="16" customHeight="1" x14ac:dyDescent="0.2">
      <c r="A88">
        <v>2445</v>
      </c>
      <c r="B88" t="s">
        <v>14</v>
      </c>
      <c r="C88">
        <v>7413</v>
      </c>
      <c r="D88" t="s">
        <v>20</v>
      </c>
    </row>
    <row r="89" spans="1:4" ht="16" customHeight="1" x14ac:dyDescent="0.2">
      <c r="A89">
        <v>2459</v>
      </c>
      <c r="B89" t="s">
        <v>14</v>
      </c>
      <c r="C89">
        <v>7465</v>
      </c>
      <c r="D89" t="s">
        <v>20</v>
      </c>
    </row>
    <row r="90" spans="1:4" x14ac:dyDescent="0.2">
      <c r="A90">
        <v>2461</v>
      </c>
      <c r="B90" t="s">
        <v>14</v>
      </c>
      <c r="C90">
        <v>7496</v>
      </c>
      <c r="D90" t="s">
        <v>20</v>
      </c>
    </row>
    <row r="91" spans="1:4" ht="16" customHeight="1" x14ac:dyDescent="0.2">
      <c r="A91">
        <v>2477</v>
      </c>
      <c r="B91" t="s">
        <v>14</v>
      </c>
      <c r="C91">
        <v>7496</v>
      </c>
      <c r="D91" t="s">
        <v>20</v>
      </c>
    </row>
    <row r="92" spans="1:4" ht="16" customHeight="1" x14ac:dyDescent="0.2">
      <c r="A92">
        <v>2505</v>
      </c>
      <c r="B92" t="s">
        <v>14</v>
      </c>
      <c r="C92">
        <v>7548</v>
      </c>
      <c r="D92" t="s">
        <v>20</v>
      </c>
    </row>
    <row r="93" spans="1:4" ht="16" customHeight="1" x14ac:dyDescent="0.2">
      <c r="A93">
        <v>2529</v>
      </c>
      <c r="B93" t="s">
        <v>14</v>
      </c>
      <c r="C93">
        <v>7600</v>
      </c>
      <c r="D93" t="s">
        <v>20</v>
      </c>
    </row>
    <row r="94" spans="1:4" ht="16" customHeight="1" x14ac:dyDescent="0.2">
      <c r="A94">
        <v>2538</v>
      </c>
      <c r="B94" t="s">
        <v>14</v>
      </c>
      <c r="C94">
        <v>7661</v>
      </c>
      <c r="D94" t="s">
        <v>20</v>
      </c>
    </row>
    <row r="95" spans="1:4" ht="16" customHeight="1" x14ac:dyDescent="0.2">
      <c r="A95">
        <v>2594</v>
      </c>
      <c r="B95" t="s">
        <v>14</v>
      </c>
      <c r="C95">
        <v>7664</v>
      </c>
      <c r="D95" t="s">
        <v>20</v>
      </c>
    </row>
    <row r="96" spans="1:4" x14ac:dyDescent="0.2">
      <c r="A96">
        <v>2625</v>
      </c>
      <c r="B96" t="s">
        <v>14</v>
      </c>
      <c r="C96">
        <v>7742</v>
      </c>
      <c r="D96" t="s">
        <v>20</v>
      </c>
    </row>
    <row r="97" spans="1:4" ht="16" customHeight="1" x14ac:dyDescent="0.2">
      <c r="A97">
        <v>2703</v>
      </c>
      <c r="B97" t="s">
        <v>14</v>
      </c>
      <c r="C97">
        <v>7758</v>
      </c>
      <c r="D97" t="s">
        <v>20</v>
      </c>
    </row>
    <row r="98" spans="1:4" x14ac:dyDescent="0.2">
      <c r="A98">
        <v>2734</v>
      </c>
      <c r="B98" t="s">
        <v>14</v>
      </c>
      <c r="C98">
        <v>7763</v>
      </c>
      <c r="D98" t="s">
        <v>20</v>
      </c>
    </row>
    <row r="99" spans="1:4" ht="16" customHeight="1" x14ac:dyDescent="0.2">
      <c r="A99">
        <v>2758</v>
      </c>
      <c r="B99" t="s">
        <v>14</v>
      </c>
      <c r="C99">
        <v>7767</v>
      </c>
      <c r="D99" t="s">
        <v>20</v>
      </c>
    </row>
    <row r="100" spans="1:4" ht="16" customHeight="1" x14ac:dyDescent="0.2">
      <c r="A100">
        <v>2778</v>
      </c>
      <c r="B100" t="s">
        <v>14</v>
      </c>
      <c r="C100">
        <v>7797</v>
      </c>
      <c r="D100" t="s">
        <v>20</v>
      </c>
    </row>
    <row r="101" spans="1:4" x14ac:dyDescent="0.2">
      <c r="A101">
        <v>2809</v>
      </c>
      <c r="B101" t="s">
        <v>14</v>
      </c>
      <c r="C101">
        <v>7966</v>
      </c>
      <c r="D101" t="s">
        <v>20</v>
      </c>
    </row>
    <row r="102" spans="1:4" ht="16" customHeight="1" x14ac:dyDescent="0.2">
      <c r="A102">
        <v>2912</v>
      </c>
      <c r="B102" t="s">
        <v>14</v>
      </c>
      <c r="C102">
        <v>7991</v>
      </c>
      <c r="D102" t="s">
        <v>20</v>
      </c>
    </row>
    <row r="103" spans="1:4" x14ac:dyDescent="0.2">
      <c r="A103">
        <v>2946</v>
      </c>
      <c r="B103" t="s">
        <v>14</v>
      </c>
      <c r="C103">
        <v>7992</v>
      </c>
      <c r="D103" t="s">
        <v>20</v>
      </c>
    </row>
    <row r="104" spans="1:4" x14ac:dyDescent="0.2">
      <c r="A104">
        <v>2950</v>
      </c>
      <c r="B104" t="s">
        <v>14</v>
      </c>
      <c r="C104">
        <v>8010</v>
      </c>
      <c r="D104" t="s">
        <v>20</v>
      </c>
    </row>
    <row r="105" spans="1:4" ht="16" customHeight="1" x14ac:dyDescent="0.2">
      <c r="A105">
        <v>3012</v>
      </c>
      <c r="B105" t="s">
        <v>14</v>
      </c>
      <c r="C105">
        <v>8014</v>
      </c>
      <c r="D105" t="s">
        <v>20</v>
      </c>
    </row>
    <row r="106" spans="1:4" x14ac:dyDescent="0.2">
      <c r="A106">
        <v>3030</v>
      </c>
      <c r="B106" t="s">
        <v>14</v>
      </c>
      <c r="C106">
        <v>8038</v>
      </c>
      <c r="D106" t="s">
        <v>20</v>
      </c>
    </row>
    <row r="107" spans="1:4" x14ac:dyDescent="0.2">
      <c r="A107">
        <v>3045</v>
      </c>
      <c r="B107" t="s">
        <v>14</v>
      </c>
      <c r="C107">
        <v>8046</v>
      </c>
      <c r="D107" t="s">
        <v>20</v>
      </c>
    </row>
    <row r="108" spans="1:4" x14ac:dyDescent="0.2">
      <c r="A108">
        <v>3079</v>
      </c>
      <c r="B108" t="s">
        <v>14</v>
      </c>
      <c r="C108">
        <v>8053</v>
      </c>
      <c r="D108" t="s">
        <v>20</v>
      </c>
    </row>
    <row r="109" spans="1:4" x14ac:dyDescent="0.2">
      <c r="A109">
        <v>3127</v>
      </c>
      <c r="B109" t="s">
        <v>14</v>
      </c>
      <c r="C109">
        <v>8081</v>
      </c>
      <c r="D109" t="s">
        <v>20</v>
      </c>
    </row>
    <row r="110" spans="1:4" x14ac:dyDescent="0.2">
      <c r="A110">
        <v>3144</v>
      </c>
      <c r="B110" t="s">
        <v>14</v>
      </c>
      <c r="C110">
        <v>8089</v>
      </c>
      <c r="D110" t="s">
        <v>20</v>
      </c>
    </row>
    <row r="111" spans="1:4" ht="16" customHeight="1" x14ac:dyDescent="0.2">
      <c r="A111">
        <v>3188</v>
      </c>
      <c r="B111" t="s">
        <v>14</v>
      </c>
      <c r="C111">
        <v>8109</v>
      </c>
      <c r="D111" t="s">
        <v>20</v>
      </c>
    </row>
    <row r="112" spans="1:4" ht="16" customHeight="1" x14ac:dyDescent="0.2">
      <c r="A112">
        <v>3208</v>
      </c>
      <c r="B112" t="s">
        <v>14</v>
      </c>
      <c r="C112">
        <v>8117</v>
      </c>
      <c r="D112" t="s">
        <v>20</v>
      </c>
    </row>
    <row r="113" spans="1:4" x14ac:dyDescent="0.2">
      <c r="A113">
        <v>3220</v>
      </c>
      <c r="B113" t="s">
        <v>14</v>
      </c>
      <c r="C113">
        <v>8125</v>
      </c>
      <c r="D113" t="s">
        <v>20</v>
      </c>
    </row>
    <row r="114" spans="1:4" x14ac:dyDescent="0.2">
      <c r="A114">
        <v>3295</v>
      </c>
      <c r="B114" t="s">
        <v>14</v>
      </c>
      <c r="C114">
        <v>8158</v>
      </c>
      <c r="D114" t="s">
        <v>20</v>
      </c>
    </row>
    <row r="115" spans="1:4" x14ac:dyDescent="0.2">
      <c r="A115">
        <v>3301</v>
      </c>
      <c r="B115" t="s">
        <v>14</v>
      </c>
      <c r="C115">
        <v>8161</v>
      </c>
      <c r="D115" t="s">
        <v>20</v>
      </c>
    </row>
    <row r="116" spans="1:4" ht="16" customHeight="1" x14ac:dyDescent="0.2">
      <c r="A116">
        <v>3326</v>
      </c>
      <c r="B116" t="s">
        <v>14</v>
      </c>
      <c r="C116">
        <v>8181</v>
      </c>
      <c r="D116" t="s">
        <v>20</v>
      </c>
    </row>
    <row r="117" spans="1:4" ht="16" customHeight="1" x14ac:dyDescent="0.2">
      <c r="A117">
        <v>3349</v>
      </c>
      <c r="B117" t="s">
        <v>14</v>
      </c>
      <c r="C117">
        <v>8219</v>
      </c>
      <c r="D117" t="s">
        <v>20</v>
      </c>
    </row>
    <row r="118" spans="1:4" ht="16" customHeight="1" x14ac:dyDescent="0.2">
      <c r="A118">
        <v>3351</v>
      </c>
      <c r="B118" t="s">
        <v>14</v>
      </c>
      <c r="C118">
        <v>8244</v>
      </c>
      <c r="D118" t="s">
        <v>20</v>
      </c>
    </row>
    <row r="119" spans="1:4" x14ac:dyDescent="0.2">
      <c r="A119">
        <v>3352</v>
      </c>
      <c r="B119" t="s">
        <v>14</v>
      </c>
      <c r="C119">
        <v>8262</v>
      </c>
      <c r="D119" t="s">
        <v>20</v>
      </c>
    </row>
    <row r="120" spans="1:4" ht="16" customHeight="1" x14ac:dyDescent="0.2">
      <c r="A120">
        <v>3431</v>
      </c>
      <c r="B120" t="s">
        <v>14</v>
      </c>
      <c r="C120">
        <v>8276</v>
      </c>
      <c r="D120" t="s">
        <v>20</v>
      </c>
    </row>
    <row r="121" spans="1:4" x14ac:dyDescent="0.2">
      <c r="A121">
        <v>3525</v>
      </c>
      <c r="B121" t="s">
        <v>14</v>
      </c>
      <c r="C121">
        <v>8317</v>
      </c>
      <c r="D121" t="s">
        <v>20</v>
      </c>
    </row>
    <row r="122" spans="1:4" x14ac:dyDescent="0.2">
      <c r="A122">
        <v>3589</v>
      </c>
      <c r="B122" t="s">
        <v>14</v>
      </c>
      <c r="C122">
        <v>8322</v>
      </c>
      <c r="D122" t="s">
        <v>20</v>
      </c>
    </row>
    <row r="123" spans="1:4" ht="16" customHeight="1" x14ac:dyDescent="0.2">
      <c r="A123">
        <v>3676</v>
      </c>
      <c r="B123" t="s">
        <v>14</v>
      </c>
      <c r="C123">
        <v>8330</v>
      </c>
      <c r="D123" t="s">
        <v>20</v>
      </c>
    </row>
    <row r="124" spans="1:4" ht="16" customHeight="1" x14ac:dyDescent="0.2">
      <c r="A124">
        <v>3839</v>
      </c>
      <c r="B124" t="s">
        <v>14</v>
      </c>
      <c r="C124">
        <v>8332</v>
      </c>
      <c r="D124" t="s">
        <v>20</v>
      </c>
    </row>
    <row r="125" spans="1:4" ht="16" customHeight="1" x14ac:dyDescent="0.2">
      <c r="A125">
        <v>3840</v>
      </c>
      <c r="B125" t="s">
        <v>14</v>
      </c>
      <c r="C125">
        <v>8363</v>
      </c>
      <c r="D125" t="s">
        <v>20</v>
      </c>
    </row>
    <row r="126" spans="1:4" x14ac:dyDescent="0.2">
      <c r="A126">
        <v>3841</v>
      </c>
      <c r="B126" t="s">
        <v>14</v>
      </c>
      <c r="C126">
        <v>8366</v>
      </c>
      <c r="D126" t="s">
        <v>20</v>
      </c>
    </row>
    <row r="127" spans="1:4" ht="16" customHeight="1" x14ac:dyDescent="0.2">
      <c r="A127">
        <v>4124</v>
      </c>
      <c r="B127" t="s">
        <v>14</v>
      </c>
      <c r="C127">
        <v>8432</v>
      </c>
      <c r="D127" t="s">
        <v>20</v>
      </c>
    </row>
    <row r="128" spans="1:4" ht="16" customHeight="1" x14ac:dyDescent="0.2">
      <c r="A128">
        <v>4275</v>
      </c>
      <c r="B128" t="s">
        <v>14</v>
      </c>
      <c r="C128">
        <v>8447</v>
      </c>
      <c r="D128" t="s">
        <v>20</v>
      </c>
    </row>
    <row r="129" spans="1:4" ht="16" customHeight="1" x14ac:dyDescent="0.2">
      <c r="A129">
        <v>4300</v>
      </c>
      <c r="B129" t="s">
        <v>14</v>
      </c>
      <c r="C129">
        <v>8475</v>
      </c>
      <c r="D129" t="s">
        <v>20</v>
      </c>
    </row>
    <row r="130" spans="1:4" ht="16" customHeight="1" x14ac:dyDescent="0.2">
      <c r="A130">
        <v>4323</v>
      </c>
      <c r="B130" t="s">
        <v>14</v>
      </c>
      <c r="C130">
        <v>8501</v>
      </c>
      <c r="D130" t="s">
        <v>20</v>
      </c>
    </row>
    <row r="131" spans="1:4" ht="16" customHeight="1" x14ac:dyDescent="0.2">
      <c r="A131">
        <v>4393</v>
      </c>
      <c r="B131" t="s">
        <v>14</v>
      </c>
      <c r="C131">
        <v>8505</v>
      </c>
      <c r="D131" t="s">
        <v>20</v>
      </c>
    </row>
    <row r="132" spans="1:4" x14ac:dyDescent="0.2">
      <c r="A132">
        <v>4432</v>
      </c>
      <c r="B132" t="s">
        <v>14</v>
      </c>
      <c r="C132">
        <v>8523</v>
      </c>
      <c r="D132" t="s">
        <v>20</v>
      </c>
    </row>
    <row r="133" spans="1:4" ht="16" customHeight="1" x14ac:dyDescent="0.2">
      <c r="A133">
        <v>4460</v>
      </c>
      <c r="B133" t="s">
        <v>14</v>
      </c>
      <c r="C133">
        <v>8550</v>
      </c>
      <c r="D133" t="s">
        <v>20</v>
      </c>
    </row>
    <row r="134" spans="1:4" x14ac:dyDescent="0.2">
      <c r="A134">
        <v>4509</v>
      </c>
      <c r="B134" t="s">
        <v>14</v>
      </c>
      <c r="C134">
        <v>8558</v>
      </c>
      <c r="D134" t="s">
        <v>20</v>
      </c>
    </row>
    <row r="135" spans="1:4" x14ac:dyDescent="0.2">
      <c r="A135">
        <v>4530</v>
      </c>
      <c r="B135" t="s">
        <v>14</v>
      </c>
      <c r="C135">
        <v>8588</v>
      </c>
      <c r="D135" t="s">
        <v>20</v>
      </c>
    </row>
    <row r="136" spans="1:4" ht="16" customHeight="1" x14ac:dyDescent="0.2">
      <c r="A136">
        <v>4531</v>
      </c>
      <c r="B136" t="s">
        <v>14</v>
      </c>
      <c r="C136">
        <v>8621</v>
      </c>
      <c r="D136" t="s">
        <v>20</v>
      </c>
    </row>
    <row r="137" spans="1:4" ht="16" customHeight="1" x14ac:dyDescent="0.2">
      <c r="A137">
        <v>4613</v>
      </c>
      <c r="B137" t="s">
        <v>14</v>
      </c>
      <c r="C137">
        <v>8641</v>
      </c>
      <c r="D137" t="s">
        <v>20</v>
      </c>
    </row>
    <row r="138" spans="1:4" ht="16" customHeight="1" x14ac:dyDescent="0.2">
      <c r="A138">
        <v>4678</v>
      </c>
      <c r="B138" t="s">
        <v>14</v>
      </c>
      <c r="C138">
        <v>8645</v>
      </c>
      <c r="D138" t="s">
        <v>20</v>
      </c>
    </row>
    <row r="139" spans="1:4" ht="16" customHeight="1" x14ac:dyDescent="0.2">
      <c r="A139">
        <v>4710</v>
      </c>
      <c r="B139" t="s">
        <v>14</v>
      </c>
      <c r="C139">
        <v>8656</v>
      </c>
      <c r="D139" t="s">
        <v>20</v>
      </c>
    </row>
    <row r="140" spans="1:4" ht="16" customHeight="1" x14ac:dyDescent="0.2">
      <c r="A140">
        <v>4797</v>
      </c>
      <c r="B140" t="s">
        <v>14</v>
      </c>
      <c r="C140">
        <v>8697</v>
      </c>
      <c r="D140" t="s">
        <v>20</v>
      </c>
    </row>
    <row r="141" spans="1:4" ht="16" customHeight="1" x14ac:dyDescent="0.2">
      <c r="A141">
        <v>4814</v>
      </c>
      <c r="B141" t="s">
        <v>14</v>
      </c>
      <c r="C141">
        <v>8703</v>
      </c>
      <c r="D141" t="s">
        <v>20</v>
      </c>
    </row>
    <row r="142" spans="1:4" ht="16" customHeight="1" x14ac:dyDescent="0.2">
      <c r="A142">
        <v>4853</v>
      </c>
      <c r="B142" t="s">
        <v>14</v>
      </c>
      <c r="C142">
        <v>8716</v>
      </c>
      <c r="D142" t="s">
        <v>20</v>
      </c>
    </row>
    <row r="143" spans="1:4" ht="16" customHeight="1" x14ac:dyDescent="0.2">
      <c r="A143">
        <v>4899</v>
      </c>
      <c r="B143" t="s">
        <v>14</v>
      </c>
      <c r="C143">
        <v>8746</v>
      </c>
      <c r="D143" t="s">
        <v>20</v>
      </c>
    </row>
    <row r="144" spans="1:4" ht="16" customHeight="1" x14ac:dyDescent="0.2">
      <c r="A144">
        <v>4899</v>
      </c>
      <c r="B144" t="s">
        <v>14</v>
      </c>
      <c r="C144">
        <v>8799</v>
      </c>
      <c r="D144" t="s">
        <v>20</v>
      </c>
    </row>
    <row r="145" spans="1:4" x14ac:dyDescent="0.2">
      <c r="A145">
        <v>4929</v>
      </c>
      <c r="B145" t="s">
        <v>14</v>
      </c>
      <c r="C145">
        <v>8807</v>
      </c>
      <c r="D145" t="s">
        <v>20</v>
      </c>
    </row>
    <row r="146" spans="1:4" x14ac:dyDescent="0.2">
      <c r="A146">
        <v>4932</v>
      </c>
      <c r="B146" t="s">
        <v>14</v>
      </c>
      <c r="C146">
        <v>8829</v>
      </c>
      <c r="D146" t="s">
        <v>20</v>
      </c>
    </row>
    <row r="147" spans="1:4" x14ac:dyDescent="0.2">
      <c r="A147">
        <v>4997</v>
      </c>
      <c r="B147" t="s">
        <v>14</v>
      </c>
      <c r="C147">
        <v>8842</v>
      </c>
      <c r="D147" t="s">
        <v>20</v>
      </c>
    </row>
    <row r="148" spans="1:4" ht="16" customHeight="1" x14ac:dyDescent="0.2">
      <c r="A148">
        <v>5027</v>
      </c>
      <c r="B148" t="s">
        <v>14</v>
      </c>
      <c r="C148">
        <v>8864</v>
      </c>
      <c r="D148" t="s">
        <v>20</v>
      </c>
    </row>
    <row r="149" spans="1:4" x14ac:dyDescent="0.2">
      <c r="A149">
        <v>5098</v>
      </c>
      <c r="B149" t="s">
        <v>14</v>
      </c>
      <c r="C149">
        <v>8890</v>
      </c>
      <c r="D149" t="s">
        <v>20</v>
      </c>
    </row>
    <row r="150" spans="1:4" x14ac:dyDescent="0.2">
      <c r="A150">
        <v>5112</v>
      </c>
      <c r="B150" t="s">
        <v>14</v>
      </c>
      <c r="C150">
        <v>8907</v>
      </c>
      <c r="D150" t="s">
        <v>20</v>
      </c>
    </row>
    <row r="151" spans="1:4" ht="16" customHeight="1" x14ac:dyDescent="0.2">
      <c r="A151">
        <v>5113</v>
      </c>
      <c r="B151" t="s">
        <v>14</v>
      </c>
      <c r="C151">
        <v>8917</v>
      </c>
      <c r="D151" t="s">
        <v>20</v>
      </c>
    </row>
    <row r="152" spans="1:4" ht="16" customHeight="1" x14ac:dyDescent="0.2">
      <c r="A152">
        <v>5177</v>
      </c>
      <c r="B152" t="s">
        <v>14</v>
      </c>
      <c r="C152">
        <v>8929</v>
      </c>
      <c r="D152" t="s">
        <v>20</v>
      </c>
    </row>
    <row r="153" spans="1:4" ht="16" customHeight="1" x14ac:dyDescent="0.2">
      <c r="A153">
        <v>5178</v>
      </c>
      <c r="B153" t="s">
        <v>14</v>
      </c>
      <c r="C153">
        <v>8964</v>
      </c>
      <c r="D153" t="s">
        <v>20</v>
      </c>
    </row>
    <row r="154" spans="1:4" ht="16" customHeight="1" x14ac:dyDescent="0.2">
      <c r="A154">
        <v>5265</v>
      </c>
      <c r="B154" t="s">
        <v>14</v>
      </c>
      <c r="C154">
        <v>9021</v>
      </c>
      <c r="D154" t="s">
        <v>20</v>
      </c>
    </row>
    <row r="155" spans="1:4" ht="16" customHeight="1" x14ac:dyDescent="0.2">
      <c r="A155">
        <v>5315</v>
      </c>
      <c r="B155" t="s">
        <v>14</v>
      </c>
      <c r="C155">
        <v>9076</v>
      </c>
      <c r="D155" t="s">
        <v>20</v>
      </c>
    </row>
    <row r="156" spans="1:4" ht="16" customHeight="1" x14ac:dyDescent="0.2">
      <c r="A156">
        <v>5324</v>
      </c>
      <c r="B156" t="s">
        <v>14</v>
      </c>
      <c r="C156">
        <v>9134</v>
      </c>
      <c r="D156" t="s">
        <v>20</v>
      </c>
    </row>
    <row r="157" spans="1:4" ht="16" customHeight="1" x14ac:dyDescent="0.2">
      <c r="A157">
        <v>5392</v>
      </c>
      <c r="B157" t="s">
        <v>14</v>
      </c>
      <c r="C157">
        <v>9193</v>
      </c>
      <c r="D157" t="s">
        <v>20</v>
      </c>
    </row>
    <row r="158" spans="1:4" ht="16" customHeight="1" x14ac:dyDescent="0.2">
      <c r="A158">
        <v>5438</v>
      </c>
      <c r="B158" t="s">
        <v>14</v>
      </c>
      <c r="C158">
        <v>9238</v>
      </c>
      <c r="D158" t="s">
        <v>20</v>
      </c>
    </row>
    <row r="159" spans="1:4" ht="16" customHeight="1" x14ac:dyDescent="0.2">
      <c r="A159">
        <v>5465</v>
      </c>
      <c r="B159" t="s">
        <v>14</v>
      </c>
      <c r="C159">
        <v>9253</v>
      </c>
      <c r="D159" t="s">
        <v>20</v>
      </c>
    </row>
    <row r="160" spans="1:4" ht="16" customHeight="1" x14ac:dyDescent="0.2">
      <c r="A160">
        <v>5476</v>
      </c>
      <c r="B160" t="s">
        <v>14</v>
      </c>
      <c r="C160">
        <v>9289</v>
      </c>
      <c r="D160" t="s">
        <v>20</v>
      </c>
    </row>
    <row r="161" spans="1:4" x14ac:dyDescent="0.2">
      <c r="A161">
        <v>5487</v>
      </c>
      <c r="B161" t="s">
        <v>14</v>
      </c>
      <c r="C161">
        <v>9317</v>
      </c>
      <c r="D161" t="s">
        <v>20</v>
      </c>
    </row>
    <row r="162" spans="1:4" x14ac:dyDescent="0.2">
      <c r="A162">
        <v>5488</v>
      </c>
      <c r="B162" t="s">
        <v>14</v>
      </c>
      <c r="C162">
        <v>9337</v>
      </c>
      <c r="D162" t="s">
        <v>20</v>
      </c>
    </row>
    <row r="163" spans="1:4" ht="16" customHeight="1" x14ac:dyDescent="0.2">
      <c r="A163">
        <v>5528</v>
      </c>
      <c r="B163" t="s">
        <v>14</v>
      </c>
      <c r="C163">
        <v>9339</v>
      </c>
      <c r="D163" t="s">
        <v>20</v>
      </c>
    </row>
    <row r="164" spans="1:4" ht="16" customHeight="1" x14ac:dyDescent="0.2">
      <c r="A164">
        <v>5569</v>
      </c>
      <c r="B164" t="s">
        <v>14</v>
      </c>
      <c r="C164">
        <v>9419</v>
      </c>
      <c r="D164" t="s">
        <v>20</v>
      </c>
    </row>
    <row r="165" spans="1:4" ht="16" customHeight="1" x14ac:dyDescent="0.2">
      <c r="A165">
        <v>5579</v>
      </c>
      <c r="B165" t="s">
        <v>14</v>
      </c>
      <c r="C165">
        <v>9508</v>
      </c>
      <c r="D165" t="s">
        <v>20</v>
      </c>
    </row>
    <row r="166" spans="1:4" ht="16" customHeight="1" x14ac:dyDescent="0.2">
      <c r="A166">
        <v>5593</v>
      </c>
      <c r="B166" t="s">
        <v>14</v>
      </c>
      <c r="C166">
        <v>9520</v>
      </c>
      <c r="D166" t="s">
        <v>20</v>
      </c>
    </row>
    <row r="167" spans="1:4" ht="16" customHeight="1" x14ac:dyDescent="0.2">
      <c r="A167">
        <v>5615</v>
      </c>
      <c r="B167" t="s">
        <v>14</v>
      </c>
      <c r="C167">
        <v>9546</v>
      </c>
      <c r="D167" t="s">
        <v>20</v>
      </c>
    </row>
    <row r="168" spans="1:4" ht="16" customHeight="1" x14ac:dyDescent="0.2">
      <c r="A168">
        <v>5629</v>
      </c>
      <c r="B168" t="s">
        <v>14</v>
      </c>
      <c r="C168">
        <v>9562</v>
      </c>
      <c r="D168" t="s">
        <v>20</v>
      </c>
    </row>
    <row r="169" spans="1:4" ht="16" customHeight="1" x14ac:dyDescent="0.2">
      <c r="A169">
        <v>5674</v>
      </c>
      <c r="B169" t="s">
        <v>14</v>
      </c>
      <c r="C169">
        <v>9676</v>
      </c>
      <c r="D169" t="s">
        <v>20</v>
      </c>
    </row>
    <row r="170" spans="1:4" ht="16" customHeight="1" x14ac:dyDescent="0.2">
      <c r="A170">
        <v>5729</v>
      </c>
      <c r="B170" t="s">
        <v>14</v>
      </c>
      <c r="C170">
        <v>9749</v>
      </c>
      <c r="D170" t="s">
        <v>20</v>
      </c>
    </row>
    <row r="171" spans="1:4" ht="16" customHeight="1" x14ac:dyDescent="0.2">
      <c r="A171">
        <v>5803</v>
      </c>
      <c r="B171" t="s">
        <v>14</v>
      </c>
      <c r="C171">
        <v>9817</v>
      </c>
      <c r="D171" t="s">
        <v>20</v>
      </c>
    </row>
    <row r="172" spans="1:4" ht="16" customHeight="1" x14ac:dyDescent="0.2">
      <c r="A172">
        <v>5803</v>
      </c>
      <c r="B172" t="s">
        <v>14</v>
      </c>
      <c r="C172">
        <v>9829</v>
      </c>
      <c r="D172" t="s">
        <v>20</v>
      </c>
    </row>
    <row r="173" spans="1:4" ht="16" customHeight="1" x14ac:dyDescent="0.2">
      <c r="A173">
        <v>5824</v>
      </c>
      <c r="B173" t="s">
        <v>14</v>
      </c>
      <c r="C173">
        <v>9889</v>
      </c>
      <c r="D173" t="s">
        <v>20</v>
      </c>
    </row>
    <row r="174" spans="1:4" ht="16" customHeight="1" x14ac:dyDescent="0.2">
      <c r="A174">
        <v>5897</v>
      </c>
      <c r="B174" t="s">
        <v>14</v>
      </c>
      <c r="C174">
        <v>9910</v>
      </c>
      <c r="D174" t="s">
        <v>20</v>
      </c>
    </row>
    <row r="175" spans="1:4" ht="16" customHeight="1" x14ac:dyDescent="0.2">
      <c r="A175">
        <v>5916</v>
      </c>
      <c r="B175" t="s">
        <v>14</v>
      </c>
      <c r="C175">
        <v>9935</v>
      </c>
      <c r="D175" t="s">
        <v>20</v>
      </c>
    </row>
    <row r="176" spans="1:4" ht="16" customHeight="1" x14ac:dyDescent="0.2">
      <c r="A176">
        <v>6015</v>
      </c>
      <c r="B176" t="s">
        <v>14</v>
      </c>
      <c r="C176">
        <v>9967</v>
      </c>
      <c r="D176" t="s">
        <v>20</v>
      </c>
    </row>
    <row r="177" spans="1:4" ht="16" customHeight="1" x14ac:dyDescent="0.2">
      <c r="A177">
        <v>6024</v>
      </c>
      <c r="B177" t="s">
        <v>14</v>
      </c>
      <c r="C177">
        <v>9969</v>
      </c>
      <c r="D177" t="s">
        <v>20</v>
      </c>
    </row>
    <row r="178" spans="1:4" ht="16" customHeight="1" x14ac:dyDescent="0.2">
      <c r="A178">
        <v>6041</v>
      </c>
      <c r="B178" t="s">
        <v>14</v>
      </c>
      <c r="C178">
        <v>10012</v>
      </c>
      <c r="D178" t="s">
        <v>20</v>
      </c>
    </row>
    <row r="179" spans="1:4" x14ac:dyDescent="0.2">
      <c r="A179">
        <v>6086</v>
      </c>
      <c r="B179" t="s">
        <v>14</v>
      </c>
      <c r="C179">
        <v>10037</v>
      </c>
      <c r="D179" t="s">
        <v>20</v>
      </c>
    </row>
    <row r="180" spans="1:4" ht="16" customHeight="1" x14ac:dyDescent="0.2">
      <c r="A180">
        <v>6100</v>
      </c>
      <c r="B180" t="s">
        <v>14</v>
      </c>
      <c r="C180">
        <v>10084</v>
      </c>
      <c r="D180" t="s">
        <v>20</v>
      </c>
    </row>
    <row r="181" spans="1:4" ht="16" customHeight="1" x14ac:dyDescent="0.2">
      <c r="A181">
        <v>6115</v>
      </c>
      <c r="B181" t="s">
        <v>14</v>
      </c>
      <c r="C181">
        <v>10085</v>
      </c>
      <c r="D181" t="s">
        <v>20</v>
      </c>
    </row>
    <row r="182" spans="1:4" x14ac:dyDescent="0.2">
      <c r="A182">
        <v>6132</v>
      </c>
      <c r="B182" t="s">
        <v>14</v>
      </c>
      <c r="C182">
        <v>10093</v>
      </c>
      <c r="D182" t="s">
        <v>20</v>
      </c>
    </row>
    <row r="183" spans="1:4" ht="16" customHeight="1" x14ac:dyDescent="0.2">
      <c r="A183">
        <v>6205</v>
      </c>
      <c r="B183" t="s">
        <v>14</v>
      </c>
      <c r="C183">
        <v>10138</v>
      </c>
      <c r="D183" t="s">
        <v>20</v>
      </c>
    </row>
    <row r="184" spans="1:4" ht="16" customHeight="1" x14ac:dyDescent="0.2">
      <c r="A184">
        <v>6245</v>
      </c>
      <c r="B184" t="s">
        <v>14</v>
      </c>
      <c r="C184">
        <v>10240</v>
      </c>
      <c r="D184" t="s">
        <v>20</v>
      </c>
    </row>
    <row r="185" spans="1:4" ht="16" customHeight="1" x14ac:dyDescent="0.2">
      <c r="A185">
        <v>6298</v>
      </c>
      <c r="B185" t="s">
        <v>14</v>
      </c>
      <c r="C185">
        <v>10243</v>
      </c>
      <c r="D185" t="s">
        <v>20</v>
      </c>
    </row>
    <row r="186" spans="1:4" x14ac:dyDescent="0.2">
      <c r="A186">
        <v>6336</v>
      </c>
      <c r="B186" t="s">
        <v>14</v>
      </c>
      <c r="C186">
        <v>10289</v>
      </c>
      <c r="D186" t="s">
        <v>20</v>
      </c>
    </row>
    <row r="187" spans="1:4" ht="16" customHeight="1" x14ac:dyDescent="0.2">
      <c r="A187">
        <v>6338</v>
      </c>
      <c r="B187" t="s">
        <v>14</v>
      </c>
      <c r="C187">
        <v>10295</v>
      </c>
      <c r="D187" t="s">
        <v>20</v>
      </c>
    </row>
    <row r="188" spans="1:4" ht="16" customHeight="1" x14ac:dyDescent="0.2">
      <c r="A188">
        <v>6369</v>
      </c>
      <c r="B188" t="s">
        <v>14</v>
      </c>
      <c r="C188">
        <v>10313</v>
      </c>
      <c r="D188" t="s">
        <v>20</v>
      </c>
    </row>
    <row r="189" spans="1:4" ht="16" customHeight="1" x14ac:dyDescent="0.2">
      <c r="A189">
        <v>6401</v>
      </c>
      <c r="B189" t="s">
        <v>14</v>
      </c>
      <c r="C189">
        <v>10328</v>
      </c>
      <c r="D189" t="s">
        <v>20</v>
      </c>
    </row>
    <row r="190" spans="1:4" ht="16" customHeight="1" x14ac:dyDescent="0.2">
      <c r="A190">
        <v>6631</v>
      </c>
      <c r="B190" t="s">
        <v>14</v>
      </c>
      <c r="C190">
        <v>10353</v>
      </c>
      <c r="D190" t="s">
        <v>20</v>
      </c>
    </row>
    <row r="191" spans="1:4" ht="16" customHeight="1" x14ac:dyDescent="0.2">
      <c r="A191">
        <v>6750</v>
      </c>
      <c r="B191" t="s">
        <v>14</v>
      </c>
      <c r="C191">
        <v>10397</v>
      </c>
      <c r="D191" t="s">
        <v>20</v>
      </c>
    </row>
    <row r="192" spans="1:4" ht="16" customHeight="1" x14ac:dyDescent="0.2">
      <c r="A192">
        <v>6785</v>
      </c>
      <c r="B192" t="s">
        <v>14</v>
      </c>
      <c r="C192">
        <v>10422</v>
      </c>
      <c r="D192" t="s">
        <v>20</v>
      </c>
    </row>
    <row r="193" spans="1:4" ht="16" customHeight="1" x14ac:dyDescent="0.2">
      <c r="A193">
        <v>6839</v>
      </c>
      <c r="B193" t="s">
        <v>14</v>
      </c>
      <c r="C193">
        <v>10451</v>
      </c>
      <c r="D193" t="s">
        <v>20</v>
      </c>
    </row>
    <row r="194" spans="1:4" ht="16" customHeight="1" x14ac:dyDescent="0.2">
      <c r="A194">
        <v>6852</v>
      </c>
      <c r="B194" t="s">
        <v>14</v>
      </c>
      <c r="C194">
        <v>10541</v>
      </c>
      <c r="D194" t="s">
        <v>20</v>
      </c>
    </row>
    <row r="195" spans="1:4" ht="16" customHeight="1" x14ac:dyDescent="0.2">
      <c r="A195">
        <v>6920</v>
      </c>
      <c r="B195" t="s">
        <v>14</v>
      </c>
      <c r="C195">
        <v>10550</v>
      </c>
      <c r="D195" t="s">
        <v>20</v>
      </c>
    </row>
    <row r="196" spans="1:4" ht="16" customHeight="1" x14ac:dyDescent="0.2">
      <c r="A196">
        <v>6924</v>
      </c>
      <c r="B196" t="s">
        <v>14</v>
      </c>
      <c r="C196">
        <v>10557</v>
      </c>
      <c r="D196" t="s">
        <v>20</v>
      </c>
    </row>
    <row r="197" spans="1:4" ht="16" customHeight="1" x14ac:dyDescent="0.2">
      <c r="A197">
        <v>6927</v>
      </c>
      <c r="B197" t="s">
        <v>14</v>
      </c>
      <c r="C197">
        <v>10657</v>
      </c>
      <c r="D197" t="s">
        <v>20</v>
      </c>
    </row>
    <row r="198" spans="1:4" ht="16" customHeight="1" x14ac:dyDescent="0.2">
      <c r="A198">
        <v>7120</v>
      </c>
      <c r="B198" t="s">
        <v>14</v>
      </c>
      <c r="C198">
        <v>10658</v>
      </c>
      <c r="D198" t="s">
        <v>20</v>
      </c>
    </row>
    <row r="199" spans="1:4" x14ac:dyDescent="0.2">
      <c r="A199">
        <v>7227</v>
      </c>
      <c r="B199" t="s">
        <v>14</v>
      </c>
      <c r="C199">
        <v>10682</v>
      </c>
      <c r="D199" t="s">
        <v>20</v>
      </c>
    </row>
    <row r="200" spans="1:4" ht="16" customHeight="1" x14ac:dyDescent="0.2">
      <c r="A200">
        <v>7438</v>
      </c>
      <c r="B200" t="s">
        <v>14</v>
      </c>
      <c r="C200">
        <v>10704</v>
      </c>
      <c r="D200" t="s">
        <v>20</v>
      </c>
    </row>
    <row r="201" spans="1:4" ht="16" customHeight="1" x14ac:dyDescent="0.2">
      <c r="A201">
        <v>7656</v>
      </c>
      <c r="B201" t="s">
        <v>14</v>
      </c>
      <c r="C201">
        <v>10723</v>
      </c>
      <c r="D201" t="s">
        <v>20</v>
      </c>
    </row>
    <row r="202" spans="1:4" ht="16" customHeight="1" x14ac:dyDescent="0.2">
      <c r="A202">
        <v>7724</v>
      </c>
      <c r="B202" t="s">
        <v>14</v>
      </c>
      <c r="C202">
        <v>10729</v>
      </c>
      <c r="D202" t="s">
        <v>20</v>
      </c>
    </row>
    <row r="203" spans="1:4" ht="16" customHeight="1" x14ac:dyDescent="0.2">
      <c r="A203">
        <v>7875</v>
      </c>
      <c r="B203" t="s">
        <v>14</v>
      </c>
      <c r="C203">
        <v>10731</v>
      </c>
      <c r="D203" t="s">
        <v>20</v>
      </c>
    </row>
    <row r="204" spans="1:4" ht="16" customHeight="1" x14ac:dyDescent="0.2">
      <c r="A204">
        <v>8092</v>
      </c>
      <c r="B204" t="s">
        <v>14</v>
      </c>
      <c r="C204">
        <v>10739</v>
      </c>
      <c r="D204" t="s">
        <v>20</v>
      </c>
    </row>
    <row r="205" spans="1:4" x14ac:dyDescent="0.2">
      <c r="A205">
        <v>8142</v>
      </c>
      <c r="B205" t="s">
        <v>14</v>
      </c>
      <c r="C205">
        <v>10748</v>
      </c>
      <c r="D205" t="s">
        <v>20</v>
      </c>
    </row>
    <row r="206" spans="1:4" ht="16" customHeight="1" x14ac:dyDescent="0.2">
      <c r="A206">
        <v>8153</v>
      </c>
      <c r="B206" t="s">
        <v>14</v>
      </c>
      <c r="C206">
        <v>10755</v>
      </c>
      <c r="D206" t="s">
        <v>20</v>
      </c>
    </row>
    <row r="207" spans="1:4" x14ac:dyDescent="0.2">
      <c r="A207">
        <v>8517</v>
      </c>
      <c r="B207" t="s">
        <v>14</v>
      </c>
      <c r="C207">
        <v>10756</v>
      </c>
      <c r="D207" t="s">
        <v>20</v>
      </c>
    </row>
    <row r="208" spans="1:4" ht="16" customHeight="1" x14ac:dyDescent="0.2">
      <c r="A208">
        <v>8866</v>
      </c>
      <c r="B208" t="s">
        <v>14</v>
      </c>
      <c r="C208">
        <v>10770</v>
      </c>
      <c r="D208" t="s">
        <v>20</v>
      </c>
    </row>
    <row r="209" spans="1:4" x14ac:dyDescent="0.2">
      <c r="A209">
        <v>8906</v>
      </c>
      <c r="B209" t="s">
        <v>14</v>
      </c>
      <c r="C209">
        <v>10804</v>
      </c>
      <c r="D209" t="s">
        <v>20</v>
      </c>
    </row>
    <row r="210" spans="1:4" ht="16" customHeight="1" x14ac:dyDescent="0.2">
      <c r="A210">
        <v>9216</v>
      </c>
      <c r="B210" t="s">
        <v>14</v>
      </c>
      <c r="C210">
        <v>10831</v>
      </c>
      <c r="D210" t="s">
        <v>20</v>
      </c>
    </row>
    <row r="211" spans="1:4" ht="16" customHeight="1" x14ac:dyDescent="0.2">
      <c r="A211">
        <v>9318</v>
      </c>
      <c r="B211" t="s">
        <v>14</v>
      </c>
      <c r="C211">
        <v>10850</v>
      </c>
      <c r="D211" t="s">
        <v>20</v>
      </c>
    </row>
    <row r="212" spans="1:4" ht="16" customHeight="1" x14ac:dyDescent="0.2">
      <c r="A212">
        <v>11108</v>
      </c>
      <c r="B212" t="s">
        <v>14</v>
      </c>
      <c r="C212">
        <v>10938</v>
      </c>
      <c r="D212" t="s">
        <v>20</v>
      </c>
    </row>
    <row r="213" spans="1:4" ht="16" customHeight="1" x14ac:dyDescent="0.2">
      <c r="A213">
        <v>11167</v>
      </c>
      <c r="B213" t="s">
        <v>14</v>
      </c>
      <c r="C213">
        <v>10946</v>
      </c>
      <c r="D213" t="s">
        <v>20</v>
      </c>
    </row>
    <row r="214" spans="1:4" x14ac:dyDescent="0.2">
      <c r="A214">
        <v>12497</v>
      </c>
      <c r="B214" t="s">
        <v>14</v>
      </c>
      <c r="C214">
        <v>10981</v>
      </c>
      <c r="D214" t="s">
        <v>20</v>
      </c>
    </row>
    <row r="215" spans="1:4" ht="16" customHeight="1" x14ac:dyDescent="0.2">
      <c r="A215">
        <v>12552</v>
      </c>
      <c r="B215" t="s">
        <v>14</v>
      </c>
      <c r="C215">
        <v>10999</v>
      </c>
      <c r="D215" t="s">
        <v>20</v>
      </c>
    </row>
    <row r="216" spans="1:4" x14ac:dyDescent="0.2">
      <c r="A216">
        <v>13385</v>
      </c>
      <c r="B216" t="s">
        <v>14</v>
      </c>
      <c r="C216">
        <v>11041</v>
      </c>
      <c r="D216" t="s">
        <v>20</v>
      </c>
    </row>
    <row r="217" spans="1:4" ht="16" customHeight="1" x14ac:dyDescent="0.2">
      <c r="A217">
        <v>13653</v>
      </c>
      <c r="B217" t="s">
        <v>14</v>
      </c>
      <c r="C217">
        <v>11061</v>
      </c>
      <c r="D217" t="s">
        <v>20</v>
      </c>
    </row>
    <row r="218" spans="1:4" x14ac:dyDescent="0.2">
      <c r="A218">
        <v>13864</v>
      </c>
      <c r="B218" t="s">
        <v>14</v>
      </c>
      <c r="C218">
        <v>11075</v>
      </c>
      <c r="D218" t="s">
        <v>20</v>
      </c>
    </row>
    <row r="219" spans="1:4" ht="16" customHeight="1" x14ac:dyDescent="0.2">
      <c r="A219">
        <v>15238</v>
      </c>
      <c r="B219" t="s">
        <v>14</v>
      </c>
      <c r="C219">
        <v>11075</v>
      </c>
      <c r="D219" t="s">
        <v>20</v>
      </c>
    </row>
    <row r="220" spans="1:4" x14ac:dyDescent="0.2">
      <c r="A220">
        <v>15723</v>
      </c>
      <c r="B220" t="s">
        <v>14</v>
      </c>
      <c r="C220">
        <v>11088</v>
      </c>
      <c r="D220" t="s">
        <v>20</v>
      </c>
    </row>
    <row r="221" spans="1:4" x14ac:dyDescent="0.2">
      <c r="A221">
        <v>16168</v>
      </c>
      <c r="B221" t="s">
        <v>14</v>
      </c>
      <c r="C221">
        <v>11091</v>
      </c>
      <c r="D221" t="s">
        <v>20</v>
      </c>
    </row>
    <row r="222" spans="1:4" ht="16" customHeight="1" x14ac:dyDescent="0.2">
      <c r="A222">
        <v>16389</v>
      </c>
      <c r="B222" t="s">
        <v>14</v>
      </c>
      <c r="C222">
        <v>11091</v>
      </c>
      <c r="D222" t="s">
        <v>20</v>
      </c>
    </row>
    <row r="223" spans="1:4" ht="16" customHeight="1" x14ac:dyDescent="0.2">
      <c r="A223">
        <v>16592</v>
      </c>
      <c r="B223" t="s">
        <v>14</v>
      </c>
      <c r="C223">
        <v>11108</v>
      </c>
      <c r="D223" t="s">
        <v>20</v>
      </c>
    </row>
    <row r="224" spans="1:4" ht="16" customHeight="1" x14ac:dyDescent="0.2">
      <c r="A224">
        <v>18829</v>
      </c>
      <c r="B224" t="s">
        <v>14</v>
      </c>
      <c r="C224">
        <v>11174</v>
      </c>
      <c r="D224" t="s">
        <v>20</v>
      </c>
    </row>
    <row r="225" spans="1:4" ht="16" customHeight="1" x14ac:dyDescent="0.2">
      <c r="A225">
        <v>19246</v>
      </c>
      <c r="B225" t="s">
        <v>14</v>
      </c>
      <c r="C225">
        <v>11174</v>
      </c>
      <c r="D225" t="s">
        <v>20</v>
      </c>
    </row>
    <row r="226" spans="1:4" x14ac:dyDescent="0.2">
      <c r="A226">
        <v>19769</v>
      </c>
      <c r="B226" t="s">
        <v>14</v>
      </c>
      <c r="C226">
        <v>11214</v>
      </c>
      <c r="D226" t="s">
        <v>20</v>
      </c>
    </row>
    <row r="227" spans="1:4" ht="16" customHeight="1" x14ac:dyDescent="0.2">
      <c r="A227">
        <v>20243</v>
      </c>
      <c r="B227" t="s">
        <v>14</v>
      </c>
      <c r="C227">
        <v>11228</v>
      </c>
      <c r="D227" t="s">
        <v>20</v>
      </c>
    </row>
    <row r="228" spans="1:4" ht="16" customHeight="1" x14ac:dyDescent="0.2">
      <c r="A228">
        <v>20915</v>
      </c>
      <c r="B228" t="s">
        <v>14</v>
      </c>
      <c r="C228">
        <v>11255</v>
      </c>
      <c r="D228" t="s">
        <v>20</v>
      </c>
    </row>
    <row r="229" spans="1:4" ht="16" customHeight="1" x14ac:dyDescent="0.2">
      <c r="A229">
        <v>21307</v>
      </c>
      <c r="B229" t="s">
        <v>14</v>
      </c>
      <c r="C229">
        <v>11261</v>
      </c>
      <c r="D229" t="s">
        <v>20</v>
      </c>
    </row>
    <row r="230" spans="1:4" x14ac:dyDescent="0.2">
      <c r="A230">
        <v>22073</v>
      </c>
      <c r="B230" t="s">
        <v>14</v>
      </c>
      <c r="C230">
        <v>11277</v>
      </c>
      <c r="D230" t="s">
        <v>20</v>
      </c>
    </row>
    <row r="231" spans="1:4" ht="16" customHeight="1" x14ac:dyDescent="0.2">
      <c r="A231">
        <v>23159</v>
      </c>
      <c r="B231" t="s">
        <v>14</v>
      </c>
      <c r="C231">
        <v>11280</v>
      </c>
      <c r="D231" t="s">
        <v>20</v>
      </c>
    </row>
    <row r="232" spans="1:4" x14ac:dyDescent="0.2">
      <c r="A232">
        <v>24234</v>
      </c>
      <c r="B232" t="s">
        <v>14</v>
      </c>
      <c r="C232">
        <v>11339</v>
      </c>
      <c r="D232" t="s">
        <v>20</v>
      </c>
    </row>
    <row r="233" spans="1:4" ht="16" customHeight="1" x14ac:dyDescent="0.2">
      <c r="A233">
        <v>24882</v>
      </c>
      <c r="B233" t="s">
        <v>14</v>
      </c>
      <c r="C233">
        <v>11469</v>
      </c>
      <c r="D233" t="s">
        <v>20</v>
      </c>
    </row>
    <row r="234" spans="1:4" x14ac:dyDescent="0.2">
      <c r="A234">
        <v>26176</v>
      </c>
      <c r="B234" t="s">
        <v>14</v>
      </c>
      <c r="C234">
        <v>11493</v>
      </c>
      <c r="D234" t="s">
        <v>20</v>
      </c>
    </row>
    <row r="235" spans="1:4" x14ac:dyDescent="0.2">
      <c r="A235">
        <v>26303</v>
      </c>
      <c r="B235" t="s">
        <v>14</v>
      </c>
      <c r="C235">
        <v>11502</v>
      </c>
      <c r="D235" t="s">
        <v>20</v>
      </c>
    </row>
    <row r="236" spans="1:4" ht="16" customHeight="1" x14ac:dyDescent="0.2">
      <c r="A236">
        <v>26527</v>
      </c>
      <c r="B236" t="s">
        <v>14</v>
      </c>
      <c r="C236">
        <v>11525</v>
      </c>
      <c r="D236" t="s">
        <v>20</v>
      </c>
    </row>
    <row r="237" spans="1:4" ht="16" customHeight="1" x14ac:dyDescent="0.2">
      <c r="A237">
        <v>26571</v>
      </c>
      <c r="B237" t="s">
        <v>14</v>
      </c>
      <c r="C237">
        <v>11539</v>
      </c>
      <c r="D237" t="s">
        <v>20</v>
      </c>
    </row>
    <row r="238" spans="1:4" ht="16" customHeight="1" x14ac:dyDescent="0.2">
      <c r="A238">
        <v>27844</v>
      </c>
      <c r="B238" t="s">
        <v>14</v>
      </c>
      <c r="C238">
        <v>11579</v>
      </c>
      <c r="D238" t="s">
        <v>20</v>
      </c>
    </row>
    <row r="239" spans="1:4" x14ac:dyDescent="0.2">
      <c r="A239">
        <v>28358</v>
      </c>
      <c r="B239" t="s">
        <v>14</v>
      </c>
      <c r="C239">
        <v>11619</v>
      </c>
      <c r="D239" t="s">
        <v>20</v>
      </c>
    </row>
    <row r="240" spans="1:4" x14ac:dyDescent="0.2">
      <c r="A240">
        <v>28870</v>
      </c>
      <c r="B240" t="s">
        <v>14</v>
      </c>
      <c r="C240">
        <v>11642</v>
      </c>
      <c r="D240" t="s">
        <v>20</v>
      </c>
    </row>
    <row r="241" spans="1:4" ht="16" customHeight="1" x14ac:dyDescent="0.2">
      <c r="A241">
        <v>30331</v>
      </c>
      <c r="B241" t="s">
        <v>14</v>
      </c>
      <c r="C241">
        <v>11648</v>
      </c>
      <c r="D241" t="s">
        <v>20</v>
      </c>
    </row>
    <row r="242" spans="1:4" x14ac:dyDescent="0.2">
      <c r="A242">
        <v>31665</v>
      </c>
      <c r="B242" t="s">
        <v>14</v>
      </c>
      <c r="C242">
        <v>11663</v>
      </c>
      <c r="D242" t="s">
        <v>20</v>
      </c>
    </row>
    <row r="243" spans="1:4" x14ac:dyDescent="0.2">
      <c r="A243">
        <v>31864</v>
      </c>
      <c r="B243" t="s">
        <v>14</v>
      </c>
      <c r="C243">
        <v>11721</v>
      </c>
      <c r="D243" t="s">
        <v>20</v>
      </c>
    </row>
    <row r="244" spans="1:4" x14ac:dyDescent="0.2">
      <c r="A244">
        <v>32951</v>
      </c>
      <c r="B244" t="s">
        <v>14</v>
      </c>
      <c r="C244">
        <v>11735</v>
      </c>
      <c r="D244" t="s">
        <v>20</v>
      </c>
    </row>
    <row r="245" spans="1:4" ht="16" customHeight="1" x14ac:dyDescent="0.2">
      <c r="A245">
        <v>33092</v>
      </c>
      <c r="B245" t="s">
        <v>14</v>
      </c>
      <c r="C245">
        <v>11746</v>
      </c>
      <c r="D245" t="s">
        <v>20</v>
      </c>
    </row>
    <row r="246" spans="1:4" x14ac:dyDescent="0.2">
      <c r="A246">
        <v>34964</v>
      </c>
      <c r="B246" t="s">
        <v>14</v>
      </c>
      <c r="C246">
        <v>11900</v>
      </c>
      <c r="D246" t="s">
        <v>20</v>
      </c>
    </row>
    <row r="247" spans="1:4" x14ac:dyDescent="0.2">
      <c r="A247">
        <v>35498</v>
      </c>
      <c r="B247" t="s">
        <v>14</v>
      </c>
      <c r="C247">
        <v>11904</v>
      </c>
      <c r="D247" t="s">
        <v>20</v>
      </c>
    </row>
    <row r="248" spans="1:4" x14ac:dyDescent="0.2">
      <c r="A248">
        <v>35536</v>
      </c>
      <c r="B248" t="s">
        <v>14</v>
      </c>
      <c r="C248">
        <v>11924</v>
      </c>
      <c r="D248" t="s">
        <v>20</v>
      </c>
    </row>
    <row r="249" spans="1:4" ht="16" customHeight="1" x14ac:dyDescent="0.2">
      <c r="A249">
        <v>35698</v>
      </c>
      <c r="B249" t="s">
        <v>14</v>
      </c>
      <c r="C249">
        <v>11929</v>
      </c>
      <c r="D249" t="s">
        <v>20</v>
      </c>
    </row>
    <row r="250" spans="1:4" x14ac:dyDescent="0.2">
      <c r="A250">
        <v>37823</v>
      </c>
      <c r="B250" t="s">
        <v>14</v>
      </c>
      <c r="C250">
        <v>11941</v>
      </c>
      <c r="D250" t="s">
        <v>20</v>
      </c>
    </row>
    <row r="251" spans="1:4" x14ac:dyDescent="0.2">
      <c r="A251">
        <v>38376</v>
      </c>
      <c r="B251" t="s">
        <v>14</v>
      </c>
      <c r="C251">
        <v>11948</v>
      </c>
      <c r="D251" t="s">
        <v>20</v>
      </c>
    </row>
    <row r="252" spans="1:4" ht="16" customHeight="1" x14ac:dyDescent="0.2">
      <c r="A252">
        <v>38414</v>
      </c>
      <c r="B252" t="s">
        <v>14</v>
      </c>
      <c r="C252">
        <v>11952</v>
      </c>
      <c r="D252" t="s">
        <v>20</v>
      </c>
    </row>
    <row r="253" spans="1:4" ht="16" customHeight="1" x14ac:dyDescent="0.2">
      <c r="A253">
        <v>38533</v>
      </c>
      <c r="B253" t="s">
        <v>14</v>
      </c>
      <c r="C253">
        <v>11960</v>
      </c>
      <c r="D253" t="s">
        <v>20</v>
      </c>
    </row>
    <row r="254" spans="1:4" ht="16" customHeight="1" x14ac:dyDescent="0.2">
      <c r="A254">
        <v>39996</v>
      </c>
      <c r="B254" t="s">
        <v>14</v>
      </c>
      <c r="C254">
        <v>11969</v>
      </c>
      <c r="D254" t="s">
        <v>20</v>
      </c>
    </row>
    <row r="255" spans="1:4" ht="16" customHeight="1" x14ac:dyDescent="0.2">
      <c r="A255">
        <v>40107</v>
      </c>
      <c r="B255" t="s">
        <v>14</v>
      </c>
      <c r="C255">
        <v>11990</v>
      </c>
      <c r="D255" t="s">
        <v>20</v>
      </c>
    </row>
    <row r="256" spans="1:4" x14ac:dyDescent="0.2">
      <c r="A256">
        <v>40228</v>
      </c>
      <c r="B256" t="s">
        <v>14</v>
      </c>
      <c r="C256">
        <v>12009</v>
      </c>
      <c r="D256" t="s">
        <v>20</v>
      </c>
    </row>
    <row r="257" spans="1:4" x14ac:dyDescent="0.2">
      <c r="A257">
        <v>42795</v>
      </c>
      <c r="B257" t="s">
        <v>14</v>
      </c>
      <c r="C257">
        <v>12020</v>
      </c>
      <c r="D257" t="s">
        <v>20</v>
      </c>
    </row>
    <row r="258" spans="1:4" ht="16" customHeight="1" x14ac:dyDescent="0.2">
      <c r="A258">
        <v>43086</v>
      </c>
      <c r="B258" t="s">
        <v>14</v>
      </c>
      <c r="C258">
        <v>12042</v>
      </c>
      <c r="D258" t="s">
        <v>20</v>
      </c>
    </row>
    <row r="259" spans="1:4" x14ac:dyDescent="0.2">
      <c r="A259">
        <v>45384</v>
      </c>
      <c r="B259" t="s">
        <v>14</v>
      </c>
      <c r="C259">
        <v>12047</v>
      </c>
      <c r="D259" t="s">
        <v>20</v>
      </c>
    </row>
    <row r="260" spans="1:4" x14ac:dyDescent="0.2">
      <c r="A260">
        <v>45987</v>
      </c>
      <c r="B260" t="s">
        <v>14</v>
      </c>
      <c r="C260">
        <v>12065</v>
      </c>
      <c r="D260" t="s">
        <v>20</v>
      </c>
    </row>
    <row r="261" spans="1:4" ht="16" customHeight="1" x14ac:dyDescent="0.2">
      <c r="A261">
        <v>46317</v>
      </c>
      <c r="B261" t="s">
        <v>14</v>
      </c>
      <c r="C261">
        <v>12100</v>
      </c>
      <c r="D261" t="s">
        <v>20</v>
      </c>
    </row>
    <row r="262" spans="1:4" x14ac:dyDescent="0.2">
      <c r="A262">
        <v>47037</v>
      </c>
      <c r="B262" t="s">
        <v>14</v>
      </c>
      <c r="C262">
        <v>12102</v>
      </c>
      <c r="D262" t="s">
        <v>20</v>
      </c>
    </row>
    <row r="263" spans="1:4" ht="16" customHeight="1" x14ac:dyDescent="0.2">
      <c r="A263">
        <v>47459</v>
      </c>
      <c r="B263" t="s">
        <v>14</v>
      </c>
      <c r="C263">
        <v>12129</v>
      </c>
      <c r="D263" t="s">
        <v>20</v>
      </c>
    </row>
    <row r="264" spans="1:4" x14ac:dyDescent="0.2">
      <c r="A264">
        <v>48236</v>
      </c>
      <c r="B264" t="s">
        <v>14</v>
      </c>
      <c r="C264">
        <v>12129</v>
      </c>
      <c r="D264" t="s">
        <v>20</v>
      </c>
    </row>
    <row r="265" spans="1:4" ht="16" customHeight="1" x14ac:dyDescent="0.2">
      <c r="A265">
        <v>49879</v>
      </c>
      <c r="B265" t="s">
        <v>14</v>
      </c>
      <c r="C265">
        <v>12155</v>
      </c>
      <c r="D265" t="s">
        <v>20</v>
      </c>
    </row>
    <row r="266" spans="1:4" ht="16" customHeight="1" x14ac:dyDescent="0.2">
      <c r="A266">
        <v>52421</v>
      </c>
      <c r="B266" t="s">
        <v>14</v>
      </c>
      <c r="C266">
        <v>12174</v>
      </c>
      <c r="D266" t="s">
        <v>20</v>
      </c>
    </row>
    <row r="267" spans="1:4" ht="16" customHeight="1" x14ac:dyDescent="0.2">
      <c r="A267">
        <v>53067</v>
      </c>
      <c r="B267" t="s">
        <v>14</v>
      </c>
      <c r="C267">
        <v>12202</v>
      </c>
      <c r="D267" t="s">
        <v>20</v>
      </c>
    </row>
    <row r="268" spans="1:4" ht="16" customHeight="1" x14ac:dyDescent="0.2">
      <c r="A268">
        <v>53324</v>
      </c>
      <c r="B268" t="s">
        <v>14</v>
      </c>
      <c r="C268">
        <v>12216</v>
      </c>
      <c r="D268" t="s">
        <v>20</v>
      </c>
    </row>
    <row r="269" spans="1:4" ht="16" customHeight="1" x14ac:dyDescent="0.2">
      <c r="A269">
        <v>55372</v>
      </c>
      <c r="B269" t="s">
        <v>14</v>
      </c>
      <c r="C269">
        <v>12219</v>
      </c>
      <c r="D269" t="s">
        <v>20</v>
      </c>
    </row>
    <row r="270" spans="1:4" x14ac:dyDescent="0.2">
      <c r="A270">
        <v>55476</v>
      </c>
      <c r="B270" t="s">
        <v>14</v>
      </c>
      <c r="C270">
        <v>12274</v>
      </c>
      <c r="D270" t="s">
        <v>20</v>
      </c>
    </row>
    <row r="271" spans="1:4" ht="16" customHeight="1" x14ac:dyDescent="0.2">
      <c r="A271">
        <v>55757</v>
      </c>
      <c r="B271" t="s">
        <v>14</v>
      </c>
      <c r="C271">
        <v>12275</v>
      </c>
      <c r="D271" t="s">
        <v>20</v>
      </c>
    </row>
    <row r="272" spans="1:4" ht="16" customHeight="1" x14ac:dyDescent="0.2">
      <c r="A272">
        <v>55805</v>
      </c>
      <c r="B272" t="s">
        <v>14</v>
      </c>
      <c r="C272">
        <v>12300</v>
      </c>
      <c r="D272" t="s">
        <v>20</v>
      </c>
    </row>
    <row r="273" spans="1:4" ht="16" customHeight="1" x14ac:dyDescent="0.2">
      <c r="A273">
        <v>57010</v>
      </c>
      <c r="B273" t="s">
        <v>14</v>
      </c>
      <c r="C273">
        <v>12309</v>
      </c>
      <c r="D273" t="s">
        <v>20</v>
      </c>
    </row>
    <row r="274" spans="1:4" ht="16" customHeight="1" x14ac:dyDescent="0.2">
      <c r="A274">
        <v>57034</v>
      </c>
      <c r="B274" t="s">
        <v>14</v>
      </c>
      <c r="C274">
        <v>12310</v>
      </c>
      <c r="D274" t="s">
        <v>20</v>
      </c>
    </row>
    <row r="275" spans="1:4" ht="16" customHeight="1" x14ac:dyDescent="0.2">
      <c r="A275">
        <v>57122</v>
      </c>
      <c r="B275" t="s">
        <v>14</v>
      </c>
      <c r="C275">
        <v>12322</v>
      </c>
      <c r="D275" t="s">
        <v>20</v>
      </c>
    </row>
    <row r="276" spans="1:4" ht="16" customHeight="1" x14ac:dyDescent="0.2">
      <c r="A276">
        <v>57659</v>
      </c>
      <c r="B276" t="s">
        <v>14</v>
      </c>
      <c r="C276">
        <v>12356</v>
      </c>
      <c r="D276" t="s">
        <v>20</v>
      </c>
    </row>
    <row r="277" spans="1:4" ht="16" customHeight="1" x14ac:dyDescent="0.2">
      <c r="A277">
        <v>57734</v>
      </c>
      <c r="B277" t="s">
        <v>14</v>
      </c>
      <c r="C277">
        <v>12360</v>
      </c>
      <c r="D277" t="s">
        <v>20</v>
      </c>
    </row>
    <row r="278" spans="1:4" ht="16" customHeight="1" x14ac:dyDescent="0.2">
      <c r="A278">
        <v>57872</v>
      </c>
      <c r="B278" t="s">
        <v>14</v>
      </c>
      <c r="C278">
        <v>12405</v>
      </c>
      <c r="D278" t="s">
        <v>20</v>
      </c>
    </row>
    <row r="279" spans="1:4" x14ac:dyDescent="0.2">
      <c r="A279">
        <v>57911</v>
      </c>
      <c r="B279" t="s">
        <v>14</v>
      </c>
      <c r="C279">
        <v>12434</v>
      </c>
      <c r="D279" t="s">
        <v>20</v>
      </c>
    </row>
    <row r="280" spans="1:4" ht="16" customHeight="1" x14ac:dyDescent="0.2">
      <c r="A280">
        <v>59003</v>
      </c>
      <c r="B280" t="s">
        <v>14</v>
      </c>
      <c r="C280">
        <v>12437</v>
      </c>
      <c r="D280" t="s">
        <v>20</v>
      </c>
    </row>
    <row r="281" spans="1:4" ht="16" customHeight="1" x14ac:dyDescent="0.2">
      <c r="A281">
        <v>59007</v>
      </c>
      <c r="B281" t="s">
        <v>14</v>
      </c>
      <c r="C281">
        <v>12449</v>
      </c>
      <c r="D281" t="s">
        <v>20</v>
      </c>
    </row>
    <row r="282" spans="1:4" ht="16" customHeight="1" x14ac:dyDescent="0.2">
      <c r="A282">
        <v>60342</v>
      </c>
      <c r="B282" t="s">
        <v>14</v>
      </c>
      <c r="C282">
        <v>12467</v>
      </c>
      <c r="D282" t="s">
        <v>20</v>
      </c>
    </row>
    <row r="283" spans="1:4" ht="16" customHeight="1" x14ac:dyDescent="0.2">
      <c r="A283">
        <v>60994</v>
      </c>
      <c r="B283" t="s">
        <v>14</v>
      </c>
      <c r="C283">
        <v>12468</v>
      </c>
      <c r="D283" t="s">
        <v>20</v>
      </c>
    </row>
    <row r="284" spans="1:4" ht="16" customHeight="1" x14ac:dyDescent="0.2">
      <c r="A284">
        <v>62127</v>
      </c>
      <c r="B284" t="s">
        <v>14</v>
      </c>
      <c r="C284">
        <v>12516</v>
      </c>
      <c r="D284" t="s">
        <v>20</v>
      </c>
    </row>
    <row r="285" spans="1:4" ht="16" customHeight="1" x14ac:dyDescent="0.2">
      <c r="A285">
        <v>62804</v>
      </c>
      <c r="B285" t="s">
        <v>14</v>
      </c>
      <c r="C285">
        <v>12533</v>
      </c>
      <c r="D285" t="s">
        <v>20</v>
      </c>
    </row>
    <row r="286" spans="1:4" ht="16" customHeight="1" x14ac:dyDescent="0.2">
      <c r="A286">
        <v>65755</v>
      </c>
      <c r="B286" t="s">
        <v>14</v>
      </c>
      <c r="C286">
        <v>12597</v>
      </c>
      <c r="D286" t="s">
        <v>20</v>
      </c>
    </row>
    <row r="287" spans="1:4" ht="16" customHeight="1" x14ac:dyDescent="0.2">
      <c r="A287">
        <v>67546</v>
      </c>
      <c r="B287" t="s">
        <v>14</v>
      </c>
      <c r="C287">
        <v>12607</v>
      </c>
      <c r="D287" t="s">
        <v>20</v>
      </c>
    </row>
    <row r="288" spans="1:4" ht="16" customHeight="1" x14ac:dyDescent="0.2">
      <c r="A288">
        <v>68602</v>
      </c>
      <c r="B288" t="s">
        <v>14</v>
      </c>
      <c r="C288">
        <v>12620</v>
      </c>
      <c r="D288" t="s">
        <v>20</v>
      </c>
    </row>
    <row r="289" spans="1:4" ht="16" customHeight="1" x14ac:dyDescent="0.2">
      <c r="A289">
        <v>68769</v>
      </c>
      <c r="B289" t="s">
        <v>14</v>
      </c>
      <c r="C289">
        <v>12635</v>
      </c>
      <c r="D289" t="s">
        <v>20</v>
      </c>
    </row>
    <row r="290" spans="1:4" ht="16" customHeight="1" x14ac:dyDescent="0.2">
      <c r="A290">
        <v>69617</v>
      </c>
      <c r="B290" t="s">
        <v>14</v>
      </c>
      <c r="C290">
        <v>12678</v>
      </c>
      <c r="D290" t="s">
        <v>20</v>
      </c>
    </row>
    <row r="291" spans="1:4" ht="16" customHeight="1" x14ac:dyDescent="0.2">
      <c r="A291">
        <v>71320</v>
      </c>
      <c r="B291" t="s">
        <v>14</v>
      </c>
      <c r="C291">
        <v>12684</v>
      </c>
      <c r="D291" t="s">
        <v>20</v>
      </c>
    </row>
    <row r="292" spans="1:4" ht="16" customHeight="1" x14ac:dyDescent="0.2">
      <c r="A292">
        <v>72623</v>
      </c>
      <c r="B292" t="s">
        <v>14</v>
      </c>
      <c r="C292">
        <v>12797</v>
      </c>
      <c r="D292" t="s">
        <v>20</v>
      </c>
    </row>
    <row r="293" spans="1:4" ht="16" customHeight="1" x14ac:dyDescent="0.2">
      <c r="A293">
        <v>73522</v>
      </c>
      <c r="B293" t="s">
        <v>14</v>
      </c>
      <c r="C293">
        <v>12812</v>
      </c>
      <c r="D293" t="s">
        <v>20</v>
      </c>
    </row>
    <row r="294" spans="1:4" ht="16" customHeight="1" x14ac:dyDescent="0.2">
      <c r="A294">
        <v>74073</v>
      </c>
      <c r="B294" t="s">
        <v>14</v>
      </c>
      <c r="C294">
        <v>12886</v>
      </c>
      <c r="D294" t="s">
        <v>20</v>
      </c>
    </row>
    <row r="295" spans="1:4" ht="16" customHeight="1" x14ac:dyDescent="0.2">
      <c r="A295">
        <v>74688</v>
      </c>
      <c r="B295" t="s">
        <v>14</v>
      </c>
      <c r="C295">
        <v>12939</v>
      </c>
      <c r="D295" t="s">
        <v>20</v>
      </c>
    </row>
    <row r="296" spans="1:4" ht="16" customHeight="1" x14ac:dyDescent="0.2">
      <c r="A296">
        <v>75022</v>
      </c>
      <c r="B296" t="s">
        <v>14</v>
      </c>
      <c r="C296">
        <v>12939</v>
      </c>
      <c r="D296" t="s">
        <v>20</v>
      </c>
    </row>
    <row r="297" spans="1:4" ht="16" customHeight="1" x14ac:dyDescent="0.2">
      <c r="A297">
        <v>77355</v>
      </c>
      <c r="B297" t="s">
        <v>14</v>
      </c>
      <c r="C297">
        <v>12944</v>
      </c>
      <c r="D297" t="s">
        <v>20</v>
      </c>
    </row>
    <row r="298" spans="1:4" ht="16" customHeight="1" x14ac:dyDescent="0.2">
      <c r="A298">
        <v>78630</v>
      </c>
      <c r="B298" t="s">
        <v>14</v>
      </c>
      <c r="C298">
        <v>12955</v>
      </c>
      <c r="D298" t="s">
        <v>20</v>
      </c>
    </row>
    <row r="299" spans="1:4" ht="16" customHeight="1" x14ac:dyDescent="0.2">
      <c r="A299">
        <v>78743</v>
      </c>
      <c r="B299" t="s">
        <v>14</v>
      </c>
      <c r="C299">
        <v>12985</v>
      </c>
      <c r="D299" t="s">
        <v>20</v>
      </c>
    </row>
    <row r="300" spans="1:4" ht="16" customHeight="1" x14ac:dyDescent="0.2">
      <c r="A300">
        <v>81136</v>
      </c>
      <c r="B300" t="s">
        <v>14</v>
      </c>
      <c r="C300">
        <v>12991</v>
      </c>
      <c r="D300" t="s">
        <v>20</v>
      </c>
    </row>
    <row r="301" spans="1:4" ht="16" customHeight="1" x14ac:dyDescent="0.2">
      <c r="A301">
        <v>81897</v>
      </c>
      <c r="B301" t="s">
        <v>14</v>
      </c>
      <c r="C301">
        <v>13018</v>
      </c>
      <c r="D301" t="s">
        <v>20</v>
      </c>
    </row>
    <row r="302" spans="1:4" ht="16" customHeight="1" x14ac:dyDescent="0.2">
      <c r="A302">
        <v>81984</v>
      </c>
      <c r="B302" t="s">
        <v>14</v>
      </c>
      <c r="C302">
        <v>13045</v>
      </c>
      <c r="D302" t="s">
        <v>20</v>
      </c>
    </row>
    <row r="303" spans="1:4" ht="16" customHeight="1" x14ac:dyDescent="0.2">
      <c r="A303">
        <v>82959</v>
      </c>
      <c r="B303" t="s">
        <v>14</v>
      </c>
      <c r="C303">
        <v>13065</v>
      </c>
      <c r="D303" t="s">
        <v>20</v>
      </c>
    </row>
    <row r="304" spans="1:4" ht="16" customHeight="1" x14ac:dyDescent="0.2">
      <c r="A304">
        <v>85902</v>
      </c>
      <c r="B304" t="s">
        <v>14</v>
      </c>
      <c r="C304">
        <v>13103</v>
      </c>
      <c r="D304" t="s">
        <v>20</v>
      </c>
    </row>
    <row r="305" spans="1:4" ht="16" customHeight="1" x14ac:dyDescent="0.2">
      <c r="A305">
        <v>86060</v>
      </c>
      <c r="B305" t="s">
        <v>14</v>
      </c>
      <c r="C305">
        <v>13164</v>
      </c>
      <c r="D305" t="s">
        <v>20</v>
      </c>
    </row>
    <row r="306" spans="1:4" x14ac:dyDescent="0.2">
      <c r="A306">
        <v>87293</v>
      </c>
      <c r="B306" t="s">
        <v>14</v>
      </c>
      <c r="C306">
        <v>13195</v>
      </c>
      <c r="D306" t="s">
        <v>20</v>
      </c>
    </row>
    <row r="307" spans="1:4" x14ac:dyDescent="0.2">
      <c r="A307">
        <v>87448</v>
      </c>
      <c r="B307" t="s">
        <v>14</v>
      </c>
      <c r="C307">
        <v>13205</v>
      </c>
      <c r="D307" t="s">
        <v>20</v>
      </c>
    </row>
    <row r="308" spans="1:4" ht="16" customHeight="1" x14ac:dyDescent="0.2">
      <c r="A308">
        <v>87560</v>
      </c>
      <c r="B308" t="s">
        <v>14</v>
      </c>
      <c r="C308">
        <v>13212</v>
      </c>
      <c r="D308" t="s">
        <v>20</v>
      </c>
    </row>
    <row r="309" spans="1:4" ht="16" customHeight="1" x14ac:dyDescent="0.2">
      <c r="A309">
        <v>87676</v>
      </c>
      <c r="B309" t="s">
        <v>14</v>
      </c>
      <c r="C309">
        <v>13213</v>
      </c>
      <c r="D309" t="s">
        <v>20</v>
      </c>
    </row>
    <row r="310" spans="1:4" ht="16" customHeight="1" x14ac:dyDescent="0.2">
      <c r="A310">
        <v>88037</v>
      </c>
      <c r="B310" t="s">
        <v>14</v>
      </c>
      <c r="C310">
        <v>13223</v>
      </c>
      <c r="D310" t="s">
        <v>20</v>
      </c>
    </row>
    <row r="311" spans="1:4" ht="16" customHeight="1" x14ac:dyDescent="0.2">
      <c r="A311">
        <v>88055</v>
      </c>
      <c r="B311" t="s">
        <v>14</v>
      </c>
      <c r="C311">
        <v>13250</v>
      </c>
      <c r="D311" t="s">
        <v>20</v>
      </c>
    </row>
    <row r="312" spans="1:4" ht="16" customHeight="1" x14ac:dyDescent="0.2">
      <c r="A312">
        <v>88536</v>
      </c>
      <c r="B312" t="s">
        <v>14</v>
      </c>
      <c r="C312">
        <v>13264</v>
      </c>
      <c r="D312" t="s">
        <v>20</v>
      </c>
    </row>
    <row r="313" spans="1:4" ht="16" customHeight="1" x14ac:dyDescent="0.2">
      <c r="A313">
        <v>89288</v>
      </c>
      <c r="B313" t="s">
        <v>14</v>
      </c>
      <c r="C313">
        <v>13382</v>
      </c>
      <c r="D313" t="s">
        <v>20</v>
      </c>
    </row>
    <row r="314" spans="1:4" ht="16" customHeight="1" x14ac:dyDescent="0.2">
      <c r="A314">
        <v>90706</v>
      </c>
      <c r="B314" t="s">
        <v>14</v>
      </c>
      <c r="C314">
        <v>13404</v>
      </c>
      <c r="D314" t="s">
        <v>20</v>
      </c>
    </row>
    <row r="315" spans="1:4" ht="16" customHeight="1" x14ac:dyDescent="0.2">
      <c r="A315">
        <v>91722</v>
      </c>
      <c r="B315" t="s">
        <v>14</v>
      </c>
      <c r="C315">
        <v>13424</v>
      </c>
      <c r="D315" t="s">
        <v>20</v>
      </c>
    </row>
    <row r="316" spans="1:4" x14ac:dyDescent="0.2">
      <c r="A316">
        <v>93963</v>
      </c>
      <c r="B316" t="s">
        <v>14</v>
      </c>
      <c r="C316">
        <v>13439</v>
      </c>
      <c r="D316" t="s">
        <v>20</v>
      </c>
    </row>
    <row r="317" spans="1:4" ht="16" customHeight="1" x14ac:dyDescent="0.2">
      <c r="A317">
        <v>93991</v>
      </c>
      <c r="B317" t="s">
        <v>14</v>
      </c>
      <c r="C317">
        <v>13441</v>
      </c>
      <c r="D317" t="s">
        <v>20</v>
      </c>
    </row>
    <row r="318" spans="1:4" ht="16" customHeight="1" x14ac:dyDescent="0.2">
      <c r="A318">
        <v>94501</v>
      </c>
      <c r="B318" t="s">
        <v>14</v>
      </c>
      <c r="C318">
        <v>13468</v>
      </c>
      <c r="D318" t="s">
        <v>20</v>
      </c>
    </row>
    <row r="319" spans="1:4" ht="16" customHeight="1" x14ac:dyDescent="0.2">
      <c r="A319">
        <v>95958</v>
      </c>
      <c r="B319" t="s">
        <v>14</v>
      </c>
      <c r="C319">
        <v>13474</v>
      </c>
      <c r="D319" t="s">
        <v>20</v>
      </c>
    </row>
    <row r="320" spans="1:4" ht="16" customHeight="1" x14ac:dyDescent="0.2">
      <c r="A320">
        <v>95993</v>
      </c>
      <c r="B320" t="s">
        <v>14</v>
      </c>
      <c r="C320">
        <v>13513</v>
      </c>
      <c r="D320" t="s">
        <v>20</v>
      </c>
    </row>
    <row r="321" spans="1:4" ht="16" customHeight="1" x14ac:dyDescent="0.2">
      <c r="A321">
        <v>96328</v>
      </c>
      <c r="B321" t="s">
        <v>14</v>
      </c>
      <c r="C321">
        <v>13527</v>
      </c>
      <c r="D321" t="s">
        <v>20</v>
      </c>
    </row>
    <row r="322" spans="1:4" ht="16" customHeight="1" x14ac:dyDescent="0.2">
      <c r="A322">
        <v>96777</v>
      </c>
      <c r="B322" t="s">
        <v>14</v>
      </c>
      <c r="C322">
        <v>13536</v>
      </c>
      <c r="D322" t="s">
        <v>20</v>
      </c>
    </row>
    <row r="323" spans="1:4" ht="16" customHeight="1" x14ac:dyDescent="0.2">
      <c r="A323">
        <v>96888</v>
      </c>
      <c r="B323" t="s">
        <v>14</v>
      </c>
      <c r="C323">
        <v>13632</v>
      </c>
      <c r="D323" t="s">
        <v>20</v>
      </c>
    </row>
    <row r="324" spans="1:4" ht="16" customHeight="1" x14ac:dyDescent="0.2">
      <c r="A324">
        <v>97037</v>
      </c>
      <c r="B324" t="s">
        <v>14</v>
      </c>
      <c r="C324">
        <v>13653</v>
      </c>
      <c r="D324" t="s">
        <v>20</v>
      </c>
    </row>
    <row r="325" spans="1:4" ht="16" customHeight="1" x14ac:dyDescent="0.2">
      <c r="A325">
        <v>97369</v>
      </c>
      <c r="B325" t="s">
        <v>14</v>
      </c>
      <c r="C325">
        <v>13656</v>
      </c>
      <c r="D325" t="s">
        <v>20</v>
      </c>
    </row>
    <row r="326" spans="1:4" ht="16" customHeight="1" x14ac:dyDescent="0.2">
      <c r="A326">
        <v>99100</v>
      </c>
      <c r="B326" t="s">
        <v>14</v>
      </c>
      <c r="C326">
        <v>13678</v>
      </c>
      <c r="D326" t="s">
        <v>20</v>
      </c>
    </row>
    <row r="327" spans="1:4" ht="16" customHeight="1" x14ac:dyDescent="0.2">
      <c r="A327">
        <v>100650</v>
      </c>
      <c r="B327" t="s">
        <v>14</v>
      </c>
      <c r="C327">
        <v>13684</v>
      </c>
      <c r="D327" t="s">
        <v>20</v>
      </c>
    </row>
    <row r="328" spans="1:4" ht="16" customHeight="1" x14ac:dyDescent="0.2">
      <c r="A328">
        <v>102749</v>
      </c>
      <c r="B328" t="s">
        <v>14</v>
      </c>
      <c r="C328">
        <v>13755</v>
      </c>
      <c r="D328" t="s">
        <v>20</v>
      </c>
    </row>
    <row r="329" spans="1:4" ht="16" customHeight="1" x14ac:dyDescent="0.2">
      <c r="A329">
        <v>103554</v>
      </c>
      <c r="B329" t="s">
        <v>14</v>
      </c>
      <c r="C329">
        <v>13772</v>
      </c>
      <c r="D329" t="s">
        <v>20</v>
      </c>
    </row>
    <row r="330" spans="1:4" x14ac:dyDescent="0.2">
      <c r="A330">
        <v>105598</v>
      </c>
      <c r="B330" t="s">
        <v>14</v>
      </c>
      <c r="C330">
        <v>13816</v>
      </c>
      <c r="D330" t="s">
        <v>20</v>
      </c>
    </row>
    <row r="331" spans="1:4" ht="16" customHeight="1" x14ac:dyDescent="0.2">
      <c r="A331">
        <v>107622</v>
      </c>
      <c r="B331" t="s">
        <v>14</v>
      </c>
      <c r="C331">
        <v>13835</v>
      </c>
      <c r="D331" t="s">
        <v>20</v>
      </c>
    </row>
    <row r="332" spans="1:4" ht="16" customHeight="1" x14ac:dyDescent="0.2">
      <c r="A332">
        <v>107743</v>
      </c>
      <c r="B332" t="s">
        <v>14</v>
      </c>
      <c r="C332">
        <v>13838</v>
      </c>
      <c r="D332" t="s">
        <v>20</v>
      </c>
    </row>
    <row r="333" spans="1:4" x14ac:dyDescent="0.2">
      <c r="A333">
        <v>108161</v>
      </c>
      <c r="B333" t="s">
        <v>14</v>
      </c>
      <c r="C333">
        <v>13868</v>
      </c>
      <c r="D333" t="s">
        <v>20</v>
      </c>
    </row>
    <row r="334" spans="1:4" ht="16" customHeight="1" x14ac:dyDescent="0.2">
      <c r="A334">
        <v>109106</v>
      </c>
      <c r="B334" t="s">
        <v>14</v>
      </c>
      <c r="C334">
        <v>13950</v>
      </c>
      <c r="D334" t="s">
        <v>20</v>
      </c>
    </row>
    <row r="335" spans="1:4" ht="16" customHeight="1" x14ac:dyDescent="0.2">
      <c r="A335">
        <v>109374</v>
      </c>
      <c r="B335" t="s">
        <v>14</v>
      </c>
      <c r="C335">
        <v>13954</v>
      </c>
      <c r="D335" t="s">
        <v>20</v>
      </c>
    </row>
    <row r="336" spans="1:4" ht="16" customHeight="1" x14ac:dyDescent="0.2">
      <c r="A336">
        <v>110689</v>
      </c>
      <c r="B336" t="s">
        <v>14</v>
      </c>
      <c r="C336">
        <v>13980</v>
      </c>
      <c r="D336" t="s">
        <v>20</v>
      </c>
    </row>
    <row r="337" spans="1:4" ht="16" customHeight="1" x14ac:dyDescent="0.2">
      <c r="A337">
        <v>114523</v>
      </c>
      <c r="B337" t="s">
        <v>14</v>
      </c>
      <c r="C337">
        <v>13985</v>
      </c>
      <c r="D337" t="s">
        <v>20</v>
      </c>
    </row>
    <row r="338" spans="1:4" ht="16" customHeight="1" x14ac:dyDescent="0.2">
      <c r="A338">
        <v>114615</v>
      </c>
      <c r="B338" t="s">
        <v>14</v>
      </c>
      <c r="C338">
        <v>14006</v>
      </c>
      <c r="D338" t="s">
        <v>20</v>
      </c>
    </row>
    <row r="339" spans="1:4" x14ac:dyDescent="0.2">
      <c r="A339">
        <v>115396</v>
      </c>
      <c r="B339" t="s">
        <v>14</v>
      </c>
      <c r="C339">
        <v>14025</v>
      </c>
      <c r="D339" t="s">
        <v>20</v>
      </c>
    </row>
    <row r="340" spans="1:4" ht="16" customHeight="1" x14ac:dyDescent="0.2">
      <c r="A340">
        <v>119510</v>
      </c>
      <c r="B340" t="s">
        <v>14</v>
      </c>
      <c r="C340">
        <v>14033</v>
      </c>
      <c r="D340" t="s">
        <v>20</v>
      </c>
    </row>
    <row r="341" spans="1:4" ht="16" customHeight="1" x14ac:dyDescent="0.2">
      <c r="A341">
        <v>119830</v>
      </c>
      <c r="B341" t="s">
        <v>14</v>
      </c>
      <c r="C341">
        <v>14046</v>
      </c>
      <c r="D341" t="s">
        <v>20</v>
      </c>
    </row>
    <row r="342" spans="1:4" ht="16" customHeight="1" x14ac:dyDescent="0.2">
      <c r="A342">
        <v>123040</v>
      </c>
      <c r="B342" t="s">
        <v>14</v>
      </c>
      <c r="C342">
        <v>14083</v>
      </c>
      <c r="D342" t="s">
        <v>20</v>
      </c>
    </row>
    <row r="343" spans="1:4" ht="16" customHeight="1" x14ac:dyDescent="0.2">
      <c r="A343">
        <v>124517</v>
      </c>
      <c r="B343" t="s">
        <v>14</v>
      </c>
      <c r="C343">
        <v>14089</v>
      </c>
      <c r="D343" t="s">
        <v>20</v>
      </c>
    </row>
    <row r="344" spans="1:4" ht="16" customHeight="1" x14ac:dyDescent="0.2">
      <c r="A344">
        <v>126628</v>
      </c>
      <c r="B344" t="s">
        <v>14</v>
      </c>
      <c r="C344">
        <v>14097</v>
      </c>
      <c r="D344" t="s">
        <v>20</v>
      </c>
    </row>
    <row r="345" spans="1:4" ht="16" customHeight="1" x14ac:dyDescent="0.2">
      <c r="A345">
        <v>127591</v>
      </c>
      <c r="B345" t="s">
        <v>14</v>
      </c>
      <c r="C345">
        <v>14150</v>
      </c>
      <c r="D345" t="s">
        <v>20</v>
      </c>
    </row>
    <row r="346" spans="1:4" ht="16" customHeight="1" x14ac:dyDescent="0.2">
      <c r="A346">
        <v>127745</v>
      </c>
      <c r="B346" t="s">
        <v>14</v>
      </c>
      <c r="C346">
        <v>14150</v>
      </c>
      <c r="D346" t="s">
        <v>20</v>
      </c>
    </row>
    <row r="347" spans="1:4" ht="16" customHeight="1" x14ac:dyDescent="0.2">
      <c r="A347">
        <v>128410</v>
      </c>
      <c r="B347" t="s">
        <v>14</v>
      </c>
      <c r="C347">
        <v>14199</v>
      </c>
      <c r="D347" t="s">
        <v>20</v>
      </c>
    </row>
    <row r="348" spans="1:4" ht="16" customHeight="1" x14ac:dyDescent="0.2">
      <c r="A348">
        <v>141393</v>
      </c>
      <c r="B348" t="s">
        <v>14</v>
      </c>
      <c r="C348">
        <v>14240</v>
      </c>
      <c r="D348" t="s">
        <v>20</v>
      </c>
    </row>
    <row r="349" spans="1:4" ht="16" customHeight="1" x14ac:dyDescent="0.2">
      <c r="A349">
        <v>141822</v>
      </c>
      <c r="B349" t="s">
        <v>14</v>
      </c>
      <c r="C349">
        <v>14249</v>
      </c>
      <c r="D349" t="s">
        <v>20</v>
      </c>
    </row>
    <row r="350" spans="1:4" ht="16" customHeight="1" x14ac:dyDescent="0.2">
      <c r="A350">
        <v>142823</v>
      </c>
      <c r="B350" t="s">
        <v>14</v>
      </c>
      <c r="C350">
        <v>14273</v>
      </c>
      <c r="D350" t="s">
        <v>20</v>
      </c>
    </row>
    <row r="351" spans="1:4" ht="16" customHeight="1" x14ac:dyDescent="0.2">
      <c r="A351">
        <v>145243</v>
      </c>
      <c r="B351" t="s">
        <v>14</v>
      </c>
      <c r="C351">
        <v>14305</v>
      </c>
      <c r="D351" t="s">
        <v>20</v>
      </c>
    </row>
    <row r="352" spans="1:4" ht="16" customHeight="1" x14ac:dyDescent="0.2">
      <c r="A352">
        <v>145382</v>
      </c>
      <c r="B352" t="s">
        <v>14</v>
      </c>
      <c r="C352">
        <v>14310</v>
      </c>
      <c r="D352" t="s">
        <v>20</v>
      </c>
    </row>
    <row r="353" spans="1:4" ht="16" customHeight="1" x14ac:dyDescent="0.2">
      <c r="A353">
        <v>150552</v>
      </c>
      <c r="B353" t="s">
        <v>14</v>
      </c>
      <c r="C353">
        <v>14324</v>
      </c>
      <c r="D353" t="s">
        <v>20</v>
      </c>
    </row>
    <row r="354" spans="1:4" ht="16" customHeight="1" x14ac:dyDescent="0.2">
      <c r="A354">
        <v>159037</v>
      </c>
      <c r="B354" t="s">
        <v>14</v>
      </c>
      <c r="C354">
        <v>14324</v>
      </c>
      <c r="D354" t="s">
        <v>20</v>
      </c>
    </row>
    <row r="355" spans="1:4" x14ac:dyDescent="0.2">
      <c r="A355">
        <v>159405</v>
      </c>
      <c r="B355" t="s">
        <v>14</v>
      </c>
      <c r="C355">
        <v>14381</v>
      </c>
      <c r="D355" t="s">
        <v>20</v>
      </c>
    </row>
    <row r="356" spans="1:4" ht="16" customHeight="1" x14ac:dyDescent="0.2">
      <c r="A356">
        <v>159931</v>
      </c>
      <c r="B356" t="s">
        <v>14</v>
      </c>
      <c r="C356">
        <v>14394</v>
      </c>
      <c r="D356" t="s">
        <v>20</v>
      </c>
    </row>
    <row r="357" spans="1:4" ht="16" customHeight="1" x14ac:dyDescent="0.2">
      <c r="A357">
        <v>160422</v>
      </c>
      <c r="B357" t="s">
        <v>14</v>
      </c>
      <c r="C357">
        <v>14405</v>
      </c>
      <c r="D357" t="s">
        <v>20</v>
      </c>
    </row>
    <row r="358" spans="1:4" ht="16" customHeight="1" x14ac:dyDescent="0.2">
      <c r="A358">
        <v>164109</v>
      </c>
      <c r="B358" t="s">
        <v>14</v>
      </c>
      <c r="C358">
        <v>14408</v>
      </c>
      <c r="D358" t="s">
        <v>20</v>
      </c>
    </row>
    <row r="359" spans="1:4" ht="16" customHeight="1" x14ac:dyDescent="0.2">
      <c r="A359">
        <v>168048</v>
      </c>
      <c r="B359" t="s">
        <v>14</v>
      </c>
      <c r="C359">
        <v>14420</v>
      </c>
      <c r="D359" t="s">
        <v>20</v>
      </c>
    </row>
    <row r="360" spans="1:4" ht="16" customHeight="1" x14ac:dyDescent="0.2">
      <c r="A360">
        <v>168820</v>
      </c>
      <c r="B360" t="s">
        <v>14</v>
      </c>
      <c r="C360">
        <v>14452</v>
      </c>
      <c r="D360" t="s">
        <v>20</v>
      </c>
    </row>
    <row r="361" spans="1:4" ht="16" customHeight="1" x14ac:dyDescent="0.2">
      <c r="A361">
        <v>174039</v>
      </c>
      <c r="B361" t="s">
        <v>14</v>
      </c>
      <c r="C361">
        <v>14455</v>
      </c>
      <c r="D361" t="s">
        <v>20</v>
      </c>
    </row>
    <row r="362" spans="1:4" ht="16" customHeight="1" x14ac:dyDescent="0.2">
      <c r="A362">
        <v>176112</v>
      </c>
      <c r="B362" t="s">
        <v>14</v>
      </c>
      <c r="C362">
        <v>14488</v>
      </c>
      <c r="D362" t="s">
        <v>20</v>
      </c>
    </row>
    <row r="363" spans="1:4" ht="16" customHeight="1" x14ac:dyDescent="0.2">
      <c r="A363">
        <v>178483</v>
      </c>
      <c r="B363" t="s">
        <v>14</v>
      </c>
      <c r="C363">
        <v>14508</v>
      </c>
      <c r="D363" t="s">
        <v>20</v>
      </c>
    </row>
    <row r="364" spans="1:4" ht="16" customHeight="1" x14ac:dyDescent="0.2">
      <c r="A364">
        <v>184750</v>
      </c>
      <c r="B364" t="s">
        <v>14</v>
      </c>
      <c r="C364">
        <v>14511</v>
      </c>
      <c r="D364" t="s">
        <v>20</v>
      </c>
    </row>
    <row r="365" spans="1:4" ht="16" customHeight="1" x14ac:dyDescent="0.2">
      <c r="A365">
        <v>188480</v>
      </c>
      <c r="B365" t="s">
        <v>14</v>
      </c>
      <c r="C365">
        <v>14536</v>
      </c>
      <c r="D365" t="s">
        <v>20</v>
      </c>
    </row>
    <row r="366" spans="1:4" ht="16" customHeight="1" x14ac:dyDescent="0.2">
      <c r="C366">
        <v>14547</v>
      </c>
      <c r="D366" t="s">
        <v>20</v>
      </c>
    </row>
    <row r="367" spans="1:4" ht="16" customHeight="1" x14ac:dyDescent="0.2">
      <c r="C367">
        <v>14560</v>
      </c>
      <c r="D367" t="s">
        <v>20</v>
      </c>
    </row>
    <row r="368" spans="1:4" ht="16" customHeight="1" x14ac:dyDescent="0.2">
      <c r="C368">
        <v>14577</v>
      </c>
      <c r="D368" t="s">
        <v>20</v>
      </c>
    </row>
    <row r="369" spans="3:4" ht="16" customHeight="1" x14ac:dyDescent="0.2">
      <c r="C369">
        <v>14606</v>
      </c>
      <c r="D369" t="s">
        <v>20</v>
      </c>
    </row>
    <row r="370" spans="3:4" ht="16" customHeight="1" x14ac:dyDescent="0.2">
      <c r="C370">
        <v>14606</v>
      </c>
      <c r="D370" t="s">
        <v>20</v>
      </c>
    </row>
    <row r="371" spans="3:4" ht="16" customHeight="1" x14ac:dyDescent="0.2">
      <c r="C371">
        <v>14640</v>
      </c>
      <c r="D371" t="s">
        <v>20</v>
      </c>
    </row>
    <row r="372" spans="3:4" ht="16" customHeight="1" x14ac:dyDescent="0.2">
      <c r="C372">
        <v>14643</v>
      </c>
      <c r="D372" t="s">
        <v>20</v>
      </c>
    </row>
    <row r="373" spans="3:4" ht="16" customHeight="1" x14ac:dyDescent="0.2">
      <c r="C373">
        <v>14644</v>
      </c>
      <c r="D373" t="s">
        <v>20</v>
      </c>
    </row>
    <row r="374" spans="3:4" x14ac:dyDescent="0.2">
      <c r="C374">
        <v>14649</v>
      </c>
      <c r="D374" t="s">
        <v>20</v>
      </c>
    </row>
    <row r="375" spans="3:4" ht="16" customHeight="1" x14ac:dyDescent="0.2">
      <c r="C375">
        <v>14685</v>
      </c>
      <c r="D375" t="s">
        <v>20</v>
      </c>
    </row>
    <row r="376" spans="3:4" ht="16" customHeight="1" x14ac:dyDescent="0.2">
      <c r="C376">
        <v>14697</v>
      </c>
      <c r="D376" t="s">
        <v>20</v>
      </c>
    </row>
    <row r="377" spans="3:4" ht="16" customHeight="1" x14ac:dyDescent="0.2">
      <c r="C377">
        <v>14725</v>
      </c>
      <c r="D377" t="s">
        <v>20</v>
      </c>
    </row>
    <row r="378" spans="3:4" ht="16" customHeight="1" x14ac:dyDescent="0.2">
      <c r="C378">
        <v>14741</v>
      </c>
      <c r="D378" t="s">
        <v>20</v>
      </c>
    </row>
    <row r="379" spans="3:4" ht="16" customHeight="1" x14ac:dyDescent="0.2">
      <c r="C379">
        <v>14743</v>
      </c>
      <c r="D379" t="s">
        <v>20</v>
      </c>
    </row>
    <row r="380" spans="3:4" ht="16" customHeight="1" x14ac:dyDescent="0.2">
      <c r="C380">
        <v>14771</v>
      </c>
      <c r="D380" t="s">
        <v>20</v>
      </c>
    </row>
    <row r="381" spans="3:4" ht="16" customHeight="1" x14ac:dyDescent="0.2">
      <c r="C381">
        <v>14822</v>
      </c>
      <c r="D381" t="s">
        <v>20</v>
      </c>
    </row>
    <row r="382" spans="3:4" ht="16" customHeight="1" x14ac:dyDescent="0.2">
      <c r="C382">
        <v>14827</v>
      </c>
      <c r="D382" t="s">
        <v>20</v>
      </c>
    </row>
    <row r="383" spans="3:4" ht="16" customHeight="1" x14ac:dyDescent="0.2">
      <c r="C383">
        <v>14865</v>
      </c>
      <c r="D383" t="s">
        <v>20</v>
      </c>
    </row>
    <row r="384" spans="3:4" ht="16" customHeight="1" x14ac:dyDescent="0.2">
      <c r="C384">
        <v>14878</v>
      </c>
      <c r="D384" t="s">
        <v>20</v>
      </c>
    </row>
    <row r="385" spans="3:4" ht="16" customHeight="1" x14ac:dyDescent="0.2">
      <c r="C385">
        <v>14925</v>
      </c>
      <c r="D385" t="s">
        <v>20</v>
      </c>
    </row>
    <row r="386" spans="3:4" ht="16" customHeight="1" x14ac:dyDescent="0.2">
      <c r="C386">
        <v>14942</v>
      </c>
      <c r="D386" t="s">
        <v>20</v>
      </c>
    </row>
    <row r="387" spans="3:4" ht="16" customHeight="1" x14ac:dyDescent="0.2">
      <c r="C387">
        <v>14951</v>
      </c>
      <c r="D387" t="s">
        <v>20</v>
      </c>
    </row>
    <row r="388" spans="3:4" ht="16" customHeight="1" x14ac:dyDescent="0.2">
      <c r="C388">
        <v>14973</v>
      </c>
      <c r="D388" t="s">
        <v>20</v>
      </c>
    </row>
    <row r="389" spans="3:4" ht="16" customHeight="1" x14ac:dyDescent="0.2">
      <c r="C389">
        <v>23956</v>
      </c>
      <c r="D389" t="s">
        <v>20</v>
      </c>
    </row>
    <row r="390" spans="3:4" ht="16" customHeight="1" x14ac:dyDescent="0.2">
      <c r="C390">
        <v>32986</v>
      </c>
      <c r="D390" t="s">
        <v>20</v>
      </c>
    </row>
    <row r="391" spans="3:4" ht="16" customHeight="1" x14ac:dyDescent="0.2">
      <c r="C391">
        <v>37857</v>
      </c>
      <c r="D391" t="s">
        <v>20</v>
      </c>
    </row>
    <row r="392" spans="3:4" ht="16" customHeight="1" x14ac:dyDescent="0.2">
      <c r="C392">
        <v>41205</v>
      </c>
      <c r="D392" t="s">
        <v>20</v>
      </c>
    </row>
    <row r="393" spans="3:4" ht="16" customHeight="1" x14ac:dyDescent="0.2">
      <c r="C393">
        <v>41396</v>
      </c>
      <c r="D393" t="s">
        <v>20</v>
      </c>
    </row>
    <row r="394" spans="3:4" ht="16" customHeight="1" x14ac:dyDescent="0.2">
      <c r="C394">
        <v>41564</v>
      </c>
      <c r="D394" t="s">
        <v>20</v>
      </c>
    </row>
    <row r="395" spans="3:4" x14ac:dyDescent="0.2">
      <c r="C395">
        <v>43473</v>
      </c>
      <c r="D395" t="s">
        <v>20</v>
      </c>
    </row>
    <row r="396" spans="3:4" ht="16" customHeight="1" x14ac:dyDescent="0.2">
      <c r="C396">
        <v>45983</v>
      </c>
      <c r="D396" t="s">
        <v>20</v>
      </c>
    </row>
    <row r="397" spans="3:4" ht="16" customHeight="1" x14ac:dyDescent="0.2">
      <c r="C397">
        <v>47705</v>
      </c>
      <c r="D397" t="s">
        <v>20</v>
      </c>
    </row>
    <row r="398" spans="3:4" ht="16" customHeight="1" x14ac:dyDescent="0.2">
      <c r="C398">
        <v>51775</v>
      </c>
      <c r="D398" t="s">
        <v>20</v>
      </c>
    </row>
    <row r="399" spans="3:4" ht="16" customHeight="1" x14ac:dyDescent="0.2">
      <c r="C399">
        <v>56859</v>
      </c>
      <c r="D399" t="s">
        <v>20</v>
      </c>
    </row>
    <row r="400" spans="3:4" ht="16" customHeight="1" x14ac:dyDescent="0.2">
      <c r="C400">
        <v>57157</v>
      </c>
      <c r="D400" t="s">
        <v>20</v>
      </c>
    </row>
    <row r="401" spans="3:4" ht="16" customHeight="1" x14ac:dyDescent="0.2">
      <c r="C401">
        <v>59128</v>
      </c>
      <c r="D401" t="s">
        <v>20</v>
      </c>
    </row>
    <row r="402" spans="3:4" ht="16" customHeight="1" x14ac:dyDescent="0.2">
      <c r="C402">
        <v>60934</v>
      </c>
      <c r="D402" t="s">
        <v>20</v>
      </c>
    </row>
    <row r="403" spans="3:4" ht="16" customHeight="1" x14ac:dyDescent="0.2">
      <c r="C403">
        <v>62330</v>
      </c>
      <c r="D403" t="s">
        <v>20</v>
      </c>
    </row>
    <row r="404" spans="3:4" ht="16" customHeight="1" x14ac:dyDescent="0.2">
      <c r="C404">
        <v>65323</v>
      </c>
      <c r="D404" t="s">
        <v>20</v>
      </c>
    </row>
    <row r="405" spans="3:4" ht="16" customHeight="1" x14ac:dyDescent="0.2">
      <c r="C405">
        <v>71583</v>
      </c>
      <c r="D405" t="s">
        <v>20</v>
      </c>
    </row>
    <row r="406" spans="3:4" ht="16" customHeight="1" x14ac:dyDescent="0.2">
      <c r="C406">
        <v>73653</v>
      </c>
      <c r="D406" t="s">
        <v>20</v>
      </c>
    </row>
    <row r="407" spans="3:4" ht="16" customHeight="1" x14ac:dyDescent="0.2">
      <c r="C407">
        <v>75690</v>
      </c>
      <c r="D407" t="s">
        <v>20</v>
      </c>
    </row>
    <row r="408" spans="3:4" ht="16" customHeight="1" x14ac:dyDescent="0.2">
      <c r="C408">
        <v>75906</v>
      </c>
      <c r="D408" t="s">
        <v>20</v>
      </c>
    </row>
    <row r="409" spans="3:4" x14ac:dyDescent="0.2">
      <c r="C409">
        <v>75955</v>
      </c>
      <c r="D409" t="s">
        <v>20</v>
      </c>
    </row>
    <row r="410" spans="3:4" ht="16" customHeight="1" x14ac:dyDescent="0.2">
      <c r="C410">
        <v>77012</v>
      </c>
      <c r="D410" t="s">
        <v>20</v>
      </c>
    </row>
    <row r="411" spans="3:4" ht="16" customHeight="1" x14ac:dyDescent="0.2">
      <c r="C411">
        <v>77021</v>
      </c>
      <c r="D411" t="s">
        <v>20</v>
      </c>
    </row>
    <row r="412" spans="3:4" ht="16" customHeight="1" x14ac:dyDescent="0.2">
      <c r="C412">
        <v>79268</v>
      </c>
      <c r="D412" t="s">
        <v>20</v>
      </c>
    </row>
    <row r="413" spans="3:4" ht="16" customHeight="1" x14ac:dyDescent="0.2">
      <c r="C413">
        <v>83267</v>
      </c>
      <c r="D413" t="s">
        <v>20</v>
      </c>
    </row>
    <row r="414" spans="3:4" ht="16" customHeight="1" x14ac:dyDescent="0.2">
      <c r="C414">
        <v>83843</v>
      </c>
      <c r="D414" t="s">
        <v>20</v>
      </c>
    </row>
    <row r="415" spans="3:4" ht="16" customHeight="1" x14ac:dyDescent="0.2">
      <c r="C415">
        <v>86244</v>
      </c>
      <c r="D415" t="s">
        <v>20</v>
      </c>
    </row>
    <row r="416" spans="3:4" ht="16" customHeight="1" x14ac:dyDescent="0.2">
      <c r="C416">
        <v>90440</v>
      </c>
      <c r="D416" t="s">
        <v>20</v>
      </c>
    </row>
    <row r="417" spans="3:4" ht="16" customHeight="1" x14ac:dyDescent="0.2">
      <c r="C417">
        <v>91014</v>
      </c>
      <c r="D417" t="s">
        <v>20</v>
      </c>
    </row>
    <row r="418" spans="3:4" ht="16" customHeight="1" x14ac:dyDescent="0.2">
      <c r="C418">
        <v>91176</v>
      </c>
      <c r="D418" t="s">
        <v>20</v>
      </c>
    </row>
    <row r="419" spans="3:4" ht="16" customHeight="1" x14ac:dyDescent="0.2">
      <c r="C419">
        <v>94631</v>
      </c>
      <c r="D419" t="s">
        <v>20</v>
      </c>
    </row>
    <row r="420" spans="3:4" ht="16" customHeight="1" x14ac:dyDescent="0.2">
      <c r="C420">
        <v>95020</v>
      </c>
      <c r="D420" t="s">
        <v>20</v>
      </c>
    </row>
    <row r="421" spans="3:4" ht="16" customHeight="1" x14ac:dyDescent="0.2">
      <c r="C421">
        <v>95364</v>
      </c>
      <c r="D421" t="s">
        <v>20</v>
      </c>
    </row>
    <row r="422" spans="3:4" ht="16" customHeight="1" x14ac:dyDescent="0.2">
      <c r="C422">
        <v>96735</v>
      </c>
      <c r="D422" t="s">
        <v>20</v>
      </c>
    </row>
    <row r="423" spans="3:4" ht="16" customHeight="1" x14ac:dyDescent="0.2">
      <c r="C423">
        <v>97524</v>
      </c>
      <c r="D423" t="s">
        <v>20</v>
      </c>
    </row>
    <row r="424" spans="3:4" ht="16" customHeight="1" x14ac:dyDescent="0.2">
      <c r="C424">
        <v>98811</v>
      </c>
      <c r="D424" t="s">
        <v>20</v>
      </c>
    </row>
    <row r="425" spans="3:4" ht="16" customHeight="1" x14ac:dyDescent="0.2">
      <c r="C425">
        <v>98935</v>
      </c>
      <c r="D425" t="s">
        <v>20</v>
      </c>
    </row>
    <row r="426" spans="3:4" ht="16" customHeight="1" x14ac:dyDescent="0.2">
      <c r="C426">
        <v>99361</v>
      </c>
      <c r="D426" t="s">
        <v>20</v>
      </c>
    </row>
    <row r="427" spans="3:4" ht="16" customHeight="1" x14ac:dyDescent="0.2">
      <c r="C427">
        <v>100900</v>
      </c>
      <c r="D427" t="s">
        <v>20</v>
      </c>
    </row>
    <row r="428" spans="3:4" ht="16" customHeight="1" x14ac:dyDescent="0.2">
      <c r="C428">
        <v>101185</v>
      </c>
      <c r="D428" t="s">
        <v>20</v>
      </c>
    </row>
    <row r="429" spans="3:4" ht="16" customHeight="1" x14ac:dyDescent="0.2">
      <c r="C429">
        <v>101352</v>
      </c>
      <c r="D429" t="s">
        <v>20</v>
      </c>
    </row>
    <row r="430" spans="3:4" ht="16" customHeight="1" x14ac:dyDescent="0.2">
      <c r="C430">
        <v>102535</v>
      </c>
      <c r="D430" t="s">
        <v>20</v>
      </c>
    </row>
    <row r="431" spans="3:4" ht="16" customHeight="1" x14ac:dyDescent="0.2">
      <c r="C431">
        <v>102751</v>
      </c>
      <c r="D431" t="s">
        <v>20</v>
      </c>
    </row>
    <row r="432" spans="3:4" ht="16" customHeight="1" x14ac:dyDescent="0.2">
      <c r="C432">
        <v>103255</v>
      </c>
      <c r="D432" t="s">
        <v>20</v>
      </c>
    </row>
    <row r="433" spans="3:4" ht="16" customHeight="1" x14ac:dyDescent="0.2">
      <c r="C433">
        <v>104257</v>
      </c>
      <c r="D433" t="s">
        <v>20</v>
      </c>
    </row>
    <row r="434" spans="3:4" ht="16" customHeight="1" x14ac:dyDescent="0.2">
      <c r="C434">
        <v>105817</v>
      </c>
      <c r="D434" t="s">
        <v>20</v>
      </c>
    </row>
    <row r="435" spans="3:4" ht="16" customHeight="1" x14ac:dyDescent="0.2">
      <c r="C435">
        <v>106321</v>
      </c>
      <c r="D435" t="s">
        <v>20</v>
      </c>
    </row>
    <row r="436" spans="3:4" ht="16" customHeight="1" x14ac:dyDescent="0.2">
      <c r="C436">
        <v>107516</v>
      </c>
      <c r="D436" t="s">
        <v>20</v>
      </c>
    </row>
    <row r="437" spans="3:4" ht="16" customHeight="1" x14ac:dyDescent="0.2">
      <c r="C437">
        <v>110279</v>
      </c>
      <c r="D437" t="s">
        <v>20</v>
      </c>
    </row>
    <row r="438" spans="3:4" ht="16" customHeight="1" x14ac:dyDescent="0.2">
      <c r="C438">
        <v>111502</v>
      </c>
      <c r="D438" t="s">
        <v>20</v>
      </c>
    </row>
    <row r="439" spans="3:4" ht="16" customHeight="1" x14ac:dyDescent="0.2">
      <c r="C439">
        <v>112272</v>
      </c>
      <c r="D439" t="s">
        <v>20</v>
      </c>
    </row>
    <row r="440" spans="3:4" ht="16" customHeight="1" x14ac:dyDescent="0.2">
      <c r="C440">
        <v>116064</v>
      </c>
      <c r="D440" t="s">
        <v>20</v>
      </c>
    </row>
    <row r="441" spans="3:4" ht="16" customHeight="1" x14ac:dyDescent="0.2">
      <c r="C441">
        <v>116583</v>
      </c>
      <c r="D441" t="s">
        <v>20</v>
      </c>
    </row>
    <row r="442" spans="3:4" ht="16" customHeight="1" x14ac:dyDescent="0.2">
      <c r="C442">
        <v>117892</v>
      </c>
      <c r="D442" t="s">
        <v>20</v>
      </c>
    </row>
    <row r="443" spans="3:4" ht="16" customHeight="1" x14ac:dyDescent="0.2">
      <c r="C443">
        <v>118214</v>
      </c>
      <c r="D443" t="s">
        <v>20</v>
      </c>
    </row>
    <row r="444" spans="3:4" ht="16" customHeight="1" x14ac:dyDescent="0.2">
      <c r="C444">
        <v>118580</v>
      </c>
      <c r="D444" t="s">
        <v>20</v>
      </c>
    </row>
    <row r="445" spans="3:4" ht="16" customHeight="1" x14ac:dyDescent="0.2">
      <c r="C445">
        <v>118603</v>
      </c>
      <c r="D445" t="s">
        <v>20</v>
      </c>
    </row>
    <row r="446" spans="3:4" ht="16" customHeight="1" x14ac:dyDescent="0.2">
      <c r="C446">
        <v>118706</v>
      </c>
      <c r="D446" t="s">
        <v>20</v>
      </c>
    </row>
    <row r="447" spans="3:4" ht="16" customHeight="1" x14ac:dyDescent="0.2">
      <c r="C447">
        <v>118847</v>
      </c>
      <c r="D447" t="s">
        <v>20</v>
      </c>
    </row>
    <row r="448" spans="3:4" ht="16" customHeight="1" x14ac:dyDescent="0.2">
      <c r="C448">
        <v>119127</v>
      </c>
      <c r="D448" t="s">
        <v>20</v>
      </c>
    </row>
    <row r="449" spans="3:4" ht="16" customHeight="1" x14ac:dyDescent="0.2">
      <c r="C449">
        <v>121138</v>
      </c>
      <c r="D449" t="s">
        <v>20</v>
      </c>
    </row>
    <row r="450" spans="3:4" ht="16" customHeight="1" x14ac:dyDescent="0.2">
      <c r="C450">
        <v>121950</v>
      </c>
      <c r="D450" t="s">
        <v>20</v>
      </c>
    </row>
    <row r="451" spans="3:4" ht="16" customHeight="1" x14ac:dyDescent="0.2">
      <c r="C451">
        <v>123124</v>
      </c>
      <c r="D451" t="s">
        <v>20</v>
      </c>
    </row>
    <row r="452" spans="3:4" ht="16" customHeight="1" x14ac:dyDescent="0.2">
      <c r="C452">
        <v>123538</v>
      </c>
      <c r="D452" t="s">
        <v>20</v>
      </c>
    </row>
    <row r="453" spans="3:4" ht="16" customHeight="1" x14ac:dyDescent="0.2">
      <c r="C453">
        <v>125042</v>
      </c>
      <c r="D453" t="s">
        <v>20</v>
      </c>
    </row>
    <row r="454" spans="3:4" ht="16" customHeight="1" x14ac:dyDescent="0.2">
      <c r="C454">
        <v>128862</v>
      </c>
      <c r="D454" t="s">
        <v>20</v>
      </c>
    </row>
    <row r="455" spans="3:4" ht="16" customHeight="1" x14ac:dyDescent="0.2">
      <c r="C455">
        <v>131404</v>
      </c>
      <c r="D455" t="s">
        <v>20</v>
      </c>
    </row>
    <row r="456" spans="3:4" ht="16" customHeight="1" x14ac:dyDescent="0.2">
      <c r="C456">
        <v>131826</v>
      </c>
      <c r="D456" t="s">
        <v>20</v>
      </c>
    </row>
    <row r="457" spans="3:4" ht="16" customHeight="1" x14ac:dyDescent="0.2">
      <c r="C457">
        <v>134640</v>
      </c>
      <c r="D457" t="s">
        <v>20</v>
      </c>
    </row>
    <row r="458" spans="3:4" ht="16" customHeight="1" x14ac:dyDescent="0.2">
      <c r="C458">
        <v>134688</v>
      </c>
      <c r="D458" t="s">
        <v>20</v>
      </c>
    </row>
    <row r="459" spans="3:4" ht="16" customHeight="1" x14ac:dyDescent="0.2">
      <c r="C459">
        <v>134845</v>
      </c>
      <c r="D459" t="s">
        <v>20</v>
      </c>
    </row>
    <row r="460" spans="3:4" ht="16" customHeight="1" x14ac:dyDescent="0.2">
      <c r="C460">
        <v>135132</v>
      </c>
      <c r="D460" t="s">
        <v>20</v>
      </c>
    </row>
    <row r="461" spans="3:4" ht="16" customHeight="1" x14ac:dyDescent="0.2">
      <c r="C461">
        <v>135997</v>
      </c>
      <c r="D461" t="s">
        <v>20</v>
      </c>
    </row>
    <row r="462" spans="3:4" ht="16" customHeight="1" x14ac:dyDescent="0.2">
      <c r="C462">
        <v>136156</v>
      </c>
      <c r="D462" t="s">
        <v>20</v>
      </c>
    </row>
    <row r="463" spans="3:4" ht="16" customHeight="1" x14ac:dyDescent="0.2">
      <c r="C463">
        <v>137635</v>
      </c>
      <c r="D463" t="s">
        <v>20</v>
      </c>
    </row>
    <row r="464" spans="3:4" ht="16" customHeight="1" x14ac:dyDescent="0.2">
      <c r="C464">
        <v>137904</v>
      </c>
      <c r="D464" t="s">
        <v>20</v>
      </c>
    </row>
    <row r="465" spans="3:4" ht="16" customHeight="1" x14ac:dyDescent="0.2">
      <c r="C465">
        <v>137961</v>
      </c>
      <c r="D465" t="s">
        <v>20</v>
      </c>
    </row>
    <row r="466" spans="3:4" ht="16" customHeight="1" x14ac:dyDescent="0.2">
      <c r="C466">
        <v>138087</v>
      </c>
      <c r="D466" t="s">
        <v>20</v>
      </c>
    </row>
    <row r="467" spans="3:4" ht="16" customHeight="1" x14ac:dyDescent="0.2">
      <c r="C467">
        <v>138384</v>
      </c>
      <c r="D467" t="s">
        <v>20</v>
      </c>
    </row>
    <row r="468" spans="3:4" ht="16" customHeight="1" x14ac:dyDescent="0.2">
      <c r="C468">
        <v>138497</v>
      </c>
      <c r="D468" t="s">
        <v>20</v>
      </c>
    </row>
    <row r="469" spans="3:4" ht="16" customHeight="1" x14ac:dyDescent="0.2">
      <c r="C469">
        <v>138586</v>
      </c>
      <c r="D469" t="s">
        <v>20</v>
      </c>
    </row>
    <row r="470" spans="3:4" ht="16" customHeight="1" x14ac:dyDescent="0.2">
      <c r="C470">
        <v>139354</v>
      </c>
      <c r="D470" t="s">
        <v>20</v>
      </c>
    </row>
    <row r="471" spans="3:4" x14ac:dyDescent="0.2">
      <c r="C471">
        <v>139468</v>
      </c>
      <c r="D471" t="s">
        <v>20</v>
      </c>
    </row>
    <row r="472" spans="3:4" ht="16" customHeight="1" x14ac:dyDescent="0.2">
      <c r="C472">
        <v>140469</v>
      </c>
      <c r="D472" t="s">
        <v>20</v>
      </c>
    </row>
    <row r="473" spans="3:4" x14ac:dyDescent="0.2">
      <c r="C473">
        <v>142523</v>
      </c>
      <c r="D473" t="s">
        <v>20</v>
      </c>
    </row>
    <row r="474" spans="3:4" ht="16" customHeight="1" x14ac:dyDescent="0.2">
      <c r="C474">
        <v>143788</v>
      </c>
      <c r="D474" t="s">
        <v>20</v>
      </c>
    </row>
    <row r="475" spans="3:4" ht="16" customHeight="1" x14ac:dyDescent="0.2">
      <c r="C475">
        <v>143910</v>
      </c>
      <c r="D475" t="s">
        <v>20</v>
      </c>
    </row>
    <row r="476" spans="3:4" ht="16" customHeight="1" x14ac:dyDescent="0.2">
      <c r="C476">
        <v>145265</v>
      </c>
      <c r="D476" t="s">
        <v>20</v>
      </c>
    </row>
    <row r="477" spans="3:4" ht="16" customHeight="1" x14ac:dyDescent="0.2">
      <c r="C477">
        <v>146595</v>
      </c>
      <c r="D477" t="s">
        <v>20</v>
      </c>
    </row>
    <row r="478" spans="3:4" ht="16" customHeight="1" x14ac:dyDescent="0.2">
      <c r="C478">
        <v>147936</v>
      </c>
      <c r="D478" t="s">
        <v>20</v>
      </c>
    </row>
    <row r="479" spans="3:4" ht="16" customHeight="1" x14ac:dyDescent="0.2">
      <c r="C479">
        <v>148779</v>
      </c>
      <c r="D479" t="s">
        <v>20</v>
      </c>
    </row>
    <row r="480" spans="3:4" ht="16" customHeight="1" x14ac:dyDescent="0.2">
      <c r="C480">
        <v>149578</v>
      </c>
      <c r="D480" t="s">
        <v>20</v>
      </c>
    </row>
    <row r="481" spans="3:4" ht="16" customHeight="1" x14ac:dyDescent="0.2">
      <c r="C481">
        <v>150515</v>
      </c>
      <c r="D481" t="s">
        <v>20</v>
      </c>
    </row>
    <row r="482" spans="3:4" ht="16" customHeight="1" x14ac:dyDescent="0.2">
      <c r="C482">
        <v>150755</v>
      </c>
      <c r="D482" t="s">
        <v>20</v>
      </c>
    </row>
    <row r="483" spans="3:4" ht="16" customHeight="1" x14ac:dyDescent="0.2">
      <c r="C483">
        <v>150806</v>
      </c>
      <c r="D483" t="s">
        <v>20</v>
      </c>
    </row>
    <row r="484" spans="3:4" ht="16" customHeight="1" x14ac:dyDescent="0.2">
      <c r="C484">
        <v>150960</v>
      </c>
      <c r="D484" t="s">
        <v>20</v>
      </c>
    </row>
    <row r="485" spans="3:4" ht="16" customHeight="1" x14ac:dyDescent="0.2">
      <c r="C485">
        <v>150965</v>
      </c>
      <c r="D485" t="s">
        <v>20</v>
      </c>
    </row>
    <row r="486" spans="3:4" ht="16" customHeight="1" x14ac:dyDescent="0.2">
      <c r="C486">
        <v>151438</v>
      </c>
      <c r="D486" t="s">
        <v>20</v>
      </c>
    </row>
    <row r="487" spans="3:4" ht="16" customHeight="1" x14ac:dyDescent="0.2">
      <c r="C487">
        <v>151513</v>
      </c>
      <c r="D487" t="s">
        <v>20</v>
      </c>
    </row>
    <row r="488" spans="3:4" ht="16" customHeight="1" x14ac:dyDescent="0.2">
      <c r="C488">
        <v>152438</v>
      </c>
      <c r="D488" t="s">
        <v>20</v>
      </c>
    </row>
    <row r="489" spans="3:4" ht="16" customHeight="1" x14ac:dyDescent="0.2">
      <c r="C489">
        <v>153216</v>
      </c>
      <c r="D489" t="s">
        <v>20</v>
      </c>
    </row>
    <row r="490" spans="3:4" ht="16" customHeight="1" x14ac:dyDescent="0.2">
      <c r="C490">
        <v>153338</v>
      </c>
      <c r="D490" t="s">
        <v>20</v>
      </c>
    </row>
    <row r="491" spans="3:4" ht="16" customHeight="1" x14ac:dyDescent="0.2">
      <c r="C491">
        <v>154321</v>
      </c>
      <c r="D491" t="s">
        <v>20</v>
      </c>
    </row>
    <row r="492" spans="3:4" ht="16" customHeight="1" x14ac:dyDescent="0.2">
      <c r="C492">
        <v>155349</v>
      </c>
      <c r="D492" t="s">
        <v>20</v>
      </c>
    </row>
    <row r="493" spans="3:4" ht="16" customHeight="1" x14ac:dyDescent="0.2">
      <c r="C493">
        <v>155849</v>
      </c>
      <c r="D493" t="s">
        <v>20</v>
      </c>
    </row>
    <row r="494" spans="3:4" ht="16" customHeight="1" x14ac:dyDescent="0.2">
      <c r="C494">
        <v>156384</v>
      </c>
      <c r="D494" t="s">
        <v>20</v>
      </c>
    </row>
    <row r="495" spans="3:4" ht="16" customHeight="1" x14ac:dyDescent="0.2">
      <c r="C495">
        <v>157635</v>
      </c>
      <c r="D495" t="s">
        <v>20</v>
      </c>
    </row>
    <row r="496" spans="3:4" ht="16" customHeight="1" x14ac:dyDescent="0.2">
      <c r="C496">
        <v>158389</v>
      </c>
      <c r="D496" t="s">
        <v>20</v>
      </c>
    </row>
    <row r="497" spans="3:4" ht="16" customHeight="1" x14ac:dyDescent="0.2">
      <c r="C497">
        <v>158590</v>
      </c>
      <c r="D497" t="s">
        <v>20</v>
      </c>
    </row>
    <row r="498" spans="3:4" ht="16" customHeight="1" x14ac:dyDescent="0.2">
      <c r="C498">
        <v>158669</v>
      </c>
      <c r="D498" t="s">
        <v>20</v>
      </c>
    </row>
    <row r="499" spans="3:4" ht="16" customHeight="1" x14ac:dyDescent="0.2">
      <c r="C499">
        <v>158832</v>
      </c>
      <c r="D499" t="s">
        <v>20</v>
      </c>
    </row>
    <row r="500" spans="3:4" ht="16" customHeight="1" x14ac:dyDescent="0.2">
      <c r="C500">
        <v>159056</v>
      </c>
      <c r="D500" t="s">
        <v>20</v>
      </c>
    </row>
    <row r="501" spans="3:4" ht="16" customHeight="1" x14ac:dyDescent="0.2">
      <c r="C501">
        <v>159185</v>
      </c>
      <c r="D501" t="s">
        <v>20</v>
      </c>
    </row>
    <row r="502" spans="3:4" ht="16" customHeight="1" x14ac:dyDescent="0.2">
      <c r="C502">
        <v>161593</v>
      </c>
      <c r="D502" t="s">
        <v>20</v>
      </c>
    </row>
    <row r="503" spans="3:4" ht="16" customHeight="1" x14ac:dyDescent="0.2">
      <c r="C503">
        <v>162603</v>
      </c>
      <c r="D503" t="s">
        <v>20</v>
      </c>
    </row>
    <row r="504" spans="3:4" ht="16" customHeight="1" x14ac:dyDescent="0.2">
      <c r="C504">
        <v>163118</v>
      </c>
      <c r="D504" t="s">
        <v>20</v>
      </c>
    </row>
    <row r="505" spans="3:4" ht="16" customHeight="1" x14ac:dyDescent="0.2">
      <c r="C505">
        <v>164291</v>
      </c>
      <c r="D505" t="s">
        <v>20</v>
      </c>
    </row>
    <row r="506" spans="3:4" ht="16" customHeight="1" x14ac:dyDescent="0.2">
      <c r="C506">
        <v>165352</v>
      </c>
      <c r="D506" t="s">
        <v>20</v>
      </c>
    </row>
    <row r="507" spans="3:4" ht="16" customHeight="1" x14ac:dyDescent="0.2">
      <c r="C507">
        <v>165375</v>
      </c>
      <c r="D507" t="s">
        <v>20</v>
      </c>
    </row>
    <row r="508" spans="3:4" ht="16" customHeight="1" x14ac:dyDescent="0.2">
      <c r="C508">
        <v>165798</v>
      </c>
      <c r="D508" t="s">
        <v>20</v>
      </c>
    </row>
    <row r="509" spans="3:4" ht="16" customHeight="1" x14ac:dyDescent="0.2">
      <c r="C509">
        <v>165954</v>
      </c>
      <c r="D509" t="s">
        <v>20</v>
      </c>
    </row>
    <row r="510" spans="3:4" ht="16" customHeight="1" x14ac:dyDescent="0.2">
      <c r="C510">
        <v>166116</v>
      </c>
      <c r="D510" t="s">
        <v>20</v>
      </c>
    </row>
    <row r="511" spans="3:4" ht="16" customHeight="1" x14ac:dyDescent="0.2">
      <c r="C511">
        <v>166874</v>
      </c>
      <c r="D511" t="s">
        <v>20</v>
      </c>
    </row>
    <row r="512" spans="3:4" ht="16" customHeight="1" x14ac:dyDescent="0.2">
      <c r="C512">
        <v>167005</v>
      </c>
      <c r="D512" t="s">
        <v>20</v>
      </c>
    </row>
    <row r="513" spans="3:4" ht="16" customHeight="1" x14ac:dyDescent="0.2">
      <c r="C513">
        <v>167717</v>
      </c>
      <c r="D513" t="s">
        <v>20</v>
      </c>
    </row>
    <row r="514" spans="3:4" ht="16" customHeight="1" x14ac:dyDescent="0.2">
      <c r="C514">
        <v>168095</v>
      </c>
      <c r="D514" t="s">
        <v>20</v>
      </c>
    </row>
    <row r="515" spans="3:4" ht="16" customHeight="1" x14ac:dyDescent="0.2">
      <c r="C515">
        <v>169586</v>
      </c>
      <c r="D515" t="s">
        <v>20</v>
      </c>
    </row>
    <row r="516" spans="3:4" ht="16" customHeight="1" x14ac:dyDescent="0.2">
      <c r="C516">
        <v>170623</v>
      </c>
      <c r="D516" t="s">
        <v>20</v>
      </c>
    </row>
    <row r="517" spans="3:4" ht="16" customHeight="1" x14ac:dyDescent="0.2">
      <c r="C517">
        <v>171549</v>
      </c>
      <c r="D517" t="s">
        <v>20</v>
      </c>
    </row>
    <row r="518" spans="3:4" ht="16" customHeight="1" x14ac:dyDescent="0.2">
      <c r="C518">
        <v>171729</v>
      </c>
      <c r="D518" t="s">
        <v>20</v>
      </c>
    </row>
    <row r="519" spans="3:4" ht="16" customHeight="1" x14ac:dyDescent="0.2">
      <c r="C519">
        <v>172736</v>
      </c>
      <c r="D519" t="s">
        <v>20</v>
      </c>
    </row>
    <row r="520" spans="3:4" ht="16" customHeight="1" x14ac:dyDescent="0.2">
      <c r="C520">
        <v>173437</v>
      </c>
      <c r="D520" t="s">
        <v>20</v>
      </c>
    </row>
    <row r="521" spans="3:4" ht="16" customHeight="1" x14ac:dyDescent="0.2">
      <c r="C521">
        <v>175015</v>
      </c>
      <c r="D521" t="s">
        <v>20</v>
      </c>
    </row>
    <row r="522" spans="3:4" ht="16" customHeight="1" x14ac:dyDescent="0.2">
      <c r="C522">
        <v>175020</v>
      </c>
      <c r="D522" t="s">
        <v>20</v>
      </c>
    </row>
    <row r="523" spans="3:4" ht="16" customHeight="1" x14ac:dyDescent="0.2">
      <c r="C523">
        <v>175573</v>
      </c>
      <c r="D523" t="s">
        <v>20</v>
      </c>
    </row>
    <row r="524" spans="3:4" ht="16" customHeight="1" x14ac:dyDescent="0.2">
      <c r="C524">
        <v>175868</v>
      </c>
      <c r="D524" t="s">
        <v>20</v>
      </c>
    </row>
    <row r="525" spans="3:4" ht="16" customHeight="1" x14ac:dyDescent="0.2">
      <c r="C525">
        <v>176398</v>
      </c>
      <c r="D525" t="s">
        <v>20</v>
      </c>
    </row>
    <row r="526" spans="3:4" ht="16" customHeight="1" x14ac:dyDescent="0.2">
      <c r="C526">
        <v>177936</v>
      </c>
      <c r="D526" t="s">
        <v>20</v>
      </c>
    </row>
    <row r="527" spans="3:4" ht="16" customHeight="1" x14ac:dyDescent="0.2">
      <c r="C527">
        <v>178120</v>
      </c>
      <c r="D527" t="s">
        <v>20</v>
      </c>
    </row>
    <row r="528" spans="3:4" ht="16" customHeight="1" x14ac:dyDescent="0.2">
      <c r="C528">
        <v>178965</v>
      </c>
      <c r="D528" t="s">
        <v>20</v>
      </c>
    </row>
    <row r="529" spans="3:4" ht="16" customHeight="1" x14ac:dyDescent="0.2">
      <c r="C529">
        <v>179074</v>
      </c>
      <c r="D529" t="s">
        <v>20</v>
      </c>
    </row>
    <row r="530" spans="3:4" ht="16" customHeight="1" x14ac:dyDescent="0.2">
      <c r="C530">
        <v>179356</v>
      </c>
      <c r="D530" t="s">
        <v>20</v>
      </c>
    </row>
    <row r="531" spans="3:4" ht="16" customHeight="1" x14ac:dyDescent="0.2">
      <c r="C531">
        <v>180667</v>
      </c>
      <c r="D531" t="s">
        <v>20</v>
      </c>
    </row>
    <row r="532" spans="3:4" ht="16" customHeight="1" x14ac:dyDescent="0.2">
      <c r="C532">
        <v>180802</v>
      </c>
      <c r="D532" t="s">
        <v>20</v>
      </c>
    </row>
    <row r="533" spans="3:4" ht="16" customHeight="1" x14ac:dyDescent="0.2">
      <c r="C533">
        <v>182036</v>
      </c>
      <c r="D533" t="s">
        <v>20</v>
      </c>
    </row>
    <row r="534" spans="3:4" x14ac:dyDescent="0.2">
      <c r="C534">
        <v>182302</v>
      </c>
      <c r="D534" t="s">
        <v>20</v>
      </c>
    </row>
    <row r="535" spans="3:4" ht="16" customHeight="1" x14ac:dyDescent="0.2">
      <c r="C535">
        <v>183345</v>
      </c>
      <c r="D535" t="s">
        <v>20</v>
      </c>
    </row>
    <row r="536" spans="3:4" ht="16" customHeight="1" x14ac:dyDescent="0.2">
      <c r="C536">
        <v>183756</v>
      </c>
      <c r="D536" t="s">
        <v>20</v>
      </c>
    </row>
    <row r="537" spans="3:4" x14ac:dyDescent="0.2">
      <c r="C537">
        <v>184086</v>
      </c>
      <c r="D537" t="s">
        <v>20</v>
      </c>
    </row>
    <row r="538" spans="3:4" ht="16" customHeight="1" x14ac:dyDescent="0.2">
      <c r="C538">
        <v>184658</v>
      </c>
      <c r="D538" t="s">
        <v>20</v>
      </c>
    </row>
    <row r="539" spans="3:4" ht="16" customHeight="1" x14ac:dyDescent="0.2">
      <c r="C539">
        <v>186885</v>
      </c>
      <c r="D539" t="s">
        <v>20</v>
      </c>
    </row>
    <row r="540" spans="3:4" ht="16" customHeight="1" x14ac:dyDescent="0.2">
      <c r="C540">
        <v>188057</v>
      </c>
      <c r="D540" t="s">
        <v>20</v>
      </c>
    </row>
    <row r="541" spans="3:4" ht="16" customHeight="1" x14ac:dyDescent="0.2">
      <c r="C541">
        <v>188288</v>
      </c>
      <c r="D541" t="s">
        <v>20</v>
      </c>
    </row>
    <row r="542" spans="3:4" ht="16" customHeight="1" x14ac:dyDescent="0.2">
      <c r="C542">
        <v>188404</v>
      </c>
      <c r="D542" t="s">
        <v>20</v>
      </c>
    </row>
    <row r="543" spans="3:4" ht="16" customHeight="1" x14ac:dyDescent="0.2">
      <c r="C543">
        <v>188628</v>
      </c>
      <c r="D543" t="s">
        <v>20</v>
      </c>
    </row>
    <row r="544" spans="3:4" ht="16" customHeight="1" x14ac:dyDescent="0.2">
      <c r="C544">
        <v>188721</v>
      </c>
      <c r="D544" t="s">
        <v>20</v>
      </c>
    </row>
    <row r="545" spans="3:4" ht="16" customHeight="1" x14ac:dyDescent="0.2">
      <c r="C545">
        <v>188982</v>
      </c>
      <c r="D545" t="s">
        <v>20</v>
      </c>
    </row>
    <row r="546" spans="3:4" ht="16" customHeight="1" x14ac:dyDescent="0.2">
      <c r="C546">
        <v>189192</v>
      </c>
      <c r="D546" t="s">
        <v>20</v>
      </c>
    </row>
    <row r="547" spans="3:4" ht="16" customHeight="1" x14ac:dyDescent="0.2">
      <c r="C547">
        <v>189666</v>
      </c>
      <c r="D547" t="s">
        <v>20</v>
      </c>
    </row>
    <row r="548" spans="3:4" ht="16" customHeight="1" x14ac:dyDescent="0.2">
      <c r="C548">
        <v>191222</v>
      </c>
      <c r="D548" t="s">
        <v>20</v>
      </c>
    </row>
    <row r="549" spans="3:4" ht="16" customHeight="1" x14ac:dyDescent="0.2">
      <c r="C549">
        <v>192292</v>
      </c>
      <c r="D549" t="s">
        <v>20</v>
      </c>
    </row>
    <row r="550" spans="3:4" ht="16" customHeight="1" x14ac:dyDescent="0.2">
      <c r="C550">
        <v>193101</v>
      </c>
      <c r="D550" t="s">
        <v>20</v>
      </c>
    </row>
    <row r="551" spans="3:4" ht="16" customHeight="1" x14ac:dyDescent="0.2">
      <c r="C551">
        <v>193413</v>
      </c>
      <c r="D551" t="s">
        <v>20</v>
      </c>
    </row>
    <row r="552" spans="3:4" ht="16" customHeight="1" x14ac:dyDescent="0.2">
      <c r="C552">
        <v>193820</v>
      </c>
      <c r="D552" t="s">
        <v>20</v>
      </c>
    </row>
    <row r="553" spans="3:4" ht="16" customHeight="1" x14ac:dyDescent="0.2">
      <c r="C553">
        <v>194166</v>
      </c>
      <c r="D553" t="s">
        <v>20</v>
      </c>
    </row>
    <row r="554" spans="3:4" ht="16" customHeight="1" x14ac:dyDescent="0.2">
      <c r="C554">
        <v>194309</v>
      </c>
      <c r="D554" t="s">
        <v>20</v>
      </c>
    </row>
    <row r="555" spans="3:4" ht="16" customHeight="1" x14ac:dyDescent="0.2">
      <c r="C555">
        <v>194912</v>
      </c>
      <c r="D555" t="s">
        <v>20</v>
      </c>
    </row>
    <row r="556" spans="3:4" ht="16" customHeight="1" x14ac:dyDescent="0.2">
      <c r="C556">
        <v>195750</v>
      </c>
      <c r="D556" t="s">
        <v>20</v>
      </c>
    </row>
    <row r="557" spans="3:4" ht="16" customHeight="1" x14ac:dyDescent="0.2">
      <c r="C557">
        <v>195936</v>
      </c>
      <c r="D557" t="s">
        <v>20</v>
      </c>
    </row>
    <row r="558" spans="3:4" ht="16" customHeight="1" x14ac:dyDescent="0.2">
      <c r="C558">
        <v>196377</v>
      </c>
      <c r="D558" t="s">
        <v>20</v>
      </c>
    </row>
    <row r="559" spans="3:4" ht="16" customHeight="1" x14ac:dyDescent="0.2">
      <c r="C559">
        <v>196386</v>
      </c>
      <c r="D559" t="s">
        <v>20</v>
      </c>
    </row>
    <row r="560" spans="3:4" ht="16" customHeight="1" x14ac:dyDescent="0.2">
      <c r="C560">
        <v>196779</v>
      </c>
      <c r="D560" t="s">
        <v>20</v>
      </c>
    </row>
    <row r="561" spans="3:4" ht="16" customHeight="1" x14ac:dyDescent="0.2">
      <c r="C561">
        <v>196960</v>
      </c>
      <c r="D561" t="s">
        <v>20</v>
      </c>
    </row>
    <row r="562" spans="3:4" ht="16" customHeight="1" x14ac:dyDescent="0.2">
      <c r="C562">
        <v>197018</v>
      </c>
      <c r="D562" t="s">
        <v>20</v>
      </c>
    </row>
    <row r="563" spans="3:4" ht="16" customHeight="1" x14ac:dyDescent="0.2">
      <c r="C563">
        <v>197024</v>
      </c>
      <c r="D563" t="s">
        <v>20</v>
      </c>
    </row>
    <row r="564" spans="3:4" ht="16" customHeight="1" x14ac:dyDescent="0.2">
      <c r="C564">
        <v>197728</v>
      </c>
      <c r="D564" t="s">
        <v>20</v>
      </c>
    </row>
    <row r="565" spans="3:4" ht="16" customHeight="1" x14ac:dyDescent="0.2">
      <c r="C565">
        <v>198628</v>
      </c>
      <c r="D565" t="s">
        <v>20</v>
      </c>
    </row>
    <row r="566" spans="3:4" ht="16" customHeight="1" x14ac:dyDescent="0.2">
      <c r="C566">
        <v>199110</v>
      </c>
      <c r="D566" t="s">
        <v>20</v>
      </c>
    </row>
    <row r="568" spans="3:4" ht="16" customHeight="1" x14ac:dyDescent="0.2"/>
    <row r="569" spans="3:4" ht="16" customHeight="1" x14ac:dyDescent="0.2"/>
    <row r="570" spans="3:4" ht="16" customHeight="1" x14ac:dyDescent="0.2"/>
    <row r="571" spans="3:4" ht="16" customHeight="1" x14ac:dyDescent="0.2"/>
    <row r="572" spans="3:4" ht="16" customHeight="1" x14ac:dyDescent="0.2"/>
    <row r="573" spans="3:4" ht="16" customHeight="1" x14ac:dyDescent="0.2"/>
    <row r="574" spans="3:4" ht="16" customHeight="1" x14ac:dyDescent="0.2"/>
    <row r="575" spans="3:4" ht="16" customHeight="1" x14ac:dyDescent="0.2"/>
    <row r="576" spans="3:4" ht="16" customHeight="1" x14ac:dyDescent="0.2"/>
    <row r="577" ht="16" customHeight="1" x14ac:dyDescent="0.2"/>
    <row r="578" ht="16" customHeight="1" x14ac:dyDescent="0.2"/>
    <row r="579" ht="16" customHeight="1" x14ac:dyDescent="0.2"/>
    <row r="580" ht="16" customHeight="1" x14ac:dyDescent="0.2"/>
    <row r="581" ht="16" customHeight="1" x14ac:dyDescent="0.2"/>
    <row r="582" ht="16" customHeight="1" x14ac:dyDescent="0.2"/>
    <row r="583" ht="16" customHeight="1" x14ac:dyDescent="0.2"/>
    <row r="584" ht="16" customHeight="1" x14ac:dyDescent="0.2"/>
    <row r="585" ht="16" customHeight="1" x14ac:dyDescent="0.2"/>
    <row r="586" ht="16" customHeight="1" x14ac:dyDescent="0.2"/>
    <row r="587" ht="16" customHeight="1" x14ac:dyDescent="0.2"/>
    <row r="589" ht="16" customHeight="1" x14ac:dyDescent="0.2"/>
    <row r="590" ht="16" customHeight="1" x14ac:dyDescent="0.2"/>
    <row r="591" ht="16" customHeight="1" x14ac:dyDescent="0.2"/>
    <row r="592" ht="16" customHeight="1" x14ac:dyDescent="0.2"/>
    <row r="593" ht="16" customHeight="1" x14ac:dyDescent="0.2"/>
    <row r="594" ht="16" customHeight="1" x14ac:dyDescent="0.2"/>
    <row r="595" ht="16" customHeight="1" x14ac:dyDescent="0.2"/>
    <row r="596" ht="16" customHeight="1" x14ac:dyDescent="0.2"/>
    <row r="597" ht="16" customHeight="1" x14ac:dyDescent="0.2"/>
    <row r="598" ht="16" customHeight="1" x14ac:dyDescent="0.2"/>
    <row r="599" ht="16" customHeight="1" x14ac:dyDescent="0.2"/>
    <row r="600" ht="16" customHeight="1" x14ac:dyDescent="0.2"/>
    <row r="601" ht="16" customHeight="1" x14ac:dyDescent="0.2"/>
    <row r="602" ht="16" customHeight="1" x14ac:dyDescent="0.2"/>
    <row r="603" ht="16" customHeight="1" x14ac:dyDescent="0.2"/>
    <row r="604" ht="16" customHeight="1" x14ac:dyDescent="0.2"/>
    <row r="605" ht="16" customHeight="1" x14ac:dyDescent="0.2"/>
    <row r="606" ht="16" customHeight="1" x14ac:dyDescent="0.2"/>
    <row r="607" ht="16" customHeight="1" x14ac:dyDescent="0.2"/>
    <row r="608" ht="16" customHeight="1" x14ac:dyDescent="0.2"/>
    <row r="609" ht="16" customHeight="1" x14ac:dyDescent="0.2"/>
    <row r="610" ht="16" customHeight="1" x14ac:dyDescent="0.2"/>
    <row r="611" ht="16" customHeight="1" x14ac:dyDescent="0.2"/>
    <row r="612" ht="16" customHeight="1" x14ac:dyDescent="0.2"/>
    <row r="613" ht="16" customHeight="1" x14ac:dyDescent="0.2"/>
    <row r="614" ht="16" customHeight="1" x14ac:dyDescent="0.2"/>
    <row r="615" ht="16" customHeight="1" x14ac:dyDescent="0.2"/>
    <row r="616" ht="16" customHeight="1" x14ac:dyDescent="0.2"/>
    <row r="617" ht="16" customHeight="1" x14ac:dyDescent="0.2"/>
    <row r="618" ht="16" customHeight="1" x14ac:dyDescent="0.2"/>
    <row r="619" ht="16" customHeight="1" x14ac:dyDescent="0.2"/>
    <row r="620" ht="16" customHeight="1" x14ac:dyDescent="0.2"/>
    <row r="621" ht="16" customHeight="1" x14ac:dyDescent="0.2"/>
    <row r="622" ht="16" customHeight="1" x14ac:dyDescent="0.2"/>
    <row r="623" ht="16" customHeight="1" x14ac:dyDescent="0.2"/>
    <row r="624" ht="16" customHeight="1" x14ac:dyDescent="0.2"/>
    <row r="625" ht="16" customHeight="1" x14ac:dyDescent="0.2"/>
    <row r="626" ht="16" customHeight="1" x14ac:dyDescent="0.2"/>
    <row r="627" ht="16" customHeight="1" x14ac:dyDescent="0.2"/>
    <row r="628" ht="16" customHeight="1" x14ac:dyDescent="0.2"/>
    <row r="629" ht="16" customHeight="1" x14ac:dyDescent="0.2"/>
    <row r="630" ht="16" customHeight="1" x14ac:dyDescent="0.2"/>
    <row r="631" ht="16" customHeight="1" x14ac:dyDescent="0.2"/>
    <row r="632" ht="16" customHeight="1" x14ac:dyDescent="0.2"/>
    <row r="633" ht="16" customHeight="1" x14ac:dyDescent="0.2"/>
    <row r="634" ht="16" customHeight="1" x14ac:dyDescent="0.2"/>
    <row r="635" ht="16" customHeight="1" x14ac:dyDescent="0.2"/>
    <row r="636" ht="16" customHeight="1" x14ac:dyDescent="0.2"/>
    <row r="637" ht="16" customHeight="1" x14ac:dyDescent="0.2"/>
    <row r="638" ht="16" customHeight="1" x14ac:dyDescent="0.2"/>
    <row r="639" ht="16" customHeight="1" x14ac:dyDescent="0.2"/>
    <row r="640" ht="16" customHeight="1" x14ac:dyDescent="0.2"/>
    <row r="641" ht="16" customHeight="1" x14ac:dyDescent="0.2"/>
    <row r="642" ht="16" customHeight="1" x14ac:dyDescent="0.2"/>
    <row r="643" ht="16" customHeight="1" x14ac:dyDescent="0.2"/>
    <row r="644" ht="16" customHeight="1" x14ac:dyDescent="0.2"/>
    <row r="646" ht="16" customHeight="1" x14ac:dyDescent="0.2"/>
    <row r="647" ht="16" customHeight="1" x14ac:dyDescent="0.2"/>
    <row r="648" ht="16" customHeight="1" x14ac:dyDescent="0.2"/>
    <row r="649" ht="16" customHeight="1" x14ac:dyDescent="0.2"/>
    <row r="650" ht="16" customHeight="1" x14ac:dyDescent="0.2"/>
    <row r="651" ht="16" customHeight="1" x14ac:dyDescent="0.2"/>
    <row r="652" ht="16" customHeight="1" x14ac:dyDescent="0.2"/>
    <row r="653" ht="16" customHeight="1" x14ac:dyDescent="0.2"/>
    <row r="658" ht="16" customHeight="1" x14ac:dyDescent="0.2"/>
    <row r="659" ht="16" customHeight="1" x14ac:dyDescent="0.2"/>
    <row r="660" ht="16" customHeight="1" x14ac:dyDescent="0.2"/>
    <row r="661" ht="16" customHeight="1" x14ac:dyDescent="0.2"/>
    <row r="662" ht="16" customHeight="1" x14ac:dyDescent="0.2"/>
    <row r="663" ht="16" customHeight="1" x14ac:dyDescent="0.2"/>
    <row r="664" ht="16" customHeight="1" x14ac:dyDescent="0.2"/>
    <row r="665" ht="16" customHeight="1" x14ac:dyDescent="0.2"/>
    <row r="666" ht="16" customHeight="1" x14ac:dyDescent="0.2"/>
    <row r="668" ht="16" customHeight="1" x14ac:dyDescent="0.2"/>
    <row r="669" ht="16" customHeight="1" x14ac:dyDescent="0.2"/>
    <row r="670" ht="16" customHeight="1" x14ac:dyDescent="0.2"/>
    <row r="673" ht="16" customHeight="1" x14ac:dyDescent="0.2"/>
    <row r="674" ht="16" customHeight="1" x14ac:dyDescent="0.2"/>
    <row r="675" ht="16" customHeight="1" x14ac:dyDescent="0.2"/>
    <row r="676" ht="16" customHeight="1" x14ac:dyDescent="0.2"/>
    <row r="677" ht="16" customHeight="1" x14ac:dyDescent="0.2"/>
    <row r="679" ht="16" customHeight="1" x14ac:dyDescent="0.2"/>
    <row r="680" ht="16" customHeight="1" x14ac:dyDescent="0.2"/>
    <row r="681" ht="16" customHeight="1" x14ac:dyDescent="0.2"/>
    <row r="682" ht="16" customHeight="1" x14ac:dyDescent="0.2"/>
    <row r="683" ht="16" customHeight="1" x14ac:dyDescent="0.2"/>
    <row r="687" ht="16" customHeight="1" x14ac:dyDescent="0.2"/>
    <row r="689" ht="16" customHeight="1" x14ac:dyDescent="0.2"/>
    <row r="694" ht="16" customHeight="1" x14ac:dyDescent="0.2"/>
    <row r="695" ht="16" customHeight="1" x14ac:dyDescent="0.2"/>
    <row r="696" ht="16" customHeight="1" x14ac:dyDescent="0.2"/>
    <row r="697" ht="16" customHeight="1" x14ac:dyDescent="0.2"/>
    <row r="698" ht="16" customHeight="1" x14ac:dyDescent="0.2"/>
    <row r="699" ht="16" customHeight="1" x14ac:dyDescent="0.2"/>
    <row r="700" ht="16" customHeight="1" x14ac:dyDescent="0.2"/>
    <row r="701" ht="16" customHeight="1" x14ac:dyDescent="0.2"/>
    <row r="702" ht="16" customHeight="1" x14ac:dyDescent="0.2"/>
    <row r="703" ht="16" customHeight="1" x14ac:dyDescent="0.2"/>
    <row r="704" ht="16" customHeight="1" x14ac:dyDescent="0.2"/>
    <row r="706" ht="16" customHeight="1" x14ac:dyDescent="0.2"/>
    <row r="707" ht="16" customHeight="1" x14ac:dyDescent="0.2"/>
    <row r="711" ht="16" customHeight="1" x14ac:dyDescent="0.2"/>
    <row r="713" ht="16" customHeight="1" x14ac:dyDescent="0.2"/>
    <row r="714" ht="16" customHeight="1" x14ac:dyDescent="0.2"/>
    <row r="717" ht="16" customHeight="1" x14ac:dyDescent="0.2"/>
    <row r="718" ht="16" customHeight="1" x14ac:dyDescent="0.2"/>
    <row r="722" ht="16" customHeight="1" x14ac:dyDescent="0.2"/>
    <row r="723" ht="16" customHeight="1" x14ac:dyDescent="0.2"/>
    <row r="724" ht="16" customHeight="1" x14ac:dyDescent="0.2"/>
    <row r="727" ht="16" customHeight="1" x14ac:dyDescent="0.2"/>
    <row r="728" ht="16" customHeight="1" x14ac:dyDescent="0.2"/>
    <row r="730" ht="16" customHeight="1" x14ac:dyDescent="0.2"/>
    <row r="732" ht="16" customHeight="1" x14ac:dyDescent="0.2"/>
    <row r="733" ht="16" customHeight="1" x14ac:dyDescent="0.2"/>
    <row r="734" ht="16" customHeight="1" x14ac:dyDescent="0.2"/>
    <row r="738" ht="16" customHeight="1" x14ac:dyDescent="0.2"/>
    <row r="740" ht="16" customHeight="1" x14ac:dyDescent="0.2"/>
    <row r="741" ht="16" customHeight="1" x14ac:dyDescent="0.2"/>
    <row r="742" ht="16" customHeight="1" x14ac:dyDescent="0.2"/>
    <row r="745" ht="16" customHeight="1" x14ac:dyDescent="0.2"/>
    <row r="746" ht="16" customHeight="1" x14ac:dyDescent="0.2"/>
    <row r="747" ht="16" customHeight="1" x14ac:dyDescent="0.2"/>
    <row r="748" ht="16" customHeight="1" x14ac:dyDescent="0.2"/>
    <row r="749" ht="16" customHeight="1" x14ac:dyDescent="0.2"/>
    <row r="750" ht="16" customHeight="1" x14ac:dyDescent="0.2"/>
    <row r="751" ht="16" customHeight="1" x14ac:dyDescent="0.2"/>
    <row r="752" ht="16" customHeight="1" x14ac:dyDescent="0.2"/>
    <row r="753" ht="16" customHeight="1" x14ac:dyDescent="0.2"/>
    <row r="754" ht="16" customHeight="1" x14ac:dyDescent="0.2"/>
    <row r="758" ht="16" customHeight="1" x14ac:dyDescent="0.2"/>
    <row r="761" ht="16" customHeight="1" x14ac:dyDescent="0.2"/>
    <row r="762" ht="16" customHeight="1" x14ac:dyDescent="0.2"/>
    <row r="765" ht="16" customHeight="1" x14ac:dyDescent="0.2"/>
    <row r="766" ht="16" customHeight="1" x14ac:dyDescent="0.2"/>
    <row r="767" ht="16" customHeight="1" x14ac:dyDescent="0.2"/>
    <row r="768" ht="16" customHeight="1" x14ac:dyDescent="0.2"/>
    <row r="769" ht="16" customHeight="1" x14ac:dyDescent="0.2"/>
    <row r="771" ht="16" customHeight="1" x14ac:dyDescent="0.2"/>
    <row r="773" ht="16" customHeight="1" x14ac:dyDescent="0.2"/>
    <row r="774" ht="16" customHeight="1" x14ac:dyDescent="0.2"/>
    <row r="777" ht="16" customHeight="1" x14ac:dyDescent="0.2"/>
    <row r="778" ht="16" customHeight="1" x14ac:dyDescent="0.2"/>
    <row r="779" ht="16" customHeight="1" x14ac:dyDescent="0.2"/>
    <row r="780" ht="16" customHeight="1" x14ac:dyDescent="0.2"/>
    <row r="781" ht="16" customHeight="1" x14ac:dyDescent="0.2"/>
    <row r="783" ht="16" customHeight="1" x14ac:dyDescent="0.2"/>
    <row r="784" ht="16" customHeight="1" x14ac:dyDescent="0.2"/>
    <row r="789" ht="16" customHeight="1" x14ac:dyDescent="0.2"/>
    <row r="790" ht="16" customHeight="1" x14ac:dyDescent="0.2"/>
    <row r="791" ht="16" customHeight="1" x14ac:dyDescent="0.2"/>
    <row r="792" ht="16" customHeight="1" x14ac:dyDescent="0.2"/>
    <row r="793" ht="16" customHeight="1" x14ac:dyDescent="0.2"/>
    <row r="794" ht="16" customHeight="1" x14ac:dyDescent="0.2"/>
    <row r="795" ht="16" customHeight="1" x14ac:dyDescent="0.2"/>
    <row r="796" ht="16" customHeight="1" x14ac:dyDescent="0.2"/>
    <row r="797" ht="16" customHeight="1" x14ac:dyDescent="0.2"/>
    <row r="798" ht="16" customHeight="1" x14ac:dyDescent="0.2"/>
    <row r="801" ht="16" customHeight="1" x14ac:dyDescent="0.2"/>
    <row r="802" ht="16" customHeight="1" x14ac:dyDescent="0.2"/>
    <row r="803" ht="16" customHeight="1" x14ac:dyDescent="0.2"/>
    <row r="804" ht="16" customHeight="1" x14ac:dyDescent="0.2"/>
    <row r="807" ht="16" customHeight="1" x14ac:dyDescent="0.2"/>
    <row r="808" ht="16" customHeight="1" x14ac:dyDescent="0.2"/>
    <row r="810" ht="16" customHeight="1" x14ac:dyDescent="0.2"/>
    <row r="811" ht="16" customHeight="1" x14ac:dyDescent="0.2"/>
    <row r="813" ht="16" customHeight="1" x14ac:dyDescent="0.2"/>
    <row r="814" ht="16" customHeight="1" x14ac:dyDescent="0.2"/>
    <row r="815" ht="16" customHeight="1" x14ac:dyDescent="0.2"/>
    <row r="816" ht="16" customHeight="1" x14ac:dyDescent="0.2"/>
    <row r="817" ht="16" customHeight="1" x14ac:dyDescent="0.2"/>
    <row r="819" ht="16" customHeight="1" x14ac:dyDescent="0.2"/>
    <row r="820" ht="16" customHeight="1" x14ac:dyDescent="0.2"/>
    <row r="821" ht="16" customHeight="1" x14ac:dyDescent="0.2"/>
    <row r="822" ht="16" customHeight="1" x14ac:dyDescent="0.2"/>
    <row r="823" ht="16" customHeight="1" x14ac:dyDescent="0.2"/>
    <row r="825" ht="16" customHeight="1" x14ac:dyDescent="0.2"/>
    <row r="826" ht="16" customHeight="1" x14ac:dyDescent="0.2"/>
    <row r="828" ht="16" customHeight="1" x14ac:dyDescent="0.2"/>
    <row r="830" ht="16" customHeight="1" x14ac:dyDescent="0.2"/>
    <row r="831" ht="16" customHeight="1" x14ac:dyDescent="0.2"/>
    <row r="832" ht="16" customHeight="1" x14ac:dyDescent="0.2"/>
    <row r="836" ht="16" customHeight="1" x14ac:dyDescent="0.2"/>
    <row r="837" ht="16" customHeight="1" x14ac:dyDescent="0.2"/>
    <row r="838" ht="16" customHeight="1" x14ac:dyDescent="0.2"/>
    <row r="839" ht="16" customHeight="1" x14ac:dyDescent="0.2"/>
    <row r="841" ht="16" customHeight="1" x14ac:dyDescent="0.2"/>
    <row r="842" ht="16" customHeight="1" x14ac:dyDescent="0.2"/>
    <row r="845" ht="16" customHeight="1" x14ac:dyDescent="0.2"/>
    <row r="846" ht="16" customHeight="1" x14ac:dyDescent="0.2"/>
    <row r="847" ht="16" customHeight="1" x14ac:dyDescent="0.2"/>
    <row r="848" ht="16" customHeight="1" x14ac:dyDescent="0.2"/>
    <row r="849" ht="16" customHeight="1" x14ac:dyDescent="0.2"/>
    <row r="850" ht="16" customHeight="1" x14ac:dyDescent="0.2"/>
    <row r="851" ht="16" customHeight="1" x14ac:dyDescent="0.2"/>
    <row r="852" ht="16" customHeight="1" x14ac:dyDescent="0.2"/>
    <row r="853" ht="16" customHeight="1" x14ac:dyDescent="0.2"/>
    <row r="854" ht="16" customHeight="1" x14ac:dyDescent="0.2"/>
    <row r="855" ht="16" customHeight="1" x14ac:dyDescent="0.2"/>
    <row r="858" ht="16" customHeight="1" x14ac:dyDescent="0.2"/>
    <row r="859" ht="16" customHeight="1" x14ac:dyDescent="0.2"/>
    <row r="860" ht="16" customHeight="1" x14ac:dyDescent="0.2"/>
    <row r="861" ht="16" customHeight="1" x14ac:dyDescent="0.2"/>
    <row r="862" ht="16" customHeight="1" x14ac:dyDescent="0.2"/>
    <row r="864" ht="16" customHeight="1" x14ac:dyDescent="0.2"/>
    <row r="868" ht="16" customHeight="1" x14ac:dyDescent="0.2"/>
    <row r="869" ht="16" customHeight="1" x14ac:dyDescent="0.2"/>
    <row r="870" ht="16" customHeight="1" x14ac:dyDescent="0.2"/>
    <row r="871" ht="16" customHeight="1" x14ac:dyDescent="0.2"/>
    <row r="872" ht="16" customHeight="1" x14ac:dyDescent="0.2"/>
    <row r="873" ht="16" customHeight="1" x14ac:dyDescent="0.2"/>
    <row r="874" ht="16" customHeight="1" x14ac:dyDescent="0.2"/>
    <row r="875" ht="16" customHeight="1" x14ac:dyDescent="0.2"/>
    <row r="876" ht="16" customHeight="1" x14ac:dyDescent="0.2"/>
    <row r="877" ht="16" customHeight="1" x14ac:dyDescent="0.2"/>
    <row r="878" ht="16" customHeight="1" x14ac:dyDescent="0.2"/>
    <row r="879" ht="16" customHeight="1" x14ac:dyDescent="0.2"/>
    <row r="880" ht="16" customHeight="1" x14ac:dyDescent="0.2"/>
    <row r="881" ht="16" customHeight="1" x14ac:dyDescent="0.2"/>
    <row r="882" ht="16" customHeight="1" x14ac:dyDescent="0.2"/>
    <row r="883" ht="16" customHeight="1" x14ac:dyDescent="0.2"/>
    <row r="884" ht="16" customHeight="1" x14ac:dyDescent="0.2"/>
    <row r="885" ht="16" customHeight="1" x14ac:dyDescent="0.2"/>
    <row r="886" ht="16" customHeight="1" x14ac:dyDescent="0.2"/>
    <row r="887" ht="16" customHeight="1" x14ac:dyDescent="0.2"/>
    <row r="888" ht="16" customHeight="1" x14ac:dyDescent="0.2"/>
    <row r="889" ht="16" customHeight="1" x14ac:dyDescent="0.2"/>
    <row r="890" ht="16" customHeight="1" x14ac:dyDescent="0.2"/>
    <row r="892" ht="16" customHeight="1" x14ac:dyDescent="0.2"/>
    <row r="893" ht="16" customHeight="1" x14ac:dyDescent="0.2"/>
    <row r="895" ht="16" customHeight="1" x14ac:dyDescent="0.2"/>
    <row r="897" ht="16" customHeight="1" x14ac:dyDescent="0.2"/>
    <row r="898" ht="16" customHeight="1" x14ac:dyDescent="0.2"/>
    <row r="899" ht="16" customHeight="1" x14ac:dyDescent="0.2"/>
    <row r="900" ht="16" customHeight="1" x14ac:dyDescent="0.2"/>
    <row r="901" ht="16" customHeight="1" x14ac:dyDescent="0.2"/>
    <row r="902" ht="16" customHeight="1" x14ac:dyDescent="0.2"/>
    <row r="903" ht="16" customHeight="1" x14ac:dyDescent="0.2"/>
    <row r="904" ht="16" customHeight="1" x14ac:dyDescent="0.2"/>
    <row r="905" ht="16" customHeight="1" x14ac:dyDescent="0.2"/>
    <row r="906" ht="16" customHeight="1" x14ac:dyDescent="0.2"/>
    <row r="907" ht="16" customHeight="1" x14ac:dyDescent="0.2"/>
    <row r="908" ht="16" customHeight="1" x14ac:dyDescent="0.2"/>
    <row r="909" ht="16" customHeight="1" x14ac:dyDescent="0.2"/>
    <row r="910" ht="16" customHeight="1" x14ac:dyDescent="0.2"/>
    <row r="911" ht="16" customHeight="1" x14ac:dyDescent="0.2"/>
    <row r="912" ht="16" customHeight="1" x14ac:dyDescent="0.2"/>
    <row r="913" ht="16" customHeight="1" x14ac:dyDescent="0.2"/>
    <row r="914" ht="16" customHeight="1" x14ac:dyDescent="0.2"/>
    <row r="915" ht="16" customHeight="1" x14ac:dyDescent="0.2"/>
    <row r="916" ht="16" customHeight="1" x14ac:dyDescent="0.2"/>
    <row r="917" ht="16" customHeight="1" x14ac:dyDescent="0.2"/>
    <row r="918" ht="16" customHeight="1" x14ac:dyDescent="0.2"/>
    <row r="919" ht="16" customHeight="1" x14ac:dyDescent="0.2"/>
    <row r="920" ht="16" customHeight="1" x14ac:dyDescent="0.2"/>
    <row r="921" ht="16" customHeight="1" x14ac:dyDescent="0.2"/>
    <row r="922" ht="16" customHeight="1" x14ac:dyDescent="0.2"/>
    <row r="923" ht="16" customHeight="1" x14ac:dyDescent="0.2"/>
    <row r="927" ht="16" customHeight="1" x14ac:dyDescent="0.2"/>
    <row r="928" ht="16" customHeight="1" x14ac:dyDescent="0.2"/>
    <row r="929" ht="16" customHeight="1" x14ac:dyDescent="0.2"/>
    <row r="931" ht="16" customHeight="1" x14ac:dyDescent="0.2"/>
    <row r="932" ht="16" customHeight="1" x14ac:dyDescent="0.2"/>
    <row r="933" ht="16" customHeight="1" x14ac:dyDescent="0.2"/>
    <row r="934" ht="16" customHeight="1" x14ac:dyDescent="0.2"/>
    <row r="935" ht="16" customHeight="1" x14ac:dyDescent="0.2"/>
    <row r="936" ht="16" customHeight="1" x14ac:dyDescent="0.2"/>
    <row r="937" ht="16" customHeight="1" x14ac:dyDescent="0.2"/>
    <row r="938" ht="16" customHeight="1" x14ac:dyDescent="0.2"/>
    <row r="939" ht="16" customHeight="1" x14ac:dyDescent="0.2"/>
    <row r="941" ht="16" customHeight="1" x14ac:dyDescent="0.2"/>
    <row r="942" ht="16" customHeight="1" x14ac:dyDescent="0.2"/>
    <row r="943" ht="16" customHeight="1" x14ac:dyDescent="0.2"/>
    <row r="944" ht="16" customHeight="1" x14ac:dyDescent="0.2"/>
    <row r="945" ht="16" customHeight="1" x14ac:dyDescent="0.2"/>
    <row r="946" ht="16" customHeight="1" x14ac:dyDescent="0.2"/>
    <row r="947" ht="16" customHeight="1" x14ac:dyDescent="0.2"/>
    <row r="948" ht="16" customHeight="1" x14ac:dyDescent="0.2"/>
    <row r="949" ht="16" customHeight="1" x14ac:dyDescent="0.2"/>
    <row r="950" ht="16" customHeight="1" x14ac:dyDescent="0.2"/>
    <row r="951" ht="16" customHeight="1" x14ac:dyDescent="0.2"/>
    <row r="952" ht="16" customHeight="1" x14ac:dyDescent="0.2"/>
    <row r="953" ht="16" customHeight="1" x14ac:dyDescent="0.2"/>
    <row r="954" ht="16" customHeight="1" x14ac:dyDescent="0.2"/>
    <row r="955" ht="16" customHeight="1" x14ac:dyDescent="0.2"/>
    <row r="956" ht="16" customHeight="1" x14ac:dyDescent="0.2"/>
    <row r="957" ht="16" customHeight="1" x14ac:dyDescent="0.2"/>
    <row r="958" ht="16" customHeight="1" x14ac:dyDescent="0.2"/>
    <row r="959" ht="16" customHeight="1" x14ac:dyDescent="0.2"/>
    <row r="961" ht="16" customHeight="1" x14ac:dyDescent="0.2"/>
    <row r="962" ht="16" customHeight="1" x14ac:dyDescent="0.2"/>
    <row r="963" ht="16" customHeight="1" x14ac:dyDescent="0.2"/>
    <row r="964" ht="16" customHeight="1" x14ac:dyDescent="0.2"/>
    <row r="965" ht="16" customHeight="1" x14ac:dyDescent="0.2"/>
    <row r="966" ht="16" customHeight="1" x14ac:dyDescent="0.2"/>
    <row r="967" ht="16" customHeight="1" x14ac:dyDescent="0.2"/>
    <row r="968" ht="16" customHeight="1" x14ac:dyDescent="0.2"/>
    <row r="969" ht="16" customHeight="1" x14ac:dyDescent="0.2"/>
    <row r="970" ht="16" customHeight="1" x14ac:dyDescent="0.2"/>
    <row r="971" ht="16" customHeight="1" x14ac:dyDescent="0.2"/>
    <row r="972" ht="16" customHeight="1" x14ac:dyDescent="0.2"/>
    <row r="973" ht="16" customHeight="1" x14ac:dyDescent="0.2"/>
    <row r="974" ht="16" customHeight="1" x14ac:dyDescent="0.2"/>
    <row r="975" ht="16" customHeight="1" x14ac:dyDescent="0.2"/>
    <row r="976" ht="16" customHeight="1" x14ac:dyDescent="0.2"/>
    <row r="978" ht="16" customHeight="1" x14ac:dyDescent="0.2"/>
    <row r="979" ht="16" customHeight="1" x14ac:dyDescent="0.2"/>
    <row r="980" ht="16" customHeight="1" x14ac:dyDescent="0.2"/>
    <row r="981" ht="16" customHeight="1" x14ac:dyDescent="0.2"/>
    <row r="982" ht="16" customHeight="1" x14ac:dyDescent="0.2"/>
    <row r="983" ht="16" customHeight="1" x14ac:dyDescent="0.2"/>
    <row r="984" ht="16" customHeight="1" x14ac:dyDescent="0.2"/>
    <row r="985" ht="16" customHeight="1" x14ac:dyDescent="0.2"/>
    <row r="986" ht="16" customHeight="1" x14ac:dyDescent="0.2"/>
    <row r="987" ht="16" customHeight="1" x14ac:dyDescent="0.2"/>
    <row r="988" ht="16" customHeight="1" x14ac:dyDescent="0.2"/>
    <row r="989" ht="16" customHeight="1" x14ac:dyDescent="0.2"/>
    <row r="990" ht="16" customHeight="1" x14ac:dyDescent="0.2"/>
    <row r="991" ht="16" customHeight="1" x14ac:dyDescent="0.2"/>
    <row r="992" ht="16" customHeight="1" x14ac:dyDescent="0.2"/>
    <row r="993" ht="16" customHeight="1" x14ac:dyDescent="0.2"/>
    <row r="994" ht="16" customHeight="1" x14ac:dyDescent="0.2"/>
    <row r="995" ht="16" customHeight="1" x14ac:dyDescent="0.2"/>
    <row r="996" ht="16" customHeight="1" x14ac:dyDescent="0.2"/>
    <row r="997" ht="16" customHeight="1" x14ac:dyDescent="0.2"/>
    <row r="998" ht="16" customHeight="1" x14ac:dyDescent="0.2"/>
    <row r="999" ht="16" customHeight="1" x14ac:dyDescent="0.2"/>
    <row r="1000" ht="16" customHeight="1" x14ac:dyDescent="0.2"/>
    <row r="1001" ht="16" customHeight="1" x14ac:dyDescent="0.2"/>
    <row r="1002" ht="16" customHeight="1" x14ac:dyDescent="0.2"/>
  </sheetData>
  <sortState xmlns:xlrd2="http://schemas.microsoft.com/office/spreadsheetml/2017/richdata2" ref="A2:A1048142">
    <sortCondition ref="A1:A1048142"/>
  </sortState>
  <conditionalFormatting sqref="B1047941:B1048576">
    <cfRule type="containsText" dxfId="15" priority="17" operator="containsText" text="live">
      <formula>NOT(ISERROR(SEARCH("live",B1047941)))</formula>
    </cfRule>
    <cfRule type="containsText" dxfId="14" priority="18" operator="containsText" text="canceled">
      <formula>NOT(ISERROR(SEARCH("canceled",B1047941)))</formula>
    </cfRule>
    <cfRule type="containsText" dxfId="13" priority="19" operator="containsText" text="successful">
      <formula>NOT(ISERROR(SEARCH("successful",B1047941)))</formula>
    </cfRule>
    <cfRule type="containsText" dxfId="12" priority="20" operator="containsText" text="failed">
      <formula>NOT(ISERROR(SEARCH("failed",B1047941)))</formula>
    </cfRule>
  </conditionalFormatting>
  <conditionalFormatting sqref="E1:E1048576">
    <cfRule type="containsText" dxfId="11" priority="9" operator="containsText" text="live">
      <formula>NOT(ISERROR(SEARCH("live",E1)))</formula>
    </cfRule>
    <cfRule type="containsText" dxfId="10" priority="10" operator="containsText" text="canceled">
      <formula>NOT(ISERROR(SEARCH("canceled",E1)))</formula>
    </cfRule>
    <cfRule type="containsText" dxfId="9" priority="11" operator="containsText" text="successful">
      <formula>NOT(ISERROR(SEARCH("successful",E1)))</formula>
    </cfRule>
    <cfRule type="containsText" dxfId="8" priority="12" operator="containsText" text="failed">
      <formula>NOT(ISERROR(SEARCH("failed",E1)))</formula>
    </cfRule>
  </conditionalFormatting>
  <conditionalFormatting sqref="B1:B1047940">
    <cfRule type="containsText" dxfId="7" priority="5" operator="containsText" text="live">
      <formula>NOT(ISERROR(SEARCH("live",B1)))</formula>
    </cfRule>
    <cfRule type="containsText" dxfId="6" priority="6" operator="containsText" text="canceled">
      <formula>NOT(ISERROR(SEARCH("canceled",B1)))</formula>
    </cfRule>
    <cfRule type="containsText" dxfId="5" priority="7" operator="containsText" text="successful">
      <formula>NOT(ISERROR(SEARCH("successful",B1)))</formula>
    </cfRule>
    <cfRule type="containsText" dxfId="4" priority="8" operator="containsText" text="failed">
      <formula>NOT(ISERROR(SEARCH("failed",B1)))</formula>
    </cfRule>
  </conditionalFormatting>
  <conditionalFormatting sqref="D1:D1048141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Normal="100" workbookViewId="0">
      <selection activeCell="E2" sqref="E2:F100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1.33203125" customWidth="1"/>
    <col min="7" max="7" width="13" bestFit="1" customWidth="1"/>
    <col min="10" max="11" width="11.1640625" bestFit="1" customWidth="1"/>
    <col min="14" max="14" width="28" bestFit="1" customWidth="1"/>
    <col min="19" max="20" width="10.83203125" style="9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2032</v>
      </c>
      <c r="Q1" s="1" t="s">
        <v>2031</v>
      </c>
      <c r="R1" s="1" t="s">
        <v>2030</v>
      </c>
      <c r="S1" s="10" t="s">
        <v>2072</v>
      </c>
      <c r="T1" s="10" t="s">
        <v>2071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E2/D2</f>
        <v>0</v>
      </c>
      <c r="P2" s="5">
        <v>0</v>
      </c>
      <c r="Q2" t="s">
        <v>2033</v>
      </c>
      <c r="R2" t="s">
        <v>2034</v>
      </c>
      <c r="S2" s="9">
        <f t="shared" ref="S2:S65" si="1">((J2/60)/60)+DATE(1970,1,1)</f>
        <v>427983</v>
      </c>
      <c r="T2" s="9">
        <f t="shared" ref="T2:T65" si="2">((K2/60)/60)+DATE(1970,1,1)</f>
        <v>428391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 s="5">
        <f t="shared" ref="P3:P66" si="3">AVERAGE(E3/G3)</f>
        <v>92.151898734177209</v>
      </c>
      <c r="Q3" t="s">
        <v>2041</v>
      </c>
      <c r="R3" t="s">
        <v>2042</v>
      </c>
      <c r="S3" s="9">
        <f t="shared" si="1"/>
        <v>416798</v>
      </c>
      <c r="T3" s="9">
        <f t="shared" si="2"/>
        <v>416846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3"/>
        <v>100.01614035087719</v>
      </c>
      <c r="Q4" t="s">
        <v>2037</v>
      </c>
      <c r="R4" t="s">
        <v>2038</v>
      </c>
      <c r="S4" s="9">
        <f t="shared" si="1"/>
        <v>410199</v>
      </c>
      <c r="T4" s="9">
        <f t="shared" si="2"/>
        <v>410247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3"/>
        <v>103.20833333333333</v>
      </c>
      <c r="Q5" t="s">
        <v>2041</v>
      </c>
      <c r="R5" t="s">
        <v>2042</v>
      </c>
      <c r="S5" s="9">
        <f t="shared" si="1"/>
        <v>460430</v>
      </c>
      <c r="T5" s="9">
        <f t="shared" si="2"/>
        <v>461390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3"/>
        <v>99.339622641509436</v>
      </c>
      <c r="Q6" t="s">
        <v>2035</v>
      </c>
      <c r="R6" t="s">
        <v>2036</v>
      </c>
      <c r="S6" s="9">
        <f t="shared" si="1"/>
        <v>455559</v>
      </c>
      <c r="T6" s="9">
        <f t="shared" si="2"/>
        <v>455655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3"/>
        <v>75.833333333333329</v>
      </c>
      <c r="Q7" t="s">
        <v>2035</v>
      </c>
      <c r="R7" t="s">
        <v>2036</v>
      </c>
      <c r="S7" s="9">
        <f t="shared" si="1"/>
        <v>399494</v>
      </c>
      <c r="T7" s="9">
        <f t="shared" si="2"/>
        <v>399758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3"/>
        <v>60.555555555555557</v>
      </c>
      <c r="Q8" t="s">
        <v>2039</v>
      </c>
      <c r="R8" t="s">
        <v>2053</v>
      </c>
      <c r="S8" s="9">
        <f t="shared" si="1"/>
        <v>443702</v>
      </c>
      <c r="T8" s="9">
        <f t="shared" si="2"/>
        <v>443726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3"/>
        <v>64.93832599118943</v>
      </c>
      <c r="Q9" t="s">
        <v>2035</v>
      </c>
      <c r="R9" t="s">
        <v>2036</v>
      </c>
      <c r="S9" s="9">
        <f t="shared" si="1"/>
        <v>425414</v>
      </c>
      <c r="T9" s="9">
        <f t="shared" si="2"/>
        <v>425462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3"/>
        <v>30.997175141242938</v>
      </c>
      <c r="Q10" t="s">
        <v>2035</v>
      </c>
      <c r="R10" t="s">
        <v>2036</v>
      </c>
      <c r="S10" s="9">
        <f t="shared" si="1"/>
        <v>381494</v>
      </c>
      <c r="T10" s="9">
        <f t="shared" si="2"/>
        <v>381542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3"/>
        <v>72.909090909090907</v>
      </c>
      <c r="Q11" t="s">
        <v>2041</v>
      </c>
      <c r="R11" t="s">
        <v>2043</v>
      </c>
      <c r="S11" s="9">
        <f t="shared" si="1"/>
        <v>408782</v>
      </c>
      <c r="T11" s="9">
        <f t="shared" si="2"/>
        <v>409959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3"/>
        <v>62.9</v>
      </c>
      <c r="Q12" t="s">
        <v>2039</v>
      </c>
      <c r="R12" t="s">
        <v>2052</v>
      </c>
      <c r="S12" s="9">
        <f t="shared" si="1"/>
        <v>381614</v>
      </c>
      <c r="T12" s="9">
        <f t="shared" si="2"/>
        <v>382766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3"/>
        <v>112.22222222222223</v>
      </c>
      <c r="Q13" t="s">
        <v>2035</v>
      </c>
      <c r="R13" t="s">
        <v>2036</v>
      </c>
      <c r="S13" s="9">
        <f t="shared" si="1"/>
        <v>382526</v>
      </c>
      <c r="T13" s="9">
        <f t="shared" si="2"/>
        <v>382670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3"/>
        <v>102.34545454545454</v>
      </c>
      <c r="Q14" t="s">
        <v>2039</v>
      </c>
      <c r="R14" t="s">
        <v>2052</v>
      </c>
      <c r="S14" s="9">
        <f t="shared" si="1"/>
        <v>462158</v>
      </c>
      <c r="T14" s="9">
        <f t="shared" si="2"/>
        <v>462350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3"/>
        <v>105.05102040816327</v>
      </c>
      <c r="Q15" t="s">
        <v>2041</v>
      </c>
      <c r="R15" t="s">
        <v>2050</v>
      </c>
      <c r="S15" s="9">
        <f t="shared" si="1"/>
        <v>432686</v>
      </c>
      <c r="T15" s="9">
        <f t="shared" si="2"/>
        <v>432974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3"/>
        <v>94.144999999999996</v>
      </c>
      <c r="Q16" t="s">
        <v>2041</v>
      </c>
      <c r="R16" t="s">
        <v>2050</v>
      </c>
      <c r="S16" s="9">
        <f t="shared" si="1"/>
        <v>395295</v>
      </c>
      <c r="T16" s="9">
        <f t="shared" si="2"/>
        <v>395942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3"/>
        <v>84.986725663716811</v>
      </c>
      <c r="Q17" t="s">
        <v>2037</v>
      </c>
      <c r="R17" t="s">
        <v>2051</v>
      </c>
      <c r="S17" s="9">
        <f t="shared" si="1"/>
        <v>463335</v>
      </c>
      <c r="T17" s="9">
        <f t="shared" si="2"/>
        <v>463431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3"/>
        <v>110.41</v>
      </c>
      <c r="Q18" t="s">
        <v>2046</v>
      </c>
      <c r="R18" t="s">
        <v>2047</v>
      </c>
      <c r="S18" s="9">
        <f t="shared" si="1"/>
        <v>411783</v>
      </c>
      <c r="T18" s="9">
        <f t="shared" si="2"/>
        <v>412311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3"/>
        <v>107.96236989591674</v>
      </c>
      <c r="Q19" t="s">
        <v>2039</v>
      </c>
      <c r="R19" t="s">
        <v>2040</v>
      </c>
      <c r="S19" s="9">
        <f t="shared" si="1"/>
        <v>385239</v>
      </c>
      <c r="T19" s="9">
        <f t="shared" si="2"/>
        <v>385263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3"/>
        <v>45.103703703703701</v>
      </c>
      <c r="Q20" t="s">
        <v>2035</v>
      </c>
      <c r="R20" t="s">
        <v>2036</v>
      </c>
      <c r="S20" s="9">
        <f t="shared" si="1"/>
        <v>452342</v>
      </c>
      <c r="T20" s="9">
        <f t="shared" si="2"/>
        <v>452534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3"/>
        <v>45.001483679525222</v>
      </c>
      <c r="Q21" t="s">
        <v>2035</v>
      </c>
      <c r="R21" t="s">
        <v>2036</v>
      </c>
      <c r="S21" s="9">
        <f t="shared" si="1"/>
        <v>456591</v>
      </c>
      <c r="T21" s="9">
        <f t="shared" si="2"/>
        <v>457094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3"/>
        <v>105.97134670487107</v>
      </c>
      <c r="Q22" t="s">
        <v>2039</v>
      </c>
      <c r="R22" t="s">
        <v>2052</v>
      </c>
      <c r="S22" s="9">
        <f t="shared" si="1"/>
        <v>416270</v>
      </c>
      <c r="T22" s="9">
        <f t="shared" si="2"/>
        <v>416270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3"/>
        <v>69.055555555555557</v>
      </c>
      <c r="Q23" t="s">
        <v>2035</v>
      </c>
      <c r="R23" t="s">
        <v>2036</v>
      </c>
      <c r="S23" s="9">
        <f t="shared" si="1"/>
        <v>390398</v>
      </c>
      <c r="T23" s="9">
        <f t="shared" si="2"/>
        <v>391214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3"/>
        <v>85.044943820224717</v>
      </c>
      <c r="Q24" t="s">
        <v>2035</v>
      </c>
      <c r="R24" t="s">
        <v>2036</v>
      </c>
      <c r="S24" s="9">
        <f t="shared" si="1"/>
        <v>448550</v>
      </c>
      <c r="T24" s="9">
        <f t="shared" si="2"/>
        <v>448910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3"/>
        <v>105.22535211267606</v>
      </c>
      <c r="Q25" t="s">
        <v>2039</v>
      </c>
      <c r="R25" t="s">
        <v>2053</v>
      </c>
      <c r="S25" s="9">
        <f t="shared" si="1"/>
        <v>456159</v>
      </c>
      <c r="T25" s="9">
        <f t="shared" si="2"/>
        <v>457430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3"/>
        <v>39.003741114852225</v>
      </c>
      <c r="Q26" t="s">
        <v>2037</v>
      </c>
      <c r="R26" t="s">
        <v>2051</v>
      </c>
      <c r="S26" s="9">
        <f t="shared" si="1"/>
        <v>415382</v>
      </c>
      <c r="T26" s="9">
        <f t="shared" si="2"/>
        <v>415430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3"/>
        <v>73.030674846625772</v>
      </c>
      <c r="Q27" t="s">
        <v>2057</v>
      </c>
      <c r="R27" t="s">
        <v>2058</v>
      </c>
      <c r="S27" s="9">
        <f t="shared" si="1"/>
        <v>388262</v>
      </c>
      <c r="T27" s="9">
        <f t="shared" si="2"/>
        <v>388742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3"/>
        <v>35.009459459459457</v>
      </c>
      <c r="Q28" t="s">
        <v>2035</v>
      </c>
      <c r="R28" t="s">
        <v>2036</v>
      </c>
      <c r="S28" s="9">
        <f t="shared" si="1"/>
        <v>451406</v>
      </c>
      <c r="T28" s="9">
        <f t="shared" si="2"/>
        <v>452054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3"/>
        <v>106.6</v>
      </c>
      <c r="Q29" t="s">
        <v>2041</v>
      </c>
      <c r="R29" t="s">
        <v>2042</v>
      </c>
      <c r="S29" s="9">
        <f t="shared" si="1"/>
        <v>426638</v>
      </c>
      <c r="T29" s="9">
        <f t="shared" si="2"/>
        <v>426830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3"/>
        <v>61.997747747747745</v>
      </c>
      <c r="Q30" t="s">
        <v>2035</v>
      </c>
      <c r="R30" t="s">
        <v>2036</v>
      </c>
      <c r="S30" s="9">
        <f t="shared" si="1"/>
        <v>377151</v>
      </c>
      <c r="T30" s="9">
        <f t="shared" si="2"/>
        <v>377703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3"/>
        <v>94.000622665006233</v>
      </c>
      <c r="Q31" t="s">
        <v>2039</v>
      </c>
      <c r="R31" t="s">
        <v>2060</v>
      </c>
      <c r="S31" s="9">
        <f t="shared" si="1"/>
        <v>451142</v>
      </c>
      <c r="T31" s="9">
        <f t="shared" si="2"/>
        <v>452102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3"/>
        <v>112.05426356589147</v>
      </c>
      <c r="Q32" t="s">
        <v>2039</v>
      </c>
      <c r="R32" t="s">
        <v>2040</v>
      </c>
      <c r="S32" s="9">
        <f t="shared" si="1"/>
        <v>458534</v>
      </c>
      <c r="T32" s="9">
        <f t="shared" si="2"/>
        <v>458654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3"/>
        <v>48.008849557522126</v>
      </c>
      <c r="Q33" t="s">
        <v>2057</v>
      </c>
      <c r="R33" t="s">
        <v>2058</v>
      </c>
      <c r="S33" s="9">
        <f t="shared" si="1"/>
        <v>428895</v>
      </c>
      <c r="T33" s="9">
        <f t="shared" si="2"/>
        <v>429567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3"/>
        <v>38.004334633723452</v>
      </c>
      <c r="Q34" t="s">
        <v>2039</v>
      </c>
      <c r="R34" t="s">
        <v>2053</v>
      </c>
      <c r="S34" s="9">
        <f t="shared" si="1"/>
        <v>446559</v>
      </c>
      <c r="T34" s="9">
        <f t="shared" si="2"/>
        <v>447207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3"/>
        <v>35.000184535892231</v>
      </c>
      <c r="Q35" t="s">
        <v>2035</v>
      </c>
      <c r="R35" t="s">
        <v>2036</v>
      </c>
      <c r="S35" s="9">
        <f t="shared" si="1"/>
        <v>417926</v>
      </c>
      <c r="T35" s="9">
        <f t="shared" si="2"/>
        <v>418815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3"/>
        <v>85</v>
      </c>
      <c r="Q36" t="s">
        <v>2039</v>
      </c>
      <c r="R36" t="s">
        <v>2053</v>
      </c>
      <c r="S36" s="9">
        <f t="shared" si="1"/>
        <v>439526</v>
      </c>
      <c r="T36" s="9">
        <f t="shared" si="2"/>
        <v>439646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3"/>
        <v>95.993893129770996</v>
      </c>
      <c r="Q37" t="s">
        <v>2039</v>
      </c>
      <c r="R37" t="s">
        <v>2052</v>
      </c>
      <c r="S37" s="9">
        <f t="shared" si="1"/>
        <v>455535</v>
      </c>
      <c r="T37" s="9">
        <f t="shared" si="2"/>
        <v>456543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3"/>
        <v>68.8125</v>
      </c>
      <c r="Q38" t="s">
        <v>2035</v>
      </c>
      <c r="R38" t="s">
        <v>2036</v>
      </c>
      <c r="S38" s="9">
        <f t="shared" si="1"/>
        <v>386319</v>
      </c>
      <c r="T38" s="9">
        <f t="shared" si="2"/>
        <v>386918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3"/>
        <v>105.97196261682242</v>
      </c>
      <c r="Q39" t="s">
        <v>2046</v>
      </c>
      <c r="R39" t="s">
        <v>2056</v>
      </c>
      <c r="S39" s="9">
        <f t="shared" si="1"/>
        <v>461774</v>
      </c>
      <c r="T39" s="9">
        <f t="shared" si="2"/>
        <v>462567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3"/>
        <v>75.261194029850742</v>
      </c>
      <c r="Q40" t="s">
        <v>2044</v>
      </c>
      <c r="R40" t="s">
        <v>2045</v>
      </c>
      <c r="S40" s="9">
        <f t="shared" si="1"/>
        <v>383174</v>
      </c>
      <c r="T40" s="9">
        <f t="shared" si="2"/>
        <v>383294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3"/>
        <v>57.125</v>
      </c>
      <c r="Q41" t="s">
        <v>2035</v>
      </c>
      <c r="R41" t="s">
        <v>2036</v>
      </c>
      <c r="S41" s="9">
        <f t="shared" si="1"/>
        <v>403839</v>
      </c>
      <c r="T41" s="9">
        <f t="shared" si="2"/>
        <v>404174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3"/>
        <v>75.141414141414145</v>
      </c>
      <c r="Q42" t="s">
        <v>2037</v>
      </c>
      <c r="R42" t="s">
        <v>2051</v>
      </c>
      <c r="S42" s="9">
        <f t="shared" si="1"/>
        <v>379934</v>
      </c>
      <c r="T42" s="9">
        <f t="shared" si="2"/>
        <v>380390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3"/>
        <v>107.42342342342343</v>
      </c>
      <c r="Q43" t="s">
        <v>2041</v>
      </c>
      <c r="R43" t="s">
        <v>2042</v>
      </c>
      <c r="S43" s="9">
        <f t="shared" si="1"/>
        <v>399662</v>
      </c>
      <c r="T43" s="9">
        <f t="shared" si="2"/>
        <v>400286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3"/>
        <v>35.995495495495497</v>
      </c>
      <c r="Q44" t="s">
        <v>2033</v>
      </c>
      <c r="R44" t="s">
        <v>2034</v>
      </c>
      <c r="S44" s="9">
        <f t="shared" si="1"/>
        <v>389390</v>
      </c>
      <c r="T44" s="9">
        <f t="shared" si="2"/>
        <v>389606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3"/>
        <v>26.998873148744366</v>
      </c>
      <c r="Q45" t="s">
        <v>2046</v>
      </c>
      <c r="R45" t="s">
        <v>2059</v>
      </c>
      <c r="S45" s="9">
        <f t="shared" si="1"/>
        <v>416174</v>
      </c>
      <c r="T45" s="9">
        <f t="shared" si="2"/>
        <v>416558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3"/>
        <v>107.56122448979592</v>
      </c>
      <c r="Q46" t="s">
        <v>2046</v>
      </c>
      <c r="R46" t="s">
        <v>2056</v>
      </c>
      <c r="S46" s="9">
        <f t="shared" si="1"/>
        <v>456902</v>
      </c>
      <c r="T46" s="9">
        <f t="shared" si="2"/>
        <v>456926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3"/>
        <v>94.375</v>
      </c>
      <c r="Q47" t="s">
        <v>2035</v>
      </c>
      <c r="R47" t="s">
        <v>2036</v>
      </c>
      <c r="S47" s="9">
        <f t="shared" si="1"/>
        <v>436142</v>
      </c>
      <c r="T47" s="9">
        <f t="shared" si="2"/>
        <v>436503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3"/>
        <v>46.163043478260867</v>
      </c>
      <c r="Q48" t="s">
        <v>2041</v>
      </c>
      <c r="R48" t="s">
        <v>2042</v>
      </c>
      <c r="S48" s="9">
        <f t="shared" si="1"/>
        <v>380726</v>
      </c>
      <c r="T48" s="9">
        <f t="shared" si="2"/>
        <v>381278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3"/>
        <v>47.845637583892618</v>
      </c>
      <c r="Q49" t="s">
        <v>2035</v>
      </c>
      <c r="R49" t="s">
        <v>2036</v>
      </c>
      <c r="S49" s="9">
        <f t="shared" si="1"/>
        <v>413366</v>
      </c>
      <c r="T49" s="9">
        <f t="shared" si="2"/>
        <v>414086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3"/>
        <v>53.007815713698065</v>
      </c>
      <c r="Q50" t="s">
        <v>2035</v>
      </c>
      <c r="R50" t="s">
        <v>2036</v>
      </c>
      <c r="S50" s="9">
        <f t="shared" si="1"/>
        <v>424238</v>
      </c>
      <c r="T50" s="9">
        <f t="shared" si="2"/>
        <v>424526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3"/>
        <v>45.059405940594061</v>
      </c>
      <c r="Q51" t="s">
        <v>2041</v>
      </c>
      <c r="R51" t="s">
        <v>2042</v>
      </c>
      <c r="S51" s="9">
        <f t="shared" si="1"/>
        <v>462110</v>
      </c>
      <c r="T51" s="9">
        <f t="shared" si="2"/>
        <v>463191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3"/>
        <v>2</v>
      </c>
      <c r="Q52" t="s">
        <v>2041</v>
      </c>
      <c r="R52" t="s">
        <v>2048</v>
      </c>
      <c r="S52" s="9">
        <f t="shared" si="1"/>
        <v>407606</v>
      </c>
      <c r="T52" s="9">
        <f t="shared" si="2"/>
        <v>408278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3"/>
        <v>99.006816632583508</v>
      </c>
      <c r="Q53" t="s">
        <v>2037</v>
      </c>
      <c r="R53" t="s">
        <v>2051</v>
      </c>
      <c r="S53" s="9">
        <f t="shared" si="1"/>
        <v>395798</v>
      </c>
      <c r="T53" s="9">
        <f t="shared" si="2"/>
        <v>396182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3"/>
        <v>32.786666666666669</v>
      </c>
      <c r="Q54" t="s">
        <v>2035</v>
      </c>
      <c r="R54" t="s">
        <v>2036</v>
      </c>
      <c r="S54" s="9">
        <f t="shared" si="1"/>
        <v>382382</v>
      </c>
      <c r="T54" s="9">
        <f t="shared" si="2"/>
        <v>382478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3"/>
        <v>59.119617224880386</v>
      </c>
      <c r="Q55" t="s">
        <v>2039</v>
      </c>
      <c r="R55" t="s">
        <v>2052</v>
      </c>
      <c r="S55" s="9">
        <f t="shared" si="1"/>
        <v>414614</v>
      </c>
      <c r="T55" s="9">
        <f t="shared" si="2"/>
        <v>415550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3"/>
        <v>44.93333333333333</v>
      </c>
      <c r="Q56" t="s">
        <v>2037</v>
      </c>
      <c r="R56" t="s">
        <v>2051</v>
      </c>
      <c r="S56" s="9">
        <f t="shared" si="1"/>
        <v>447999</v>
      </c>
      <c r="T56" s="9">
        <f t="shared" si="2"/>
        <v>448142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3"/>
        <v>89.664122137404576</v>
      </c>
      <c r="Q57" t="s">
        <v>2041</v>
      </c>
      <c r="R57" t="s">
        <v>2049</v>
      </c>
      <c r="S57" s="9">
        <f t="shared" si="1"/>
        <v>451382</v>
      </c>
      <c r="T57" s="9">
        <f t="shared" si="2"/>
        <v>451502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3"/>
        <v>70.079268292682926</v>
      </c>
      <c r="Q58" t="s">
        <v>2037</v>
      </c>
      <c r="R58" t="s">
        <v>2051</v>
      </c>
      <c r="S58" s="9">
        <f t="shared" si="1"/>
        <v>420255</v>
      </c>
      <c r="T58" s="9">
        <f t="shared" si="2"/>
        <v>420423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3"/>
        <v>31.059701492537314</v>
      </c>
      <c r="Q59" t="s">
        <v>2057</v>
      </c>
      <c r="R59" t="s">
        <v>2058</v>
      </c>
      <c r="S59" s="9">
        <f t="shared" si="1"/>
        <v>443414</v>
      </c>
      <c r="T59" s="9">
        <f t="shared" si="2"/>
        <v>443702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3"/>
        <v>29.061611374407583</v>
      </c>
      <c r="Q60" t="s">
        <v>2035</v>
      </c>
      <c r="R60" t="s">
        <v>2036</v>
      </c>
      <c r="S60" s="9">
        <f t="shared" si="1"/>
        <v>426350</v>
      </c>
      <c r="T60" s="9">
        <f t="shared" si="2"/>
        <v>426662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3"/>
        <v>30.0859375</v>
      </c>
      <c r="Q61" t="s">
        <v>2035</v>
      </c>
      <c r="R61" t="s">
        <v>2036</v>
      </c>
      <c r="S61" s="9">
        <f t="shared" si="1"/>
        <v>441470</v>
      </c>
      <c r="T61" s="9">
        <f t="shared" si="2"/>
        <v>441830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3"/>
        <v>84.998125000000002</v>
      </c>
      <c r="Q62" t="s">
        <v>2035</v>
      </c>
      <c r="R62" t="s">
        <v>2036</v>
      </c>
      <c r="S62" s="9">
        <f t="shared" si="1"/>
        <v>398486</v>
      </c>
      <c r="T62" s="9">
        <f t="shared" si="2"/>
        <v>398558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3"/>
        <v>82.001775410563695</v>
      </c>
      <c r="Q63" t="s">
        <v>2035</v>
      </c>
      <c r="R63" t="s">
        <v>2036</v>
      </c>
      <c r="S63" s="9">
        <f t="shared" si="1"/>
        <v>386199</v>
      </c>
      <c r="T63" s="9">
        <f t="shared" si="2"/>
        <v>387158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3"/>
        <v>58.040160642570278</v>
      </c>
      <c r="Q64" t="s">
        <v>2037</v>
      </c>
      <c r="R64" t="s">
        <v>2038</v>
      </c>
      <c r="S64" s="9">
        <f t="shared" si="1"/>
        <v>423758</v>
      </c>
      <c r="T64" s="9">
        <f t="shared" si="2"/>
        <v>423782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3"/>
        <v>111.4</v>
      </c>
      <c r="Q65" t="s">
        <v>2035</v>
      </c>
      <c r="R65" t="s">
        <v>2036</v>
      </c>
      <c r="S65" s="9">
        <f t="shared" si="1"/>
        <v>440390</v>
      </c>
      <c r="T65" s="9">
        <f t="shared" si="2"/>
        <v>440534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4">E66/D66</f>
        <v>0.97642857142857142</v>
      </c>
      <c r="P66" s="5">
        <f t="shared" si="3"/>
        <v>71.94736842105263</v>
      </c>
      <c r="Q66" t="s">
        <v>2037</v>
      </c>
      <c r="R66" t="s">
        <v>2038</v>
      </c>
      <c r="S66" s="9">
        <f t="shared" ref="S66:S129" si="5">((J66/60)/60)+DATE(1970,1,1)</f>
        <v>450710</v>
      </c>
      <c r="T66" s="9">
        <f t="shared" ref="T66:T129" si="6">((K66/60)/60)+DATE(1970,1,1)</f>
        <v>451070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 s="5">
        <f t="shared" ref="P67:P130" si="7">AVERAGE(E67/G67)</f>
        <v>61.038135593220339</v>
      </c>
      <c r="Q67" t="s">
        <v>2035</v>
      </c>
      <c r="R67" t="s">
        <v>2036</v>
      </c>
      <c r="S67" s="9">
        <f t="shared" si="5"/>
        <v>385599</v>
      </c>
      <c r="T67" s="9">
        <f t="shared" si="6"/>
        <v>385767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si="7"/>
        <v>108.91666666666667</v>
      </c>
      <c r="Q68" t="s">
        <v>2035</v>
      </c>
      <c r="R68" t="s">
        <v>2036</v>
      </c>
      <c r="S68" s="9">
        <f t="shared" si="5"/>
        <v>422366</v>
      </c>
      <c r="T68" s="9">
        <f t="shared" si="6"/>
        <v>422486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7"/>
        <v>29.001722017220171</v>
      </c>
      <c r="Q69" t="s">
        <v>2037</v>
      </c>
      <c r="R69" t="s">
        <v>2051</v>
      </c>
      <c r="S69" s="9">
        <f t="shared" si="5"/>
        <v>376791</v>
      </c>
      <c r="T69" s="9">
        <f t="shared" si="6"/>
        <v>376911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7"/>
        <v>58.975609756097562</v>
      </c>
      <c r="Q70" t="s">
        <v>2035</v>
      </c>
      <c r="R70" t="s">
        <v>2036</v>
      </c>
      <c r="S70" s="9">
        <f t="shared" si="5"/>
        <v>442550</v>
      </c>
      <c r="T70" s="9">
        <f t="shared" si="6"/>
        <v>443678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7"/>
        <v>111.82352941176471</v>
      </c>
      <c r="Q71" t="s">
        <v>2035</v>
      </c>
      <c r="R71" t="s">
        <v>2036</v>
      </c>
      <c r="S71" s="9">
        <f t="shared" si="5"/>
        <v>384663</v>
      </c>
      <c r="T71" s="9">
        <f t="shared" si="6"/>
        <v>385479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7"/>
        <v>63.995555555555555</v>
      </c>
      <c r="Q72" t="s">
        <v>2035</v>
      </c>
      <c r="R72" t="s">
        <v>2036</v>
      </c>
      <c r="S72" s="9">
        <f t="shared" si="5"/>
        <v>383534</v>
      </c>
      <c r="T72" s="9">
        <f t="shared" si="6"/>
        <v>384711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7"/>
        <v>85.315789473684205</v>
      </c>
      <c r="Q73" t="s">
        <v>2035</v>
      </c>
      <c r="R73" t="s">
        <v>2036</v>
      </c>
      <c r="S73" s="9">
        <f t="shared" si="5"/>
        <v>463095</v>
      </c>
      <c r="T73" s="9">
        <f t="shared" si="6"/>
        <v>463191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7"/>
        <v>74.481481481481481</v>
      </c>
      <c r="Q74" t="s">
        <v>2039</v>
      </c>
      <c r="R74" t="s">
        <v>2040</v>
      </c>
      <c r="S74" s="9">
        <f t="shared" si="5"/>
        <v>424382</v>
      </c>
      <c r="T74" s="9">
        <f t="shared" si="6"/>
        <v>425246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7"/>
        <v>105.14772727272727</v>
      </c>
      <c r="Q75" t="s">
        <v>2041</v>
      </c>
      <c r="R75" t="s">
        <v>2049</v>
      </c>
      <c r="S75" s="9">
        <f t="shared" si="5"/>
        <v>436743</v>
      </c>
      <c r="T75" s="9">
        <f t="shared" si="6"/>
        <v>436815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7"/>
        <v>56.188235294117646</v>
      </c>
      <c r="Q76" t="s">
        <v>2041</v>
      </c>
      <c r="R76" t="s">
        <v>2048</v>
      </c>
      <c r="S76" s="9">
        <f t="shared" si="5"/>
        <v>430862</v>
      </c>
      <c r="T76" s="9">
        <f t="shared" si="6"/>
        <v>430886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7"/>
        <v>85.917647058823533</v>
      </c>
      <c r="Q77" t="s">
        <v>2044</v>
      </c>
      <c r="R77" t="s">
        <v>2045</v>
      </c>
      <c r="S77" s="9">
        <f t="shared" si="5"/>
        <v>451022</v>
      </c>
      <c r="T77" s="9">
        <f t="shared" si="6"/>
        <v>451214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7"/>
        <v>57.00296912114014</v>
      </c>
      <c r="Q78" t="s">
        <v>2035</v>
      </c>
      <c r="R78" t="s">
        <v>2036</v>
      </c>
      <c r="S78" s="9">
        <f t="shared" si="5"/>
        <v>420567</v>
      </c>
      <c r="T78" s="9">
        <f t="shared" si="6"/>
        <v>421742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7"/>
        <v>79.642857142857139</v>
      </c>
      <c r="Q79" t="s">
        <v>2039</v>
      </c>
      <c r="R79" t="s">
        <v>2040</v>
      </c>
      <c r="S79" s="9">
        <f t="shared" si="5"/>
        <v>382670</v>
      </c>
      <c r="T79" s="9">
        <f t="shared" si="6"/>
        <v>383006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7"/>
        <v>41.018181818181816</v>
      </c>
      <c r="Q80" t="s">
        <v>2046</v>
      </c>
      <c r="R80" t="s">
        <v>2054</v>
      </c>
      <c r="S80" s="9">
        <f t="shared" si="5"/>
        <v>448862</v>
      </c>
      <c r="T80" s="9">
        <f t="shared" si="6"/>
        <v>448886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7"/>
        <v>48.004773269689736</v>
      </c>
      <c r="Q81" t="s">
        <v>2035</v>
      </c>
      <c r="R81" t="s">
        <v>2036</v>
      </c>
      <c r="S81" s="9">
        <f t="shared" si="5"/>
        <v>450326</v>
      </c>
      <c r="T81" s="9">
        <f t="shared" si="6"/>
        <v>450446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7"/>
        <v>55.212598425196852</v>
      </c>
      <c r="Q82" t="s">
        <v>2057</v>
      </c>
      <c r="R82" t="s">
        <v>2058</v>
      </c>
      <c r="S82" s="9">
        <f t="shared" si="5"/>
        <v>443342</v>
      </c>
      <c r="T82" s="9">
        <f t="shared" si="6"/>
        <v>444062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7"/>
        <v>92.109489051094897</v>
      </c>
      <c r="Q83" t="s">
        <v>2041</v>
      </c>
      <c r="R83" t="s">
        <v>2042</v>
      </c>
      <c r="S83" s="9">
        <f t="shared" si="5"/>
        <v>445407</v>
      </c>
      <c r="T83" s="9">
        <f t="shared" si="6"/>
        <v>446007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7"/>
        <v>83.183333333333337</v>
      </c>
      <c r="Q84" t="s">
        <v>2057</v>
      </c>
      <c r="R84" t="s">
        <v>2058</v>
      </c>
      <c r="S84" s="9">
        <f t="shared" si="5"/>
        <v>455487</v>
      </c>
      <c r="T84" s="9">
        <f t="shared" si="6"/>
        <v>455655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7"/>
        <v>39.996000000000002</v>
      </c>
      <c r="Q85" t="s">
        <v>2041</v>
      </c>
      <c r="R85" t="s">
        <v>2043</v>
      </c>
      <c r="S85" s="9">
        <f t="shared" si="5"/>
        <v>433814</v>
      </c>
      <c r="T85" s="9">
        <f t="shared" si="6"/>
        <v>434342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7"/>
        <v>111.1336898395722</v>
      </c>
      <c r="Q86" t="s">
        <v>2037</v>
      </c>
      <c r="R86" t="s">
        <v>2051</v>
      </c>
      <c r="S86" s="9">
        <f t="shared" si="5"/>
        <v>398750</v>
      </c>
      <c r="T86" s="9">
        <f t="shared" si="6"/>
        <v>398990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7"/>
        <v>90.563380281690144</v>
      </c>
      <c r="Q87" t="s">
        <v>2041</v>
      </c>
      <c r="R87" t="s">
        <v>2050</v>
      </c>
      <c r="S87" s="9">
        <f t="shared" si="5"/>
        <v>391046</v>
      </c>
      <c r="T87" s="9">
        <f t="shared" si="6"/>
        <v>391238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7"/>
        <v>61.108374384236456</v>
      </c>
      <c r="Q88" t="s">
        <v>2035</v>
      </c>
      <c r="R88" t="s">
        <v>2036</v>
      </c>
      <c r="S88" s="9">
        <f t="shared" si="5"/>
        <v>422990</v>
      </c>
      <c r="T88" s="9">
        <f t="shared" si="6"/>
        <v>423302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7"/>
        <v>83.022941970310384</v>
      </c>
      <c r="Q89" t="s">
        <v>2041</v>
      </c>
      <c r="R89" t="s">
        <v>2042</v>
      </c>
      <c r="S89" s="9">
        <f t="shared" si="5"/>
        <v>386559</v>
      </c>
      <c r="T89" s="9">
        <f t="shared" si="6"/>
        <v>386822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7"/>
        <v>110.76106194690266</v>
      </c>
      <c r="Q90" t="s">
        <v>2046</v>
      </c>
      <c r="R90" t="s">
        <v>2054</v>
      </c>
      <c r="S90" s="9">
        <f t="shared" si="5"/>
        <v>422558</v>
      </c>
      <c r="T90" s="9">
        <f t="shared" si="6"/>
        <v>423086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7"/>
        <v>89.458333333333329</v>
      </c>
      <c r="Q91" t="s">
        <v>2035</v>
      </c>
      <c r="R91" t="s">
        <v>2036</v>
      </c>
      <c r="S91" s="9">
        <f t="shared" si="5"/>
        <v>378710</v>
      </c>
      <c r="T91" s="9">
        <f t="shared" si="6"/>
        <v>378758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7"/>
        <v>57.849056603773583</v>
      </c>
      <c r="Q92" t="s">
        <v>2035</v>
      </c>
      <c r="R92" t="s">
        <v>2036</v>
      </c>
      <c r="S92" s="9">
        <f t="shared" si="5"/>
        <v>430119</v>
      </c>
      <c r="T92" s="9">
        <f t="shared" si="6"/>
        <v>430119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7"/>
        <v>109.99705449189985</v>
      </c>
      <c r="Q93" t="s">
        <v>2046</v>
      </c>
      <c r="R93" t="s">
        <v>2054</v>
      </c>
      <c r="S93" s="9">
        <f t="shared" si="5"/>
        <v>434030</v>
      </c>
      <c r="T93" s="9">
        <f t="shared" si="6"/>
        <v>434702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7"/>
        <v>103.96586345381526</v>
      </c>
      <c r="Q94" t="s">
        <v>2057</v>
      </c>
      <c r="R94" t="s">
        <v>2058</v>
      </c>
      <c r="S94" s="9">
        <f t="shared" si="5"/>
        <v>380366</v>
      </c>
      <c r="T94" s="9">
        <f t="shared" si="6"/>
        <v>380390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7"/>
        <v>107.99508196721311</v>
      </c>
      <c r="Q95" t="s">
        <v>2035</v>
      </c>
      <c r="R95" t="s">
        <v>2036</v>
      </c>
      <c r="S95" s="9">
        <f t="shared" si="5"/>
        <v>400766</v>
      </c>
      <c r="T95" s="9">
        <f t="shared" si="6"/>
        <v>400862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7"/>
        <v>48.927777777777777</v>
      </c>
      <c r="Q96" t="s">
        <v>2037</v>
      </c>
      <c r="R96" t="s">
        <v>2038</v>
      </c>
      <c r="S96" s="9">
        <f t="shared" si="5"/>
        <v>457406</v>
      </c>
      <c r="T96" s="9">
        <f t="shared" si="6"/>
        <v>457670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7"/>
        <v>37.666666666666664</v>
      </c>
      <c r="Q97" t="s">
        <v>2039</v>
      </c>
      <c r="R97" t="s">
        <v>2053</v>
      </c>
      <c r="S97" s="9">
        <f t="shared" si="5"/>
        <v>461966</v>
      </c>
      <c r="T97" s="9">
        <f t="shared" si="6"/>
        <v>462134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7"/>
        <v>64.999141999141997</v>
      </c>
      <c r="Q98" t="s">
        <v>2035</v>
      </c>
      <c r="R98" t="s">
        <v>2036</v>
      </c>
      <c r="S98" s="9">
        <f t="shared" si="5"/>
        <v>386607</v>
      </c>
      <c r="T98" s="9">
        <f t="shared" si="6"/>
        <v>386918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7"/>
        <v>106.61061946902655</v>
      </c>
      <c r="Q99" t="s">
        <v>2033</v>
      </c>
      <c r="R99" t="s">
        <v>2034</v>
      </c>
      <c r="S99" s="9">
        <f t="shared" si="5"/>
        <v>424238</v>
      </c>
      <c r="T99" s="9">
        <f t="shared" si="6"/>
        <v>425534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7"/>
        <v>27.009016393442622</v>
      </c>
      <c r="Q100" t="s">
        <v>2057</v>
      </c>
      <c r="R100" t="s">
        <v>2058</v>
      </c>
      <c r="S100" s="9">
        <f t="shared" si="5"/>
        <v>425006</v>
      </c>
      <c r="T100" s="9">
        <f t="shared" si="6"/>
        <v>425102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7"/>
        <v>91.16463414634147</v>
      </c>
      <c r="Q101" t="s">
        <v>2035</v>
      </c>
      <c r="R101" t="s">
        <v>2036</v>
      </c>
      <c r="S101" s="9">
        <f t="shared" si="5"/>
        <v>419151</v>
      </c>
      <c r="T101" s="9">
        <f t="shared" si="6"/>
        <v>419847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7"/>
        <v>1</v>
      </c>
      <c r="Q102" t="s">
        <v>2035</v>
      </c>
      <c r="R102" t="s">
        <v>2036</v>
      </c>
      <c r="S102" s="9">
        <f t="shared" si="5"/>
        <v>391958</v>
      </c>
      <c r="T102" s="9">
        <f t="shared" si="6"/>
        <v>392390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7"/>
        <v>56.054878048780488</v>
      </c>
      <c r="Q103" t="s">
        <v>2041</v>
      </c>
      <c r="R103" t="s">
        <v>2043</v>
      </c>
      <c r="S103" s="9">
        <f t="shared" si="5"/>
        <v>421263</v>
      </c>
      <c r="T103" s="9">
        <f t="shared" si="6"/>
        <v>421431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7"/>
        <v>31.017857142857142</v>
      </c>
      <c r="Q104" t="s">
        <v>2037</v>
      </c>
      <c r="R104" t="s">
        <v>2051</v>
      </c>
      <c r="S104" s="9">
        <f t="shared" si="5"/>
        <v>449534</v>
      </c>
      <c r="T104" s="9">
        <f t="shared" si="6"/>
        <v>449702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7"/>
        <v>66.513513513513516</v>
      </c>
      <c r="Q105" t="s">
        <v>2041</v>
      </c>
      <c r="R105" t="s">
        <v>2043</v>
      </c>
      <c r="S105" s="9">
        <f t="shared" si="5"/>
        <v>383318</v>
      </c>
      <c r="T105" s="9">
        <f t="shared" si="6"/>
        <v>383534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7"/>
        <v>89.005216484089729</v>
      </c>
      <c r="Q106" t="s">
        <v>2041</v>
      </c>
      <c r="R106" t="s">
        <v>2050</v>
      </c>
      <c r="S106" s="9">
        <f t="shared" si="5"/>
        <v>440990</v>
      </c>
      <c r="T106" s="9">
        <f t="shared" si="6"/>
        <v>441014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7"/>
        <v>103.46315789473684</v>
      </c>
      <c r="Q107" t="s">
        <v>2037</v>
      </c>
      <c r="R107" t="s">
        <v>2038</v>
      </c>
      <c r="S107" s="9">
        <f t="shared" si="5"/>
        <v>404702</v>
      </c>
      <c r="T107" s="9">
        <f t="shared" si="6"/>
        <v>405134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7"/>
        <v>95.278911564625844</v>
      </c>
      <c r="Q108" t="s">
        <v>2035</v>
      </c>
      <c r="R108" t="s">
        <v>2036</v>
      </c>
      <c r="S108" s="9">
        <f t="shared" si="5"/>
        <v>461102</v>
      </c>
      <c r="T108" s="9">
        <f t="shared" si="6"/>
        <v>461222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7"/>
        <v>75.895348837209298</v>
      </c>
      <c r="Q109" t="s">
        <v>2035</v>
      </c>
      <c r="R109" t="s">
        <v>2036</v>
      </c>
      <c r="S109" s="9">
        <f t="shared" si="5"/>
        <v>449030</v>
      </c>
      <c r="T109" s="9">
        <f t="shared" si="6"/>
        <v>449438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7"/>
        <v>107.57831325301204</v>
      </c>
      <c r="Q110" t="s">
        <v>2039</v>
      </c>
      <c r="R110" t="s">
        <v>2053</v>
      </c>
      <c r="S110" s="9">
        <f t="shared" si="5"/>
        <v>396038</v>
      </c>
      <c r="T110" s="9">
        <f t="shared" si="6"/>
        <v>396926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7"/>
        <v>51.31666666666667</v>
      </c>
      <c r="Q111" t="s">
        <v>2039</v>
      </c>
      <c r="R111" t="s">
        <v>2062</v>
      </c>
      <c r="S111" s="9">
        <f t="shared" si="5"/>
        <v>411543</v>
      </c>
      <c r="T111" s="9">
        <f t="shared" si="6"/>
        <v>411591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7"/>
        <v>71.983108108108112</v>
      </c>
      <c r="Q112" t="s">
        <v>2033</v>
      </c>
      <c r="R112" t="s">
        <v>2034</v>
      </c>
      <c r="S112" s="9">
        <f t="shared" si="5"/>
        <v>452414</v>
      </c>
      <c r="T112" s="9">
        <f t="shared" si="6"/>
        <v>452870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7"/>
        <v>108.95414201183432</v>
      </c>
      <c r="Q113" t="s">
        <v>2046</v>
      </c>
      <c r="R113" t="s">
        <v>2059</v>
      </c>
      <c r="S113" s="9">
        <f t="shared" si="5"/>
        <v>400094</v>
      </c>
      <c r="T113" s="9">
        <f t="shared" si="6"/>
        <v>400238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7"/>
        <v>35</v>
      </c>
      <c r="Q114" t="s">
        <v>2037</v>
      </c>
      <c r="R114" t="s">
        <v>2038</v>
      </c>
      <c r="S114" s="9">
        <f t="shared" si="5"/>
        <v>416918</v>
      </c>
      <c r="T114" s="9">
        <f t="shared" si="6"/>
        <v>417278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7"/>
        <v>94.938931297709928</v>
      </c>
      <c r="Q115" t="s">
        <v>2033</v>
      </c>
      <c r="R115" t="s">
        <v>2034</v>
      </c>
      <c r="S115" s="9">
        <f t="shared" si="5"/>
        <v>443678</v>
      </c>
      <c r="T115" s="9">
        <f t="shared" si="6"/>
        <v>443846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7"/>
        <v>109.65079365079364</v>
      </c>
      <c r="Q116" t="s">
        <v>2037</v>
      </c>
      <c r="R116" t="s">
        <v>2051</v>
      </c>
      <c r="S116" s="9">
        <f t="shared" si="5"/>
        <v>457454</v>
      </c>
      <c r="T116" s="9">
        <f t="shared" si="6"/>
        <v>457478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7"/>
        <v>44.001815980629537</v>
      </c>
      <c r="Q117" t="s">
        <v>2046</v>
      </c>
      <c r="R117" t="s">
        <v>2056</v>
      </c>
      <c r="S117" s="9">
        <f t="shared" si="5"/>
        <v>445263</v>
      </c>
      <c r="T117" s="9">
        <f t="shared" si="6"/>
        <v>446103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7"/>
        <v>86.794520547945211</v>
      </c>
      <c r="Q118" t="s">
        <v>2035</v>
      </c>
      <c r="R118" t="s">
        <v>2036</v>
      </c>
      <c r="S118" s="9">
        <f t="shared" si="5"/>
        <v>426278</v>
      </c>
      <c r="T118" s="9">
        <f t="shared" si="6"/>
        <v>426302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7"/>
        <v>30.992727272727272</v>
      </c>
      <c r="Q119" t="s">
        <v>2039</v>
      </c>
      <c r="R119" t="s">
        <v>2062</v>
      </c>
      <c r="S119" s="9">
        <f t="shared" si="5"/>
        <v>391310</v>
      </c>
      <c r="T119" s="9">
        <f t="shared" si="6"/>
        <v>391454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7"/>
        <v>94.791044776119406</v>
      </c>
      <c r="Q120" t="s">
        <v>2044</v>
      </c>
      <c r="R120" t="s">
        <v>2045</v>
      </c>
      <c r="S120" s="9">
        <f t="shared" si="5"/>
        <v>411879</v>
      </c>
      <c r="T120" s="9">
        <f t="shared" si="6"/>
        <v>412023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7"/>
        <v>69.79220779220779</v>
      </c>
      <c r="Q121" t="s">
        <v>2039</v>
      </c>
      <c r="R121" t="s">
        <v>2053</v>
      </c>
      <c r="S121" s="9">
        <f t="shared" si="5"/>
        <v>415262</v>
      </c>
      <c r="T121" s="9">
        <f t="shared" si="6"/>
        <v>415670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7"/>
        <v>63.003367003367003</v>
      </c>
      <c r="Q122" t="s">
        <v>2057</v>
      </c>
      <c r="R122" t="s">
        <v>2061</v>
      </c>
      <c r="S122" s="9">
        <f t="shared" si="5"/>
        <v>422582</v>
      </c>
      <c r="T122" s="9">
        <f t="shared" si="6"/>
        <v>422678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7"/>
        <v>110.0343300110742</v>
      </c>
      <c r="Q123" t="s">
        <v>2057</v>
      </c>
      <c r="R123" t="s">
        <v>2058</v>
      </c>
      <c r="S123" s="9">
        <f t="shared" si="5"/>
        <v>417926</v>
      </c>
      <c r="T123" s="9">
        <f t="shared" si="6"/>
        <v>418238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7"/>
        <v>25.997933274284026</v>
      </c>
      <c r="Q124" t="s">
        <v>2046</v>
      </c>
      <c r="R124" t="s">
        <v>2056</v>
      </c>
      <c r="S124" s="9">
        <f t="shared" si="5"/>
        <v>419199</v>
      </c>
      <c r="T124" s="9">
        <f t="shared" si="6"/>
        <v>419847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7"/>
        <v>49.987915407854985</v>
      </c>
      <c r="Q125" t="s">
        <v>2035</v>
      </c>
      <c r="R125" t="s">
        <v>2036</v>
      </c>
      <c r="S125" s="9">
        <f t="shared" si="5"/>
        <v>427887</v>
      </c>
      <c r="T125" s="9">
        <f t="shared" si="6"/>
        <v>427959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7"/>
        <v>101.72340425531915</v>
      </c>
      <c r="Q126" t="s">
        <v>2044</v>
      </c>
      <c r="R126" t="s">
        <v>2045</v>
      </c>
      <c r="S126" s="9">
        <f t="shared" si="5"/>
        <v>458270</v>
      </c>
      <c r="T126" s="9">
        <f t="shared" si="6"/>
        <v>459542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7"/>
        <v>47.083333333333336</v>
      </c>
      <c r="Q127" t="s">
        <v>2035</v>
      </c>
      <c r="R127" t="s">
        <v>2036</v>
      </c>
      <c r="S127" s="9">
        <f t="shared" si="5"/>
        <v>452606</v>
      </c>
      <c r="T127" s="9">
        <f t="shared" si="6"/>
        <v>452702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7"/>
        <v>89.944444444444443</v>
      </c>
      <c r="Q128" t="s">
        <v>2035</v>
      </c>
      <c r="R128" t="s">
        <v>2036</v>
      </c>
      <c r="S128" s="9">
        <f t="shared" si="5"/>
        <v>434222</v>
      </c>
      <c r="T128" s="9">
        <f t="shared" si="6"/>
        <v>434894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7"/>
        <v>78.96875</v>
      </c>
      <c r="Q129" t="s">
        <v>2035</v>
      </c>
      <c r="R129" t="s">
        <v>2036</v>
      </c>
      <c r="S129" s="9">
        <f t="shared" si="5"/>
        <v>379358</v>
      </c>
      <c r="T129" s="9">
        <f t="shared" si="6"/>
        <v>379430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8">E130/D130</f>
        <v>0.60334277620396604</v>
      </c>
      <c r="P130" s="5">
        <f t="shared" si="7"/>
        <v>80.067669172932327</v>
      </c>
      <c r="Q130" t="s">
        <v>2041</v>
      </c>
      <c r="R130" t="s">
        <v>2042</v>
      </c>
      <c r="S130" s="9">
        <f t="shared" ref="S130:S193" si="9">((J130/60)/60)+DATE(1970,1,1)</f>
        <v>381926</v>
      </c>
      <c r="T130" s="9">
        <f t="shared" ref="T130:T193" si="10">((K130/60)/60)+DATE(1970,1,1)</f>
        <v>382238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8"/>
        <v>3.2026936026936029E-2</v>
      </c>
      <c r="P131" s="5">
        <f t="shared" ref="P131:P194" si="11">AVERAGE(E131/G131)</f>
        <v>86.472727272727269</v>
      </c>
      <c r="Q131" t="s">
        <v>2033</v>
      </c>
      <c r="R131" t="s">
        <v>2034</v>
      </c>
      <c r="S131" s="9">
        <f t="shared" si="9"/>
        <v>420831</v>
      </c>
      <c r="T131" s="9">
        <f t="shared" si="10"/>
        <v>421431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si="11"/>
        <v>28.001876172607879</v>
      </c>
      <c r="Q132" t="s">
        <v>2039</v>
      </c>
      <c r="R132" t="s">
        <v>2052</v>
      </c>
      <c r="S132" s="9">
        <f t="shared" si="9"/>
        <v>392126</v>
      </c>
      <c r="T132" s="9">
        <f t="shared" si="10"/>
        <v>392511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11"/>
        <v>67.996725337699544</v>
      </c>
      <c r="Q133" t="s">
        <v>2037</v>
      </c>
      <c r="R133" t="s">
        <v>2038</v>
      </c>
      <c r="S133" s="9">
        <f t="shared" si="9"/>
        <v>410487</v>
      </c>
      <c r="T133" s="9">
        <f t="shared" si="10"/>
        <v>410799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11"/>
        <v>43.078651685393261</v>
      </c>
      <c r="Q134" t="s">
        <v>2035</v>
      </c>
      <c r="R134" t="s">
        <v>2036</v>
      </c>
      <c r="S134" s="9">
        <f t="shared" si="9"/>
        <v>446607</v>
      </c>
      <c r="T134" s="9">
        <f t="shared" si="10"/>
        <v>446991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11"/>
        <v>87.95597484276729</v>
      </c>
      <c r="Q135" t="s">
        <v>2041</v>
      </c>
      <c r="R135" t="s">
        <v>2065</v>
      </c>
      <c r="S135" s="9">
        <f t="shared" si="9"/>
        <v>390326</v>
      </c>
      <c r="T135" s="9">
        <f t="shared" si="10"/>
        <v>390854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11"/>
        <v>94.987234042553197</v>
      </c>
      <c r="Q136" t="s">
        <v>2039</v>
      </c>
      <c r="R136" t="s">
        <v>2053</v>
      </c>
      <c r="S136" s="9">
        <f t="shared" si="9"/>
        <v>389030</v>
      </c>
      <c r="T136" s="9">
        <f t="shared" si="10"/>
        <v>390206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11"/>
        <v>46.905982905982903</v>
      </c>
      <c r="Q137" t="s">
        <v>2035</v>
      </c>
      <c r="R137" t="s">
        <v>2036</v>
      </c>
      <c r="S137" s="9">
        <f t="shared" si="9"/>
        <v>404079</v>
      </c>
      <c r="T137" s="9">
        <f t="shared" si="10"/>
        <v>404198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11"/>
        <v>46.913793103448278</v>
      </c>
      <c r="Q138" t="s">
        <v>2039</v>
      </c>
      <c r="R138" t="s">
        <v>2052</v>
      </c>
      <c r="S138" s="9">
        <f t="shared" si="9"/>
        <v>415046</v>
      </c>
      <c r="T138" s="9">
        <f t="shared" si="10"/>
        <v>415334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11"/>
        <v>94.24</v>
      </c>
      <c r="Q139" t="s">
        <v>2046</v>
      </c>
      <c r="R139" t="s">
        <v>2047</v>
      </c>
      <c r="S139" s="9">
        <f t="shared" si="9"/>
        <v>382886</v>
      </c>
      <c r="T139" s="9">
        <f t="shared" si="10"/>
        <v>383030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11"/>
        <v>80.139130434782615</v>
      </c>
      <c r="Q140" t="s">
        <v>2057</v>
      </c>
      <c r="R140" t="s">
        <v>2061</v>
      </c>
      <c r="S140" s="9">
        <f t="shared" si="9"/>
        <v>400238</v>
      </c>
      <c r="T140" s="9">
        <f t="shared" si="10"/>
        <v>400382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11"/>
        <v>59.036809815950917</v>
      </c>
      <c r="Q141" t="s">
        <v>2037</v>
      </c>
      <c r="R141" t="s">
        <v>2051</v>
      </c>
      <c r="S141" s="9">
        <f t="shared" si="9"/>
        <v>422678</v>
      </c>
      <c r="T141" s="9">
        <f t="shared" si="10"/>
        <v>423062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11"/>
        <v>65.989247311827953</v>
      </c>
      <c r="Q142" t="s">
        <v>2039</v>
      </c>
      <c r="R142" t="s">
        <v>2053</v>
      </c>
      <c r="S142" s="9">
        <f t="shared" si="9"/>
        <v>447663</v>
      </c>
      <c r="T142" s="9">
        <f t="shared" si="10"/>
        <v>447783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11"/>
        <v>60.992530345471522</v>
      </c>
      <c r="Q143" t="s">
        <v>2037</v>
      </c>
      <c r="R143" t="s">
        <v>2038</v>
      </c>
      <c r="S143" s="9">
        <f t="shared" si="9"/>
        <v>423926</v>
      </c>
      <c r="T143" s="9">
        <f t="shared" si="10"/>
        <v>424070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11"/>
        <v>98.307692307692307</v>
      </c>
      <c r="Q144" t="s">
        <v>2037</v>
      </c>
      <c r="R144" t="s">
        <v>2038</v>
      </c>
      <c r="S144" s="9">
        <f t="shared" si="9"/>
        <v>396038</v>
      </c>
      <c r="T144" s="9">
        <f t="shared" si="10"/>
        <v>397022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11"/>
        <v>104.6</v>
      </c>
      <c r="Q145" t="s">
        <v>2041</v>
      </c>
      <c r="R145" t="s">
        <v>2050</v>
      </c>
      <c r="S145" s="9">
        <f t="shared" si="9"/>
        <v>380486</v>
      </c>
      <c r="T145" s="9">
        <f t="shared" si="10"/>
        <v>380966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11"/>
        <v>86.066666666666663</v>
      </c>
      <c r="Q146" t="s">
        <v>2035</v>
      </c>
      <c r="R146" t="s">
        <v>2036</v>
      </c>
      <c r="S146" s="9">
        <f t="shared" si="9"/>
        <v>459110</v>
      </c>
      <c r="T146" s="9">
        <f t="shared" si="10"/>
        <v>459302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11"/>
        <v>76.989583333333329</v>
      </c>
      <c r="Q147" t="s">
        <v>2037</v>
      </c>
      <c r="R147" t="s">
        <v>2051</v>
      </c>
      <c r="S147" s="9">
        <f t="shared" si="9"/>
        <v>417254</v>
      </c>
      <c r="T147" s="9">
        <f t="shared" si="10"/>
        <v>417374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11"/>
        <v>29.764705882352942</v>
      </c>
      <c r="Q148" t="s">
        <v>2035</v>
      </c>
      <c r="R148" t="s">
        <v>2036</v>
      </c>
      <c r="S148" s="9">
        <f t="shared" si="9"/>
        <v>392439</v>
      </c>
      <c r="T148" s="9">
        <f t="shared" si="10"/>
        <v>392919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11"/>
        <v>46.91959798994975</v>
      </c>
      <c r="Q149" t="s">
        <v>2035</v>
      </c>
      <c r="R149" t="s">
        <v>2036</v>
      </c>
      <c r="S149" s="9">
        <f t="shared" si="9"/>
        <v>432734</v>
      </c>
      <c r="T149" s="9">
        <f t="shared" si="10"/>
        <v>432878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11"/>
        <v>105.18691588785046</v>
      </c>
      <c r="Q150" t="s">
        <v>2037</v>
      </c>
      <c r="R150" t="s">
        <v>2051</v>
      </c>
      <c r="S150" s="9">
        <f t="shared" si="9"/>
        <v>442502</v>
      </c>
      <c r="T150" s="9">
        <f t="shared" si="10"/>
        <v>442718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11"/>
        <v>69.907692307692301</v>
      </c>
      <c r="Q151" t="s">
        <v>2041</v>
      </c>
      <c r="R151" t="s">
        <v>2050</v>
      </c>
      <c r="S151" s="9">
        <f t="shared" si="9"/>
        <v>402519</v>
      </c>
      <c r="T151" s="9">
        <f t="shared" si="10"/>
        <v>403767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11"/>
        <v>1</v>
      </c>
      <c r="Q152" t="s">
        <v>2041</v>
      </c>
      <c r="R152" t="s">
        <v>2042</v>
      </c>
      <c r="S152" s="9">
        <f t="shared" si="9"/>
        <v>454719</v>
      </c>
      <c r="T152" s="9">
        <f t="shared" si="10"/>
        <v>454743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11"/>
        <v>60.011588275391958</v>
      </c>
      <c r="Q153" t="s">
        <v>2041</v>
      </c>
      <c r="R153" t="s">
        <v>2043</v>
      </c>
      <c r="S153" s="9">
        <f t="shared" si="9"/>
        <v>415094</v>
      </c>
      <c r="T153" s="9">
        <f t="shared" si="10"/>
        <v>416318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11"/>
        <v>52.006220379146917</v>
      </c>
      <c r="Q154" t="s">
        <v>2041</v>
      </c>
      <c r="R154" t="s">
        <v>2050</v>
      </c>
      <c r="S154" s="9">
        <f t="shared" si="9"/>
        <v>438711</v>
      </c>
      <c r="T154" s="9">
        <f t="shared" si="10"/>
        <v>438879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11"/>
        <v>31.000176025347649</v>
      </c>
      <c r="Q155" t="s">
        <v>2035</v>
      </c>
      <c r="R155" t="s">
        <v>2036</v>
      </c>
      <c r="S155" s="9">
        <f t="shared" si="9"/>
        <v>400742</v>
      </c>
      <c r="T155" s="9">
        <f t="shared" si="10"/>
        <v>400886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11"/>
        <v>95.042492917847028</v>
      </c>
      <c r="Q156" t="s">
        <v>2041</v>
      </c>
      <c r="R156" t="s">
        <v>2050</v>
      </c>
      <c r="S156" s="9">
        <f t="shared" si="9"/>
        <v>431966</v>
      </c>
      <c r="T156" s="9">
        <f t="shared" si="10"/>
        <v>432518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11"/>
        <v>75.968174204355108</v>
      </c>
      <c r="Q157" t="s">
        <v>2035</v>
      </c>
      <c r="R157" t="s">
        <v>2036</v>
      </c>
      <c r="S157" s="9">
        <f t="shared" si="9"/>
        <v>378206</v>
      </c>
      <c r="T157" s="9">
        <f t="shared" si="10"/>
        <v>378566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11"/>
        <v>71.013192612137203</v>
      </c>
      <c r="Q158" t="s">
        <v>2041</v>
      </c>
      <c r="R158" t="s">
        <v>2042</v>
      </c>
      <c r="S158" s="9">
        <f t="shared" si="9"/>
        <v>461750</v>
      </c>
      <c r="T158" s="9">
        <f t="shared" si="10"/>
        <v>462326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11"/>
        <v>73.733333333333334</v>
      </c>
      <c r="Q159" t="s">
        <v>2044</v>
      </c>
      <c r="R159" t="s">
        <v>2045</v>
      </c>
      <c r="S159" s="9">
        <f t="shared" si="9"/>
        <v>411231</v>
      </c>
      <c r="T159" s="9">
        <f t="shared" si="10"/>
        <v>411519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11"/>
        <v>113.17073170731707</v>
      </c>
      <c r="Q160" t="s">
        <v>2041</v>
      </c>
      <c r="R160" t="s">
        <v>2042</v>
      </c>
      <c r="S160" s="9">
        <f t="shared" si="9"/>
        <v>428223</v>
      </c>
      <c r="T160" s="9">
        <f t="shared" si="10"/>
        <v>428247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11"/>
        <v>105.00933552992861</v>
      </c>
      <c r="Q161" t="s">
        <v>2035</v>
      </c>
      <c r="R161" t="s">
        <v>2036</v>
      </c>
      <c r="S161" s="9">
        <f t="shared" si="9"/>
        <v>457142</v>
      </c>
      <c r="T161" s="9">
        <f t="shared" si="10"/>
        <v>457574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11"/>
        <v>79.176829268292678</v>
      </c>
      <c r="Q162" t="s">
        <v>2037</v>
      </c>
      <c r="R162" t="s">
        <v>2051</v>
      </c>
      <c r="S162" s="9">
        <f t="shared" si="9"/>
        <v>457886</v>
      </c>
      <c r="T162" s="9">
        <f t="shared" si="10"/>
        <v>458270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11"/>
        <v>57.333333333333336</v>
      </c>
      <c r="Q163" t="s">
        <v>2037</v>
      </c>
      <c r="R163" t="s">
        <v>2038</v>
      </c>
      <c r="S163" s="9">
        <f t="shared" si="9"/>
        <v>426398</v>
      </c>
      <c r="T163" s="9">
        <f t="shared" si="10"/>
        <v>426542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11"/>
        <v>58.178343949044589</v>
      </c>
      <c r="Q164" t="s">
        <v>2041</v>
      </c>
      <c r="R164" t="s">
        <v>2042</v>
      </c>
      <c r="S164" s="9">
        <f t="shared" si="9"/>
        <v>454527</v>
      </c>
      <c r="T164" s="9">
        <f t="shared" si="10"/>
        <v>455247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11"/>
        <v>36.032520325203251</v>
      </c>
      <c r="Q165" t="s">
        <v>2044</v>
      </c>
      <c r="R165" t="s">
        <v>2045</v>
      </c>
      <c r="S165" s="9">
        <f t="shared" si="9"/>
        <v>444590</v>
      </c>
      <c r="T165" s="9">
        <f t="shared" si="10"/>
        <v>445767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11"/>
        <v>107.99068767908309</v>
      </c>
      <c r="Q166" t="s">
        <v>2035</v>
      </c>
      <c r="R166" t="s">
        <v>2036</v>
      </c>
      <c r="S166" s="9">
        <f t="shared" si="9"/>
        <v>444302</v>
      </c>
      <c r="T166" s="9">
        <f t="shared" si="10"/>
        <v>444326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11"/>
        <v>44.005985634477256</v>
      </c>
      <c r="Q167" t="s">
        <v>2037</v>
      </c>
      <c r="R167" t="s">
        <v>2038</v>
      </c>
      <c r="S167" s="9">
        <f t="shared" si="9"/>
        <v>442670</v>
      </c>
      <c r="T167" s="9">
        <f t="shared" si="10"/>
        <v>443438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11"/>
        <v>55.077868852459019</v>
      </c>
      <c r="Q168" t="s">
        <v>2044</v>
      </c>
      <c r="R168" t="s">
        <v>2045</v>
      </c>
      <c r="S168" s="9">
        <f t="shared" si="9"/>
        <v>384735</v>
      </c>
      <c r="T168" s="9">
        <f t="shared" si="10"/>
        <v>384831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11"/>
        <v>74</v>
      </c>
      <c r="Q169" t="s">
        <v>2035</v>
      </c>
      <c r="R169" t="s">
        <v>2036</v>
      </c>
      <c r="S169" s="9">
        <f t="shared" si="9"/>
        <v>406358</v>
      </c>
      <c r="T169" s="9">
        <f t="shared" si="10"/>
        <v>406598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11"/>
        <v>41.996858638743454</v>
      </c>
      <c r="Q170" t="s">
        <v>2041</v>
      </c>
      <c r="R170" t="s">
        <v>2050</v>
      </c>
      <c r="S170" s="9">
        <f t="shared" si="9"/>
        <v>456351</v>
      </c>
      <c r="T170" s="9">
        <f t="shared" si="10"/>
        <v>456902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11"/>
        <v>77.988161010260455</v>
      </c>
      <c r="Q171" t="s">
        <v>2039</v>
      </c>
      <c r="R171" t="s">
        <v>2060</v>
      </c>
      <c r="S171" s="9">
        <f t="shared" si="9"/>
        <v>397766</v>
      </c>
      <c r="T171" s="9">
        <f t="shared" si="10"/>
        <v>398438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11"/>
        <v>82.507462686567166</v>
      </c>
      <c r="Q172" t="s">
        <v>2041</v>
      </c>
      <c r="R172" t="s">
        <v>2050</v>
      </c>
      <c r="S172" s="9">
        <f t="shared" si="9"/>
        <v>442718</v>
      </c>
      <c r="T172" s="9">
        <f t="shared" si="10"/>
        <v>442886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11"/>
        <v>104.2</v>
      </c>
      <c r="Q173" t="s">
        <v>2046</v>
      </c>
      <c r="R173" t="s">
        <v>2054</v>
      </c>
      <c r="S173" s="9">
        <f t="shared" si="9"/>
        <v>413150</v>
      </c>
      <c r="T173" s="9">
        <f t="shared" si="10"/>
        <v>413678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11"/>
        <v>25.5</v>
      </c>
      <c r="Q174" t="s">
        <v>2039</v>
      </c>
      <c r="R174" t="s">
        <v>2053</v>
      </c>
      <c r="S174" s="9">
        <f t="shared" si="9"/>
        <v>416054</v>
      </c>
      <c r="T174" s="9">
        <f t="shared" si="10"/>
        <v>416414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11"/>
        <v>100.98334401024984</v>
      </c>
      <c r="Q175" t="s">
        <v>2035</v>
      </c>
      <c r="R175" t="s">
        <v>2036</v>
      </c>
      <c r="S175" s="9">
        <f t="shared" si="9"/>
        <v>405806</v>
      </c>
      <c r="T175" s="9">
        <f t="shared" si="10"/>
        <v>405950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11"/>
        <v>111.83333333333333</v>
      </c>
      <c r="Q176" t="s">
        <v>2037</v>
      </c>
      <c r="R176" t="s">
        <v>2051</v>
      </c>
      <c r="S176" s="9">
        <f t="shared" si="9"/>
        <v>426686</v>
      </c>
      <c r="T176" s="9">
        <f t="shared" si="10"/>
        <v>426710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11"/>
        <v>41.999115044247787</v>
      </c>
      <c r="Q177" t="s">
        <v>2035</v>
      </c>
      <c r="R177" t="s">
        <v>2036</v>
      </c>
      <c r="S177" s="9">
        <f t="shared" si="9"/>
        <v>434630</v>
      </c>
      <c r="T177" s="9">
        <f t="shared" si="10"/>
        <v>435086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11"/>
        <v>110.05115089514067</v>
      </c>
      <c r="Q178" t="s">
        <v>2035</v>
      </c>
      <c r="R178" t="s">
        <v>2036</v>
      </c>
      <c r="S178" s="9">
        <f t="shared" si="9"/>
        <v>434702</v>
      </c>
      <c r="T178" s="9">
        <f t="shared" si="10"/>
        <v>434918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11"/>
        <v>58.997079225994888</v>
      </c>
      <c r="Q179" t="s">
        <v>2035</v>
      </c>
      <c r="R179" t="s">
        <v>2036</v>
      </c>
      <c r="S179" s="9">
        <f t="shared" si="9"/>
        <v>383847</v>
      </c>
      <c r="T179" s="9">
        <f t="shared" si="10"/>
        <v>384447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11"/>
        <v>32.985714285714288</v>
      </c>
      <c r="Q180" t="s">
        <v>2033</v>
      </c>
      <c r="R180" t="s">
        <v>2034</v>
      </c>
      <c r="S180" s="9">
        <f t="shared" si="9"/>
        <v>443894</v>
      </c>
      <c r="T180" s="9">
        <f t="shared" si="10"/>
        <v>444110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11"/>
        <v>45.005654509471306</v>
      </c>
      <c r="Q181" t="s">
        <v>2035</v>
      </c>
      <c r="R181" t="s">
        <v>2036</v>
      </c>
      <c r="S181" s="9">
        <f t="shared" si="9"/>
        <v>404318</v>
      </c>
      <c r="T181" s="9">
        <f t="shared" si="10"/>
        <v>404342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11"/>
        <v>81.98196487897485</v>
      </c>
      <c r="Q182" t="s">
        <v>2037</v>
      </c>
      <c r="R182" t="s">
        <v>2051</v>
      </c>
      <c r="S182" s="9">
        <f t="shared" si="9"/>
        <v>378134</v>
      </c>
      <c r="T182" s="9">
        <f t="shared" si="10"/>
        <v>378254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11"/>
        <v>39.080882352941174</v>
      </c>
      <c r="Q183" t="s">
        <v>2037</v>
      </c>
      <c r="R183" t="s">
        <v>2038</v>
      </c>
      <c r="S183" s="9">
        <f t="shared" si="9"/>
        <v>444206</v>
      </c>
      <c r="T183" s="9">
        <f t="shared" si="10"/>
        <v>444638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11"/>
        <v>58.996383363471971</v>
      </c>
      <c r="Q184" t="s">
        <v>2035</v>
      </c>
      <c r="R184" t="s">
        <v>2036</v>
      </c>
      <c r="S184" s="9">
        <f t="shared" si="9"/>
        <v>459062</v>
      </c>
      <c r="T184" s="9">
        <f t="shared" si="10"/>
        <v>459446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11"/>
        <v>40.988372093023258</v>
      </c>
      <c r="Q185" t="s">
        <v>2041</v>
      </c>
      <c r="R185" t="s">
        <v>2042</v>
      </c>
      <c r="S185" s="9">
        <f t="shared" si="9"/>
        <v>382238</v>
      </c>
      <c r="T185" s="9">
        <f t="shared" si="10"/>
        <v>382550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11"/>
        <v>31.029411764705884</v>
      </c>
      <c r="Q186" t="s">
        <v>2035</v>
      </c>
      <c r="R186" t="s">
        <v>2036</v>
      </c>
      <c r="S186" s="9">
        <f t="shared" si="9"/>
        <v>458030</v>
      </c>
      <c r="T186" s="9">
        <f t="shared" si="10"/>
        <v>458054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11"/>
        <v>37.789473684210527</v>
      </c>
      <c r="Q187" t="s">
        <v>2039</v>
      </c>
      <c r="R187" t="s">
        <v>2062</v>
      </c>
      <c r="S187" s="9">
        <f t="shared" si="9"/>
        <v>449510</v>
      </c>
      <c r="T187" s="9">
        <f t="shared" si="10"/>
        <v>449774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11"/>
        <v>32.006772009029348</v>
      </c>
      <c r="Q188" t="s">
        <v>2035</v>
      </c>
      <c r="R188" t="s">
        <v>2036</v>
      </c>
      <c r="S188" s="9">
        <f t="shared" si="9"/>
        <v>414686</v>
      </c>
      <c r="T188" s="9">
        <f t="shared" si="10"/>
        <v>415046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11"/>
        <v>95.966712898751737</v>
      </c>
      <c r="Q189" t="s">
        <v>2039</v>
      </c>
      <c r="R189" t="s">
        <v>2060</v>
      </c>
      <c r="S189" s="9">
        <f t="shared" si="9"/>
        <v>403791</v>
      </c>
      <c r="T189" s="9">
        <f t="shared" si="10"/>
        <v>404462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11"/>
        <v>75</v>
      </c>
      <c r="Q190" t="s">
        <v>2035</v>
      </c>
      <c r="R190" t="s">
        <v>2036</v>
      </c>
      <c r="S190" s="9">
        <f t="shared" si="9"/>
        <v>419319</v>
      </c>
      <c r="T190" s="9">
        <f t="shared" si="10"/>
        <v>419343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11"/>
        <v>102.0498866213152</v>
      </c>
      <c r="Q191" t="s">
        <v>2035</v>
      </c>
      <c r="R191" t="s">
        <v>2036</v>
      </c>
      <c r="S191" s="9">
        <f t="shared" si="9"/>
        <v>430311</v>
      </c>
      <c r="T191" s="9">
        <f t="shared" si="10"/>
        <v>430311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11"/>
        <v>105.75</v>
      </c>
      <c r="Q192" t="s">
        <v>2035</v>
      </c>
      <c r="R192" t="s">
        <v>2036</v>
      </c>
      <c r="S192" s="9">
        <f t="shared" si="9"/>
        <v>406214</v>
      </c>
      <c r="T192" s="9">
        <f t="shared" si="10"/>
        <v>406238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11"/>
        <v>37.069767441860463</v>
      </c>
      <c r="Q193" t="s">
        <v>2035</v>
      </c>
      <c r="R193" t="s">
        <v>2036</v>
      </c>
      <c r="S193" s="9">
        <f t="shared" si="9"/>
        <v>456782</v>
      </c>
      <c r="T193" s="9">
        <f t="shared" si="10"/>
        <v>456854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12">E194/D194</f>
        <v>0.19992957746478873</v>
      </c>
      <c r="P194" s="5">
        <f t="shared" si="11"/>
        <v>35.049382716049379</v>
      </c>
      <c r="Q194" t="s">
        <v>2041</v>
      </c>
      <c r="R194" t="s">
        <v>2042</v>
      </c>
      <c r="S194" s="9">
        <f t="shared" ref="S194:S257" si="13">((J194/60)/60)+DATE(1970,1,1)</f>
        <v>415526</v>
      </c>
      <c r="T194" s="9">
        <f t="shared" ref="T194:T257" si="14">((K194/60)/60)+DATE(1970,1,1)</f>
        <v>415622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2"/>
        <v>0.45636363636363636</v>
      </c>
      <c r="P195" s="5">
        <f t="shared" ref="P195:P258" si="15">AVERAGE(E195/G195)</f>
        <v>46.338461538461537</v>
      </c>
      <c r="Q195" t="s">
        <v>2041</v>
      </c>
      <c r="R195" t="s">
        <v>2050</v>
      </c>
      <c r="S195" s="9">
        <f t="shared" si="13"/>
        <v>448670</v>
      </c>
      <c r="T195" s="9">
        <f t="shared" si="14"/>
        <v>448766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5">
        <f t="shared" si="15"/>
        <v>69.174603174603178</v>
      </c>
      <c r="Q196" t="s">
        <v>2041</v>
      </c>
      <c r="R196" t="s">
        <v>2048</v>
      </c>
      <c r="S196" s="9">
        <f t="shared" si="13"/>
        <v>426182</v>
      </c>
      <c r="T196" s="9">
        <f t="shared" si="14"/>
        <v>426566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5">
        <f t="shared" si="15"/>
        <v>109.07824427480917</v>
      </c>
      <c r="Q197" t="s">
        <v>2041</v>
      </c>
      <c r="R197" t="s">
        <v>2043</v>
      </c>
      <c r="S197" s="9">
        <f t="shared" si="13"/>
        <v>451358</v>
      </c>
      <c r="T197" s="9">
        <f t="shared" si="14"/>
        <v>451526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5">
        <f t="shared" si="15"/>
        <v>51.78</v>
      </c>
      <c r="Q198" t="s">
        <v>2037</v>
      </c>
      <c r="R198" t="s">
        <v>2051</v>
      </c>
      <c r="S198" s="9">
        <f t="shared" si="13"/>
        <v>434702</v>
      </c>
      <c r="T198" s="9">
        <f t="shared" si="14"/>
        <v>435158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5">
        <f t="shared" si="15"/>
        <v>82.010055304172951</v>
      </c>
      <c r="Q199" t="s">
        <v>2039</v>
      </c>
      <c r="R199" t="s">
        <v>2052</v>
      </c>
      <c r="S199" s="9">
        <f t="shared" si="13"/>
        <v>441734</v>
      </c>
      <c r="T199" s="9">
        <f t="shared" si="14"/>
        <v>442070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5">
        <f t="shared" si="15"/>
        <v>35.958333333333336</v>
      </c>
      <c r="Q200" t="s">
        <v>2041</v>
      </c>
      <c r="R200" t="s">
        <v>2043</v>
      </c>
      <c r="S200" s="9">
        <f t="shared" si="13"/>
        <v>381422</v>
      </c>
      <c r="T200" s="9">
        <f t="shared" si="14"/>
        <v>382118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5">
        <f t="shared" si="15"/>
        <v>74.461538461538467</v>
      </c>
      <c r="Q201" t="s">
        <v>2041</v>
      </c>
      <c r="R201" t="s">
        <v>2042</v>
      </c>
      <c r="S201" s="9">
        <f t="shared" si="13"/>
        <v>424526</v>
      </c>
      <c r="T201" s="9">
        <f t="shared" si="14"/>
        <v>424622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5">
        <f t="shared" si="15"/>
        <v>2</v>
      </c>
      <c r="Q202" t="s">
        <v>2035</v>
      </c>
      <c r="R202" t="s">
        <v>2036</v>
      </c>
      <c r="S202" s="9">
        <f t="shared" si="13"/>
        <v>378206</v>
      </c>
      <c r="T202" s="9">
        <f t="shared" si="14"/>
        <v>378470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5">
        <f t="shared" si="15"/>
        <v>91.114649681528661</v>
      </c>
      <c r="Q203" t="s">
        <v>2037</v>
      </c>
      <c r="R203" t="s">
        <v>2038</v>
      </c>
      <c r="S203" s="9">
        <f t="shared" si="13"/>
        <v>416198</v>
      </c>
      <c r="T203" s="9">
        <f t="shared" si="14"/>
        <v>416630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5">
        <f t="shared" si="15"/>
        <v>79.792682926829272</v>
      </c>
      <c r="Q204" t="s">
        <v>2033</v>
      </c>
      <c r="R204" t="s">
        <v>2034</v>
      </c>
      <c r="S204" s="9">
        <f t="shared" si="13"/>
        <v>391550</v>
      </c>
      <c r="T204" s="9">
        <f t="shared" si="14"/>
        <v>391646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5">
        <f t="shared" si="15"/>
        <v>42.999777678968428</v>
      </c>
      <c r="Q205" t="s">
        <v>2035</v>
      </c>
      <c r="R205" t="s">
        <v>2036</v>
      </c>
      <c r="S205" s="9">
        <f t="shared" si="13"/>
        <v>437967</v>
      </c>
      <c r="T205" s="9">
        <f t="shared" si="14"/>
        <v>438015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5">
        <f t="shared" si="15"/>
        <v>63.225000000000001</v>
      </c>
      <c r="Q206" t="s">
        <v>2041</v>
      </c>
      <c r="R206" t="s">
        <v>2049</v>
      </c>
      <c r="S206" s="9">
        <f t="shared" si="13"/>
        <v>387182</v>
      </c>
      <c r="T206" s="9">
        <f t="shared" si="14"/>
        <v>387422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5">
        <f t="shared" si="15"/>
        <v>70.174999999999997</v>
      </c>
      <c r="Q207" t="s">
        <v>2035</v>
      </c>
      <c r="R207" t="s">
        <v>2036</v>
      </c>
      <c r="S207" s="9">
        <f t="shared" si="13"/>
        <v>453278</v>
      </c>
      <c r="T207" s="9">
        <f t="shared" si="14"/>
        <v>453566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5">
        <f t="shared" si="15"/>
        <v>61.333333333333336</v>
      </c>
      <c r="Q208" t="s">
        <v>2046</v>
      </c>
      <c r="R208" t="s">
        <v>2056</v>
      </c>
      <c r="S208" s="9">
        <f t="shared" si="13"/>
        <v>377583</v>
      </c>
      <c r="T208" s="9">
        <f t="shared" si="14"/>
        <v>377799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5">
        <f t="shared" si="15"/>
        <v>99</v>
      </c>
      <c r="Q209" t="s">
        <v>2041</v>
      </c>
      <c r="R209" t="s">
        <v>2042</v>
      </c>
      <c r="S209" s="9">
        <f t="shared" si="13"/>
        <v>452078</v>
      </c>
      <c r="T209" s="9">
        <f t="shared" si="14"/>
        <v>452558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5">
        <f t="shared" si="15"/>
        <v>96.984900146127615</v>
      </c>
      <c r="Q210" t="s">
        <v>2039</v>
      </c>
      <c r="R210" t="s">
        <v>2053</v>
      </c>
      <c r="S210" s="9">
        <f t="shared" si="13"/>
        <v>445071</v>
      </c>
      <c r="T210" s="9">
        <f t="shared" si="14"/>
        <v>445647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5">
        <f t="shared" si="15"/>
        <v>51.004950495049506</v>
      </c>
      <c r="Q211" t="s">
        <v>2039</v>
      </c>
      <c r="R211" t="s">
        <v>2053</v>
      </c>
      <c r="S211" s="9">
        <f t="shared" si="13"/>
        <v>431822</v>
      </c>
      <c r="T211" s="9">
        <f t="shared" si="14"/>
        <v>431990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5">
        <f t="shared" si="15"/>
        <v>28.044247787610619</v>
      </c>
      <c r="Q212" t="s">
        <v>2039</v>
      </c>
      <c r="R212" t="s">
        <v>2055</v>
      </c>
      <c r="S212" s="9">
        <f t="shared" si="13"/>
        <v>439047</v>
      </c>
      <c r="T212" s="9">
        <f t="shared" si="14"/>
        <v>439694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5">
        <f t="shared" si="15"/>
        <v>60.984615384615381</v>
      </c>
      <c r="Q213" t="s">
        <v>2035</v>
      </c>
      <c r="R213" t="s">
        <v>2036</v>
      </c>
      <c r="S213" s="9">
        <f t="shared" si="13"/>
        <v>408230</v>
      </c>
      <c r="T213" s="9">
        <f t="shared" si="14"/>
        <v>408806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5">
        <f t="shared" si="15"/>
        <v>73.214285714285708</v>
      </c>
      <c r="Q214" t="s">
        <v>2035</v>
      </c>
      <c r="R214" t="s">
        <v>2036</v>
      </c>
      <c r="S214" s="9">
        <f t="shared" si="13"/>
        <v>463455</v>
      </c>
      <c r="T214" s="9">
        <f t="shared" si="14"/>
        <v>464559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5">
        <f t="shared" si="15"/>
        <v>39.997435299603637</v>
      </c>
      <c r="Q215" t="s">
        <v>2041</v>
      </c>
      <c r="R215" t="s">
        <v>2050</v>
      </c>
      <c r="S215" s="9">
        <f t="shared" si="13"/>
        <v>383630</v>
      </c>
      <c r="T215" s="9">
        <f t="shared" si="14"/>
        <v>383823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5">
        <f t="shared" si="15"/>
        <v>86.812121212121212</v>
      </c>
      <c r="Q216" t="s">
        <v>2041</v>
      </c>
      <c r="R216" t="s">
        <v>2042</v>
      </c>
      <c r="S216" s="9">
        <f t="shared" si="13"/>
        <v>381734</v>
      </c>
      <c r="T216" s="9">
        <f t="shared" si="14"/>
        <v>381878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5">
        <f t="shared" si="15"/>
        <v>42.125874125874127</v>
      </c>
      <c r="Q217" t="s">
        <v>2035</v>
      </c>
      <c r="R217" t="s">
        <v>2036</v>
      </c>
      <c r="S217" s="9">
        <f t="shared" si="13"/>
        <v>456135</v>
      </c>
      <c r="T217" s="9">
        <f t="shared" si="14"/>
        <v>456183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5">
        <f t="shared" si="15"/>
        <v>103.97851239669421</v>
      </c>
      <c r="Q218" t="s">
        <v>2035</v>
      </c>
      <c r="R218" t="s">
        <v>2036</v>
      </c>
      <c r="S218" s="9">
        <f t="shared" si="13"/>
        <v>392775</v>
      </c>
      <c r="T218" s="9">
        <f t="shared" si="14"/>
        <v>392823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5">
        <f t="shared" si="15"/>
        <v>62.003211991434689</v>
      </c>
      <c r="Q219" t="s">
        <v>2039</v>
      </c>
      <c r="R219" t="s">
        <v>2055</v>
      </c>
      <c r="S219" s="9">
        <f t="shared" si="13"/>
        <v>457910</v>
      </c>
      <c r="T219" s="9">
        <f t="shared" si="14"/>
        <v>458126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5">
        <f t="shared" si="15"/>
        <v>31.005037783375315</v>
      </c>
      <c r="Q220" t="s">
        <v>2039</v>
      </c>
      <c r="R220" t="s">
        <v>2060</v>
      </c>
      <c r="S220" s="9">
        <f t="shared" si="13"/>
        <v>392511</v>
      </c>
      <c r="T220" s="9">
        <f t="shared" si="14"/>
        <v>393327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5">
        <f t="shared" si="15"/>
        <v>89.991552956465242</v>
      </c>
      <c r="Q221" t="s">
        <v>2039</v>
      </c>
      <c r="R221" t="s">
        <v>2040</v>
      </c>
      <c r="S221" s="9">
        <f t="shared" si="13"/>
        <v>399206</v>
      </c>
      <c r="T221" s="9">
        <f t="shared" si="14"/>
        <v>399494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5">
        <f t="shared" si="15"/>
        <v>39.235294117647058</v>
      </c>
      <c r="Q222" t="s">
        <v>2035</v>
      </c>
      <c r="R222" t="s">
        <v>2036</v>
      </c>
      <c r="S222" s="9">
        <f t="shared" si="13"/>
        <v>389318</v>
      </c>
      <c r="T222" s="9">
        <f t="shared" si="14"/>
        <v>389750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5">
        <f t="shared" si="15"/>
        <v>54.993116108306566</v>
      </c>
      <c r="Q223" t="s">
        <v>2033</v>
      </c>
      <c r="R223" t="s">
        <v>2034</v>
      </c>
      <c r="S223" s="9">
        <f t="shared" si="13"/>
        <v>397862</v>
      </c>
      <c r="T223" s="9">
        <f t="shared" si="14"/>
        <v>397910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5">
        <f t="shared" si="15"/>
        <v>47.992753623188406</v>
      </c>
      <c r="Q224" t="s">
        <v>2044</v>
      </c>
      <c r="R224" t="s">
        <v>2045</v>
      </c>
      <c r="S224" s="9">
        <f t="shared" si="13"/>
        <v>417854</v>
      </c>
      <c r="T224" s="9">
        <f t="shared" si="14"/>
        <v>417878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5">
        <f t="shared" si="15"/>
        <v>87.966702470461868</v>
      </c>
      <c r="Q225" t="s">
        <v>2035</v>
      </c>
      <c r="R225" t="s">
        <v>2036</v>
      </c>
      <c r="S225" s="9">
        <f t="shared" si="13"/>
        <v>430598</v>
      </c>
      <c r="T225" s="9">
        <f t="shared" si="14"/>
        <v>430934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5">
        <f t="shared" si="15"/>
        <v>51.999165275459099</v>
      </c>
      <c r="Q226" t="s">
        <v>2039</v>
      </c>
      <c r="R226" t="s">
        <v>2055</v>
      </c>
      <c r="S226" s="9">
        <f t="shared" si="13"/>
        <v>417662</v>
      </c>
      <c r="T226" s="9">
        <f t="shared" si="14"/>
        <v>418743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5">
        <f t="shared" si="15"/>
        <v>29.999659863945578</v>
      </c>
      <c r="Q227" t="s">
        <v>2041</v>
      </c>
      <c r="R227" t="s">
        <v>2042</v>
      </c>
      <c r="S227" s="9">
        <f t="shared" si="13"/>
        <v>414206</v>
      </c>
      <c r="T227" s="9">
        <f t="shared" si="14"/>
        <v>414206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5">
        <f t="shared" si="15"/>
        <v>98.205357142857139</v>
      </c>
      <c r="Q228" t="s">
        <v>2044</v>
      </c>
      <c r="R228" t="s">
        <v>2045</v>
      </c>
      <c r="S228" s="9">
        <f t="shared" si="13"/>
        <v>378542</v>
      </c>
      <c r="T228" s="9">
        <f t="shared" si="14"/>
        <v>379430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5">
        <f t="shared" si="15"/>
        <v>108.96182396606575</v>
      </c>
      <c r="Q229" t="s">
        <v>2057</v>
      </c>
      <c r="R229" t="s">
        <v>2061</v>
      </c>
      <c r="S229" s="9">
        <f t="shared" si="13"/>
        <v>423254</v>
      </c>
      <c r="T229" s="9">
        <f t="shared" si="14"/>
        <v>423398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5">
        <f t="shared" si="15"/>
        <v>66.998379254457049</v>
      </c>
      <c r="Q230" t="s">
        <v>2039</v>
      </c>
      <c r="R230" t="s">
        <v>2040</v>
      </c>
      <c r="S230" s="9">
        <f t="shared" si="13"/>
        <v>434630</v>
      </c>
      <c r="T230" s="9">
        <f t="shared" si="14"/>
        <v>435230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5">
        <f t="shared" si="15"/>
        <v>64.99333594668758</v>
      </c>
      <c r="Q231" t="s">
        <v>2057</v>
      </c>
      <c r="R231" t="s">
        <v>2061</v>
      </c>
      <c r="S231" s="9">
        <f t="shared" si="13"/>
        <v>441206</v>
      </c>
      <c r="T231" s="9">
        <f t="shared" si="14"/>
        <v>442358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5">
        <f t="shared" si="15"/>
        <v>99.841584158415841</v>
      </c>
      <c r="Q232" t="s">
        <v>2057</v>
      </c>
      <c r="R232" t="s">
        <v>2058</v>
      </c>
      <c r="S232" s="9">
        <f t="shared" si="13"/>
        <v>463239</v>
      </c>
      <c r="T232" s="9">
        <f t="shared" si="14"/>
        <v>463239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5">
        <f t="shared" si="15"/>
        <v>82.432835820895519</v>
      </c>
      <c r="Q233" t="s">
        <v>2035</v>
      </c>
      <c r="R233" t="s">
        <v>2036</v>
      </c>
      <c r="S233" s="9">
        <f t="shared" si="13"/>
        <v>405878</v>
      </c>
      <c r="T233" s="9">
        <f t="shared" si="14"/>
        <v>407270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5">
        <f t="shared" si="15"/>
        <v>63.293478260869563</v>
      </c>
      <c r="Q234" t="s">
        <v>2035</v>
      </c>
      <c r="R234" t="s">
        <v>2036</v>
      </c>
      <c r="S234" s="9">
        <f t="shared" si="13"/>
        <v>433742</v>
      </c>
      <c r="T234" s="9">
        <f t="shared" si="14"/>
        <v>433766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5">
        <f t="shared" si="15"/>
        <v>96.774193548387103</v>
      </c>
      <c r="Q235" t="s">
        <v>2039</v>
      </c>
      <c r="R235" t="s">
        <v>2040</v>
      </c>
      <c r="S235" s="9">
        <f t="shared" si="13"/>
        <v>388862</v>
      </c>
      <c r="T235" s="9">
        <f t="shared" si="14"/>
        <v>389246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5">
        <f t="shared" si="15"/>
        <v>54.906040268456373</v>
      </c>
      <c r="Q236" t="s">
        <v>2057</v>
      </c>
      <c r="R236" t="s">
        <v>2058</v>
      </c>
      <c r="S236" s="9">
        <f t="shared" si="13"/>
        <v>443174</v>
      </c>
      <c r="T236" s="9">
        <f t="shared" si="14"/>
        <v>443342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5">
        <f t="shared" si="15"/>
        <v>39.010869565217391</v>
      </c>
      <c r="Q237" t="s">
        <v>2039</v>
      </c>
      <c r="R237" t="s">
        <v>2040</v>
      </c>
      <c r="S237" s="9">
        <f t="shared" si="13"/>
        <v>438615</v>
      </c>
      <c r="T237" s="9">
        <f t="shared" si="14"/>
        <v>438735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5">
        <f t="shared" si="15"/>
        <v>75.84210526315789</v>
      </c>
      <c r="Q238" t="s">
        <v>2041</v>
      </c>
      <c r="R238" t="s">
        <v>2042</v>
      </c>
      <c r="S238" s="9">
        <f t="shared" si="13"/>
        <v>459302</v>
      </c>
      <c r="T238" s="9">
        <f t="shared" si="14"/>
        <v>459470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5">
        <f t="shared" si="15"/>
        <v>45.051671732522799</v>
      </c>
      <c r="Q239" t="s">
        <v>2039</v>
      </c>
      <c r="R239" t="s">
        <v>2040</v>
      </c>
      <c r="S239" s="9">
        <f t="shared" si="13"/>
        <v>414014</v>
      </c>
      <c r="T239" s="9">
        <f t="shared" si="14"/>
        <v>414062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5">
        <f t="shared" si="15"/>
        <v>104.51546391752578</v>
      </c>
      <c r="Q240" t="s">
        <v>2035</v>
      </c>
      <c r="R240" t="s">
        <v>2036</v>
      </c>
      <c r="S240" s="9">
        <f t="shared" si="13"/>
        <v>445911</v>
      </c>
      <c r="T240" s="9">
        <f t="shared" si="14"/>
        <v>446511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5">
        <f t="shared" si="15"/>
        <v>76.268292682926827</v>
      </c>
      <c r="Q241" t="s">
        <v>2037</v>
      </c>
      <c r="R241" t="s">
        <v>2051</v>
      </c>
      <c r="S241" s="9">
        <f t="shared" si="13"/>
        <v>425798</v>
      </c>
      <c r="T241" s="9">
        <f t="shared" si="14"/>
        <v>425894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5">
        <f t="shared" si="15"/>
        <v>69.015695067264573</v>
      </c>
      <c r="Q242" t="s">
        <v>2035</v>
      </c>
      <c r="R242" t="s">
        <v>2036</v>
      </c>
      <c r="S242" s="9">
        <f t="shared" si="13"/>
        <v>381422</v>
      </c>
      <c r="T242" s="9">
        <f t="shared" si="14"/>
        <v>381446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5">
        <f t="shared" si="15"/>
        <v>101.97684085510689</v>
      </c>
      <c r="Q243" t="s">
        <v>2046</v>
      </c>
      <c r="R243" t="s">
        <v>2047</v>
      </c>
      <c r="S243" s="9">
        <f t="shared" si="13"/>
        <v>413726</v>
      </c>
      <c r="T243" s="9">
        <f t="shared" si="14"/>
        <v>413966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5">
        <f t="shared" si="15"/>
        <v>42.915999999999997</v>
      </c>
      <c r="Q244" t="s">
        <v>2041</v>
      </c>
      <c r="R244" t="s">
        <v>2042</v>
      </c>
      <c r="S244" s="9">
        <f t="shared" si="13"/>
        <v>440678</v>
      </c>
      <c r="T244" s="9">
        <f t="shared" si="14"/>
        <v>440918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5">
        <f t="shared" si="15"/>
        <v>43.025210084033617</v>
      </c>
      <c r="Q245" t="s">
        <v>2035</v>
      </c>
      <c r="R245" t="s">
        <v>2036</v>
      </c>
      <c r="S245" s="9">
        <f t="shared" si="13"/>
        <v>447831</v>
      </c>
      <c r="T245" s="9">
        <f t="shared" si="14"/>
        <v>447903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5">
        <f t="shared" si="15"/>
        <v>75.245283018867923</v>
      </c>
      <c r="Q246" t="s">
        <v>2035</v>
      </c>
      <c r="R246" t="s">
        <v>2036</v>
      </c>
      <c r="S246" s="9">
        <f t="shared" si="13"/>
        <v>415934</v>
      </c>
      <c r="T246" s="9">
        <f t="shared" si="14"/>
        <v>417182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5">
        <f t="shared" si="15"/>
        <v>69.023364485981304</v>
      </c>
      <c r="Q247" t="s">
        <v>2035</v>
      </c>
      <c r="R247" t="s">
        <v>2036</v>
      </c>
      <c r="S247" s="9">
        <f t="shared" si="13"/>
        <v>413582</v>
      </c>
      <c r="T247" s="9">
        <f t="shared" si="14"/>
        <v>413606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5">
        <f t="shared" si="15"/>
        <v>65.986486486486484</v>
      </c>
      <c r="Q248" t="s">
        <v>2037</v>
      </c>
      <c r="R248" t="s">
        <v>2038</v>
      </c>
      <c r="S248" s="9">
        <f t="shared" si="13"/>
        <v>407702</v>
      </c>
      <c r="T248" s="9">
        <f t="shared" si="14"/>
        <v>407798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5">
        <f t="shared" si="15"/>
        <v>98.013800424628457</v>
      </c>
      <c r="Q249" t="s">
        <v>2046</v>
      </c>
      <c r="R249" t="s">
        <v>2056</v>
      </c>
      <c r="S249" s="9">
        <f t="shared" si="13"/>
        <v>437343</v>
      </c>
      <c r="T249" s="9">
        <f t="shared" si="14"/>
        <v>437703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5">
        <f t="shared" si="15"/>
        <v>60.105504587155963</v>
      </c>
      <c r="Q250" t="s">
        <v>2057</v>
      </c>
      <c r="R250" t="s">
        <v>2061</v>
      </c>
      <c r="S250" s="9">
        <f t="shared" si="13"/>
        <v>420015</v>
      </c>
      <c r="T250" s="9">
        <f t="shared" si="14"/>
        <v>420135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5">
        <f t="shared" si="15"/>
        <v>26.000773395204948</v>
      </c>
      <c r="Q251" t="s">
        <v>2046</v>
      </c>
      <c r="R251" t="s">
        <v>2054</v>
      </c>
      <c r="S251" s="9">
        <f t="shared" si="13"/>
        <v>420063</v>
      </c>
      <c r="T251" s="9">
        <f t="shared" si="14"/>
        <v>420231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5">
        <f t="shared" si="15"/>
        <v>3</v>
      </c>
      <c r="Q252" t="s">
        <v>2041</v>
      </c>
      <c r="R252" t="s">
        <v>2042</v>
      </c>
      <c r="S252" s="9">
        <f t="shared" si="13"/>
        <v>376791</v>
      </c>
      <c r="T252" s="9">
        <f t="shared" si="14"/>
        <v>377631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5">
        <f t="shared" si="15"/>
        <v>38.019801980198018</v>
      </c>
      <c r="Q253" t="s">
        <v>2035</v>
      </c>
      <c r="R253" t="s">
        <v>2036</v>
      </c>
      <c r="S253" s="9">
        <f t="shared" si="13"/>
        <v>401967</v>
      </c>
      <c r="T253" s="9">
        <f t="shared" si="14"/>
        <v>402015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5">
        <f t="shared" si="15"/>
        <v>106.15254237288136</v>
      </c>
      <c r="Q254" t="s">
        <v>2035</v>
      </c>
      <c r="R254" t="s">
        <v>2036</v>
      </c>
      <c r="S254" s="9">
        <f t="shared" si="13"/>
        <v>409646</v>
      </c>
      <c r="T254" s="9">
        <f t="shared" si="14"/>
        <v>409766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5">
        <f t="shared" si="15"/>
        <v>81.019475655430711</v>
      </c>
      <c r="Q255" t="s">
        <v>2039</v>
      </c>
      <c r="R255" t="s">
        <v>2052</v>
      </c>
      <c r="S255" s="9">
        <f t="shared" si="13"/>
        <v>387302</v>
      </c>
      <c r="T255" s="9">
        <f t="shared" si="14"/>
        <v>387590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5">
        <f t="shared" si="15"/>
        <v>96.647727272727266</v>
      </c>
      <c r="Q256" t="s">
        <v>2046</v>
      </c>
      <c r="R256" t="s">
        <v>2047</v>
      </c>
      <c r="S256" s="9">
        <f t="shared" si="13"/>
        <v>438807</v>
      </c>
      <c r="T256" s="9">
        <f t="shared" si="14"/>
        <v>438855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5">
        <f t="shared" si="15"/>
        <v>57.003535651149086</v>
      </c>
      <c r="Q257" t="s">
        <v>2041</v>
      </c>
      <c r="R257" t="s">
        <v>2042</v>
      </c>
      <c r="S257" s="9">
        <f t="shared" si="13"/>
        <v>386079</v>
      </c>
      <c r="T257" s="9">
        <f t="shared" si="14"/>
        <v>386199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16">E258/D258</f>
        <v>0.23390243902439026</v>
      </c>
      <c r="P258" s="5">
        <f t="shared" si="15"/>
        <v>63.93333333333333</v>
      </c>
      <c r="Q258" t="s">
        <v>2041</v>
      </c>
      <c r="R258" t="s">
        <v>2042</v>
      </c>
      <c r="S258" s="9">
        <f t="shared" ref="S258:S321" si="17">((J258/60)/60)+DATE(1970,1,1)</f>
        <v>429351</v>
      </c>
      <c r="T258" s="9">
        <f t="shared" ref="T258:T321" si="18">((K258/60)/60)+DATE(1970,1,1)</f>
        <v>430239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6"/>
        <v>1.46</v>
      </c>
      <c r="P259" s="5">
        <f t="shared" ref="P259:P322" si="19">AVERAGE(E259/G259)</f>
        <v>90.456521739130437</v>
      </c>
      <c r="Q259" t="s">
        <v>2035</v>
      </c>
      <c r="R259" t="s">
        <v>2036</v>
      </c>
      <c r="S259" s="9">
        <f t="shared" si="17"/>
        <v>404031</v>
      </c>
      <c r="T259" s="9">
        <f t="shared" si="18"/>
        <v>404366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5">
        <f t="shared" si="19"/>
        <v>72.172043010752688</v>
      </c>
      <c r="Q260" t="s">
        <v>2035</v>
      </c>
      <c r="R260" t="s">
        <v>2036</v>
      </c>
      <c r="S260" s="9">
        <f t="shared" si="17"/>
        <v>437007</v>
      </c>
      <c r="T260" s="9">
        <f t="shared" si="18"/>
        <v>437487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5">
        <f t="shared" si="19"/>
        <v>77.934782608695656</v>
      </c>
      <c r="Q261" t="s">
        <v>2044</v>
      </c>
      <c r="R261" t="s">
        <v>2045</v>
      </c>
      <c r="S261" s="9">
        <f t="shared" si="17"/>
        <v>401943</v>
      </c>
      <c r="T261" s="9">
        <f t="shared" si="18"/>
        <v>402399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5">
        <f t="shared" si="19"/>
        <v>38.065134099616856</v>
      </c>
      <c r="Q262" t="s">
        <v>2041</v>
      </c>
      <c r="R262" t="s">
        <v>2042</v>
      </c>
      <c r="S262" s="9">
        <f t="shared" si="17"/>
        <v>400238</v>
      </c>
      <c r="T262" s="9">
        <f t="shared" si="18"/>
        <v>400526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5">
        <f t="shared" si="19"/>
        <v>57.936123348017624</v>
      </c>
      <c r="Q263" t="s">
        <v>2041</v>
      </c>
      <c r="R263" t="s">
        <v>2042</v>
      </c>
      <c r="S263" s="9">
        <f t="shared" si="17"/>
        <v>381878</v>
      </c>
      <c r="T263" s="9">
        <f t="shared" si="18"/>
        <v>381974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5">
        <f t="shared" si="19"/>
        <v>49.794392523364486</v>
      </c>
      <c r="Q264" t="s">
        <v>2041</v>
      </c>
      <c r="R264" t="s">
        <v>2050</v>
      </c>
      <c r="S264" s="9">
        <f t="shared" si="17"/>
        <v>387230</v>
      </c>
      <c r="T264" s="9">
        <f t="shared" si="18"/>
        <v>387854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5">
        <f t="shared" si="19"/>
        <v>54.050251256281406</v>
      </c>
      <c r="Q265" t="s">
        <v>2044</v>
      </c>
      <c r="R265" t="s">
        <v>2045</v>
      </c>
      <c r="S265" s="9">
        <f t="shared" si="17"/>
        <v>376407</v>
      </c>
      <c r="T265" s="9">
        <f t="shared" si="18"/>
        <v>376407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5">
        <f t="shared" si="19"/>
        <v>30.002721335268504</v>
      </c>
      <c r="Q266" t="s">
        <v>2035</v>
      </c>
      <c r="R266" t="s">
        <v>2036</v>
      </c>
      <c r="S266" s="9">
        <f t="shared" si="17"/>
        <v>403527</v>
      </c>
      <c r="T266" s="9">
        <f t="shared" si="18"/>
        <v>403911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5">
        <f t="shared" si="19"/>
        <v>70.127906976744185</v>
      </c>
      <c r="Q267" t="s">
        <v>2035</v>
      </c>
      <c r="R267" t="s">
        <v>2036</v>
      </c>
      <c r="S267" s="9">
        <f t="shared" si="17"/>
        <v>428847</v>
      </c>
      <c r="T267" s="9">
        <f t="shared" si="18"/>
        <v>429903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5">
        <f t="shared" si="19"/>
        <v>26.996228786926462</v>
      </c>
      <c r="Q268" t="s">
        <v>2041</v>
      </c>
      <c r="R268" t="s">
        <v>2049</v>
      </c>
      <c r="S268" s="9">
        <f t="shared" si="17"/>
        <v>418719</v>
      </c>
      <c r="T268" s="9">
        <f t="shared" si="18"/>
        <v>419511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5">
        <f t="shared" si="19"/>
        <v>51.990606936416185</v>
      </c>
      <c r="Q269" t="s">
        <v>2035</v>
      </c>
      <c r="R269" t="s">
        <v>2036</v>
      </c>
      <c r="S269" s="9">
        <f t="shared" si="17"/>
        <v>400862</v>
      </c>
      <c r="T269" s="9">
        <f t="shared" si="18"/>
        <v>401247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5">
        <f t="shared" si="19"/>
        <v>56.416666666666664</v>
      </c>
      <c r="Q270" t="s">
        <v>2039</v>
      </c>
      <c r="R270" t="s">
        <v>2053</v>
      </c>
      <c r="S270" s="9">
        <f t="shared" si="17"/>
        <v>400382</v>
      </c>
      <c r="T270" s="9">
        <f t="shared" si="18"/>
        <v>401487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5">
        <f t="shared" si="19"/>
        <v>101.63218390804597</v>
      </c>
      <c r="Q271" t="s">
        <v>2039</v>
      </c>
      <c r="R271" t="s">
        <v>2062</v>
      </c>
      <c r="S271" s="9">
        <f t="shared" si="17"/>
        <v>455823</v>
      </c>
      <c r="T271" s="9">
        <f t="shared" si="18"/>
        <v>456327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5">
        <f t="shared" si="19"/>
        <v>25.005291005291006</v>
      </c>
      <c r="Q272" t="s">
        <v>2057</v>
      </c>
      <c r="R272" t="s">
        <v>2058</v>
      </c>
      <c r="S272" s="9">
        <f t="shared" si="17"/>
        <v>384255</v>
      </c>
      <c r="T272" s="9">
        <f t="shared" si="18"/>
        <v>384303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5">
        <f t="shared" si="19"/>
        <v>32.016393442622949</v>
      </c>
      <c r="Q273" t="s">
        <v>2044</v>
      </c>
      <c r="R273" t="s">
        <v>2045</v>
      </c>
      <c r="S273" s="9">
        <f t="shared" si="17"/>
        <v>428199</v>
      </c>
      <c r="T273" s="9">
        <f t="shared" si="18"/>
        <v>428943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5">
        <f t="shared" si="19"/>
        <v>82.021647307286173</v>
      </c>
      <c r="Q274" t="s">
        <v>2035</v>
      </c>
      <c r="R274" t="s">
        <v>2036</v>
      </c>
      <c r="S274" s="9">
        <f t="shared" si="17"/>
        <v>459662</v>
      </c>
      <c r="T274" s="9">
        <f t="shared" si="18"/>
        <v>460262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5">
        <f t="shared" si="19"/>
        <v>37.957446808510639</v>
      </c>
      <c r="Q275" t="s">
        <v>2035</v>
      </c>
      <c r="R275" t="s">
        <v>2036</v>
      </c>
      <c r="S275" s="9">
        <f t="shared" si="17"/>
        <v>443798</v>
      </c>
      <c r="T275" s="9">
        <f t="shared" si="18"/>
        <v>443870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5">
        <f t="shared" si="19"/>
        <v>51.533333333333331</v>
      </c>
      <c r="Q276" t="s">
        <v>2035</v>
      </c>
      <c r="R276" t="s">
        <v>2036</v>
      </c>
      <c r="S276" s="9">
        <f t="shared" si="17"/>
        <v>444999</v>
      </c>
      <c r="T276" s="9">
        <f t="shared" si="18"/>
        <v>445119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5">
        <f t="shared" si="19"/>
        <v>81.198275862068968</v>
      </c>
      <c r="Q277" t="s">
        <v>2046</v>
      </c>
      <c r="R277" t="s">
        <v>2054</v>
      </c>
      <c r="S277" s="9">
        <f t="shared" si="17"/>
        <v>457382</v>
      </c>
      <c r="T277" s="9">
        <f t="shared" si="18"/>
        <v>457574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5">
        <f t="shared" si="19"/>
        <v>40.030075187969928</v>
      </c>
      <c r="Q278" t="s">
        <v>2057</v>
      </c>
      <c r="R278" t="s">
        <v>2058</v>
      </c>
      <c r="S278" s="9">
        <f t="shared" si="17"/>
        <v>396350</v>
      </c>
      <c r="T278" s="9">
        <f t="shared" si="18"/>
        <v>396470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5">
        <f t="shared" si="19"/>
        <v>89.939759036144579</v>
      </c>
      <c r="Q279" t="s">
        <v>2035</v>
      </c>
      <c r="R279" t="s">
        <v>2036</v>
      </c>
      <c r="S279" s="9">
        <f t="shared" si="17"/>
        <v>380990</v>
      </c>
      <c r="T279" s="9">
        <f t="shared" si="18"/>
        <v>381038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5">
        <f t="shared" si="19"/>
        <v>96.692307692307693</v>
      </c>
      <c r="Q280" t="s">
        <v>2037</v>
      </c>
      <c r="R280" t="s">
        <v>2038</v>
      </c>
      <c r="S280" s="9">
        <f t="shared" si="17"/>
        <v>401655</v>
      </c>
      <c r="T280" s="9">
        <f t="shared" si="18"/>
        <v>402255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5">
        <f t="shared" si="19"/>
        <v>25.010989010989011</v>
      </c>
      <c r="Q281" t="s">
        <v>2035</v>
      </c>
      <c r="R281" t="s">
        <v>2036</v>
      </c>
      <c r="S281" s="9">
        <f t="shared" si="17"/>
        <v>452222</v>
      </c>
      <c r="T281" s="9">
        <f t="shared" si="18"/>
        <v>452294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5">
        <f t="shared" si="19"/>
        <v>36.987277353689571</v>
      </c>
      <c r="Q282" t="s">
        <v>2039</v>
      </c>
      <c r="R282" t="s">
        <v>2040</v>
      </c>
      <c r="S282" s="9">
        <f t="shared" si="17"/>
        <v>445359</v>
      </c>
      <c r="T282" s="9">
        <f t="shared" si="18"/>
        <v>445503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5">
        <f t="shared" si="19"/>
        <v>73.012609117361791</v>
      </c>
      <c r="Q283" t="s">
        <v>2035</v>
      </c>
      <c r="R283" t="s">
        <v>2036</v>
      </c>
      <c r="S283" s="9">
        <f t="shared" si="17"/>
        <v>395415</v>
      </c>
      <c r="T283" s="9">
        <f t="shared" si="18"/>
        <v>395918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5">
        <f t="shared" si="19"/>
        <v>68.240601503759393</v>
      </c>
      <c r="Q284" t="s">
        <v>2039</v>
      </c>
      <c r="R284" t="s">
        <v>2062</v>
      </c>
      <c r="S284" s="9">
        <f t="shared" si="17"/>
        <v>436743</v>
      </c>
      <c r="T284" s="9">
        <f t="shared" si="18"/>
        <v>436887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5">
        <f t="shared" si="19"/>
        <v>52.310344827586206</v>
      </c>
      <c r="Q285" t="s">
        <v>2041</v>
      </c>
      <c r="R285" t="s">
        <v>2042</v>
      </c>
      <c r="S285" s="9">
        <f t="shared" si="17"/>
        <v>432398</v>
      </c>
      <c r="T285" s="9">
        <f t="shared" si="18"/>
        <v>432518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5">
        <f t="shared" si="19"/>
        <v>61.765151515151516</v>
      </c>
      <c r="Q286" t="s">
        <v>2037</v>
      </c>
      <c r="R286" t="s">
        <v>2038</v>
      </c>
      <c r="S286" s="9">
        <f t="shared" si="17"/>
        <v>396638</v>
      </c>
      <c r="T286" s="9">
        <f t="shared" si="18"/>
        <v>396758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5">
        <f t="shared" si="19"/>
        <v>25.027559055118111</v>
      </c>
      <c r="Q287" t="s">
        <v>2035</v>
      </c>
      <c r="R287" t="s">
        <v>2036</v>
      </c>
      <c r="S287" s="9">
        <f t="shared" si="17"/>
        <v>434870</v>
      </c>
      <c r="T287" s="9">
        <f t="shared" si="18"/>
        <v>435782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5">
        <f t="shared" si="19"/>
        <v>106.28804347826087</v>
      </c>
      <c r="Q288" t="s">
        <v>2035</v>
      </c>
      <c r="R288" t="s">
        <v>2036</v>
      </c>
      <c r="S288" s="9">
        <f t="shared" si="17"/>
        <v>436647</v>
      </c>
      <c r="T288" s="9">
        <f t="shared" si="18"/>
        <v>436815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5">
        <f t="shared" si="19"/>
        <v>75.07386363636364</v>
      </c>
      <c r="Q289" t="s">
        <v>2041</v>
      </c>
      <c r="R289" t="s">
        <v>2043</v>
      </c>
      <c r="S289" s="9">
        <f t="shared" si="17"/>
        <v>422846</v>
      </c>
      <c r="T289" s="9">
        <f t="shared" si="18"/>
        <v>422846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5">
        <f t="shared" si="19"/>
        <v>39.970802919708028</v>
      </c>
      <c r="Q290" t="s">
        <v>2041</v>
      </c>
      <c r="R290" t="s">
        <v>2048</v>
      </c>
      <c r="S290" s="9">
        <f t="shared" si="17"/>
        <v>395486</v>
      </c>
      <c r="T290" s="9">
        <f t="shared" si="18"/>
        <v>395510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5">
        <f t="shared" si="19"/>
        <v>39.982195845697326</v>
      </c>
      <c r="Q291" t="s">
        <v>2035</v>
      </c>
      <c r="R291" t="s">
        <v>2036</v>
      </c>
      <c r="S291" s="9">
        <f t="shared" si="17"/>
        <v>425174</v>
      </c>
      <c r="T291" s="9">
        <f t="shared" si="18"/>
        <v>425246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5">
        <f t="shared" si="19"/>
        <v>101.01541850220265</v>
      </c>
      <c r="Q292" t="s">
        <v>2039</v>
      </c>
      <c r="R292" t="s">
        <v>2053</v>
      </c>
      <c r="S292" s="9">
        <f t="shared" si="17"/>
        <v>405614</v>
      </c>
      <c r="T292" s="9">
        <f t="shared" si="18"/>
        <v>406382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5">
        <f t="shared" si="19"/>
        <v>76.813084112149539</v>
      </c>
      <c r="Q293" t="s">
        <v>2037</v>
      </c>
      <c r="R293" t="s">
        <v>2038</v>
      </c>
      <c r="S293" s="9">
        <f t="shared" si="17"/>
        <v>391862</v>
      </c>
      <c r="T293" s="9">
        <f t="shared" si="18"/>
        <v>391958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5">
        <f t="shared" si="19"/>
        <v>71.7</v>
      </c>
      <c r="Q294" t="s">
        <v>2033</v>
      </c>
      <c r="R294" t="s">
        <v>2034</v>
      </c>
      <c r="S294" s="9">
        <f t="shared" si="17"/>
        <v>395534</v>
      </c>
      <c r="T294" s="9">
        <f t="shared" si="18"/>
        <v>395966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5">
        <f t="shared" si="19"/>
        <v>33.28125</v>
      </c>
      <c r="Q295" t="s">
        <v>2035</v>
      </c>
      <c r="R295" t="s">
        <v>2036</v>
      </c>
      <c r="S295" s="9">
        <f t="shared" si="17"/>
        <v>382862</v>
      </c>
      <c r="T295" s="9">
        <f t="shared" si="18"/>
        <v>383078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5">
        <f t="shared" si="19"/>
        <v>43.923497267759565</v>
      </c>
      <c r="Q296" t="s">
        <v>2035</v>
      </c>
      <c r="R296" t="s">
        <v>2036</v>
      </c>
      <c r="S296" s="9">
        <f t="shared" si="17"/>
        <v>453494</v>
      </c>
      <c r="T296" s="9">
        <f t="shared" si="18"/>
        <v>453783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5">
        <f t="shared" si="19"/>
        <v>36.004712041884815</v>
      </c>
      <c r="Q297" t="s">
        <v>2035</v>
      </c>
      <c r="R297" t="s">
        <v>2036</v>
      </c>
      <c r="S297" s="9">
        <f t="shared" si="17"/>
        <v>409406</v>
      </c>
      <c r="T297" s="9">
        <f t="shared" si="18"/>
        <v>410007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5">
        <f t="shared" si="19"/>
        <v>88.21052631578948</v>
      </c>
      <c r="Q298" t="s">
        <v>2035</v>
      </c>
      <c r="R298" t="s">
        <v>2036</v>
      </c>
      <c r="S298" s="9">
        <f t="shared" si="17"/>
        <v>455751</v>
      </c>
      <c r="T298" s="9">
        <f t="shared" si="18"/>
        <v>456279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5">
        <f t="shared" si="19"/>
        <v>65.240384615384613</v>
      </c>
      <c r="Q299" t="s">
        <v>2035</v>
      </c>
      <c r="R299" t="s">
        <v>2036</v>
      </c>
      <c r="S299" s="9">
        <f t="shared" si="17"/>
        <v>411591</v>
      </c>
      <c r="T299" s="9">
        <f t="shared" si="18"/>
        <v>411807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5">
        <f t="shared" si="19"/>
        <v>69.958333333333329</v>
      </c>
      <c r="Q300" t="s">
        <v>2041</v>
      </c>
      <c r="R300" t="s">
        <v>2042</v>
      </c>
      <c r="S300" s="9">
        <f t="shared" si="17"/>
        <v>430143</v>
      </c>
      <c r="T300" s="9">
        <f t="shared" si="18"/>
        <v>430574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5">
        <f t="shared" si="19"/>
        <v>39.877551020408163</v>
      </c>
      <c r="Q301" t="s">
        <v>2033</v>
      </c>
      <c r="R301" t="s">
        <v>2034</v>
      </c>
      <c r="S301" s="9">
        <f t="shared" si="17"/>
        <v>430287</v>
      </c>
      <c r="T301" s="9">
        <f t="shared" si="18"/>
        <v>431630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5">
        <f t="shared" si="19"/>
        <v>5</v>
      </c>
      <c r="Q302" t="s">
        <v>2046</v>
      </c>
      <c r="R302" t="s">
        <v>2047</v>
      </c>
      <c r="S302" s="9">
        <f t="shared" si="17"/>
        <v>443366</v>
      </c>
      <c r="T302" s="9">
        <f t="shared" si="18"/>
        <v>443390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5">
        <f t="shared" si="19"/>
        <v>41.023728813559323</v>
      </c>
      <c r="Q303" t="s">
        <v>2039</v>
      </c>
      <c r="R303" t="s">
        <v>2053</v>
      </c>
      <c r="S303" s="9">
        <f t="shared" si="17"/>
        <v>421383</v>
      </c>
      <c r="T303" s="9">
        <f t="shared" si="18"/>
        <v>421790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5">
        <f t="shared" si="19"/>
        <v>98.914285714285711</v>
      </c>
      <c r="Q304" t="s">
        <v>2035</v>
      </c>
      <c r="R304" t="s">
        <v>2036</v>
      </c>
      <c r="S304" s="9">
        <f t="shared" si="17"/>
        <v>452198</v>
      </c>
      <c r="T304" s="9">
        <f t="shared" si="18"/>
        <v>452534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5">
        <f t="shared" si="19"/>
        <v>87.78125</v>
      </c>
      <c r="Q305" t="s">
        <v>2041</v>
      </c>
      <c r="R305" t="s">
        <v>2050</v>
      </c>
      <c r="S305" s="9">
        <f t="shared" si="17"/>
        <v>428943</v>
      </c>
      <c r="T305" s="9">
        <f t="shared" si="18"/>
        <v>429063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5">
        <f t="shared" si="19"/>
        <v>80.767605633802816</v>
      </c>
      <c r="Q306" t="s">
        <v>2039</v>
      </c>
      <c r="R306" t="s">
        <v>2053</v>
      </c>
      <c r="S306" s="9">
        <f t="shared" si="17"/>
        <v>434054</v>
      </c>
      <c r="T306" s="9">
        <f t="shared" si="18"/>
        <v>435038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5">
        <f t="shared" si="19"/>
        <v>94.28235294117647</v>
      </c>
      <c r="Q307" t="s">
        <v>2035</v>
      </c>
      <c r="R307" t="s">
        <v>2036</v>
      </c>
      <c r="S307" s="9">
        <f t="shared" si="17"/>
        <v>430670</v>
      </c>
      <c r="T307" s="9">
        <f t="shared" si="18"/>
        <v>431654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5">
        <f t="shared" si="19"/>
        <v>73.428571428571431</v>
      </c>
      <c r="Q308" t="s">
        <v>2035</v>
      </c>
      <c r="R308" t="s">
        <v>2036</v>
      </c>
      <c r="S308" s="9">
        <f t="shared" si="17"/>
        <v>442238</v>
      </c>
      <c r="T308" s="9">
        <f t="shared" si="18"/>
        <v>442310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5">
        <f t="shared" si="19"/>
        <v>65.968133535660087</v>
      </c>
      <c r="Q309" t="s">
        <v>2046</v>
      </c>
      <c r="R309" t="s">
        <v>2056</v>
      </c>
      <c r="S309" s="9">
        <f t="shared" si="17"/>
        <v>397502</v>
      </c>
      <c r="T309" s="9">
        <f t="shared" si="18"/>
        <v>397982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5">
        <f t="shared" si="19"/>
        <v>109.04109589041096</v>
      </c>
      <c r="Q310" t="s">
        <v>2035</v>
      </c>
      <c r="R310" t="s">
        <v>2036</v>
      </c>
      <c r="S310" s="9">
        <f t="shared" si="17"/>
        <v>387542</v>
      </c>
      <c r="T310" s="9">
        <f t="shared" si="18"/>
        <v>387566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5">
        <f t="shared" si="19"/>
        <v>41.16</v>
      </c>
      <c r="Q311" t="s">
        <v>2041</v>
      </c>
      <c r="R311" t="s">
        <v>2050</v>
      </c>
      <c r="S311" s="9">
        <f t="shared" si="17"/>
        <v>391286</v>
      </c>
      <c r="T311" s="9">
        <f t="shared" si="18"/>
        <v>391766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5">
        <f t="shared" si="19"/>
        <v>99.125</v>
      </c>
      <c r="Q312" t="s">
        <v>2057</v>
      </c>
      <c r="R312" t="s">
        <v>2058</v>
      </c>
      <c r="S312" s="9">
        <f t="shared" si="17"/>
        <v>378566</v>
      </c>
      <c r="T312" s="9">
        <f t="shared" si="18"/>
        <v>378950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5">
        <f t="shared" si="19"/>
        <v>105.88429752066116</v>
      </c>
      <c r="Q313" t="s">
        <v>2035</v>
      </c>
      <c r="R313" t="s">
        <v>2036</v>
      </c>
      <c r="S313" s="9">
        <f t="shared" si="17"/>
        <v>386079</v>
      </c>
      <c r="T313" s="9">
        <f t="shared" si="18"/>
        <v>386367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5">
        <f t="shared" si="19"/>
        <v>48.996525921966864</v>
      </c>
      <c r="Q314" t="s">
        <v>2035</v>
      </c>
      <c r="R314" t="s">
        <v>2036</v>
      </c>
      <c r="S314" s="9">
        <f t="shared" si="17"/>
        <v>409646</v>
      </c>
      <c r="T314" s="9">
        <f t="shared" si="18"/>
        <v>409814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5">
        <f t="shared" si="19"/>
        <v>39</v>
      </c>
      <c r="Q315" t="s">
        <v>2041</v>
      </c>
      <c r="R315" t="s">
        <v>2042</v>
      </c>
      <c r="S315" s="9">
        <f t="shared" si="17"/>
        <v>395103</v>
      </c>
      <c r="T315" s="9">
        <f t="shared" si="18"/>
        <v>395151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5">
        <f t="shared" si="19"/>
        <v>31.022556390977442</v>
      </c>
      <c r="Q316" t="s">
        <v>2039</v>
      </c>
      <c r="R316" t="s">
        <v>2053</v>
      </c>
      <c r="S316" s="9">
        <f t="shared" si="17"/>
        <v>456782</v>
      </c>
      <c r="T316" s="9">
        <f t="shared" si="18"/>
        <v>456902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5">
        <f t="shared" si="19"/>
        <v>103.87096774193549</v>
      </c>
      <c r="Q317" t="s">
        <v>2035</v>
      </c>
      <c r="R317" t="s">
        <v>2036</v>
      </c>
      <c r="S317" s="9">
        <f t="shared" si="17"/>
        <v>414710</v>
      </c>
      <c r="T317" s="9">
        <f t="shared" si="18"/>
        <v>415406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5">
        <f t="shared" si="19"/>
        <v>59.268518518518519</v>
      </c>
      <c r="Q318" t="s">
        <v>2033</v>
      </c>
      <c r="R318" t="s">
        <v>2034</v>
      </c>
      <c r="S318" s="9">
        <f t="shared" si="17"/>
        <v>462831</v>
      </c>
      <c r="T318" s="9">
        <f t="shared" si="18"/>
        <v>462855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5">
        <f t="shared" si="19"/>
        <v>42.3</v>
      </c>
      <c r="Q319" t="s">
        <v>2035</v>
      </c>
      <c r="R319" t="s">
        <v>2036</v>
      </c>
      <c r="S319" s="9">
        <f t="shared" si="17"/>
        <v>440774</v>
      </c>
      <c r="T319" s="9">
        <f t="shared" si="18"/>
        <v>441086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5">
        <f t="shared" si="19"/>
        <v>53.117647058823529</v>
      </c>
      <c r="Q320" t="s">
        <v>2041</v>
      </c>
      <c r="R320" t="s">
        <v>2042</v>
      </c>
      <c r="S320" s="9">
        <f t="shared" si="17"/>
        <v>412335</v>
      </c>
      <c r="T320" s="9">
        <f t="shared" si="18"/>
        <v>412383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5">
        <f t="shared" si="19"/>
        <v>50.796875</v>
      </c>
      <c r="Q321" t="s">
        <v>2037</v>
      </c>
      <c r="R321" t="s">
        <v>2038</v>
      </c>
      <c r="S321" s="9">
        <f t="shared" si="17"/>
        <v>381566</v>
      </c>
      <c r="T321" s="9">
        <f t="shared" si="18"/>
        <v>382142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20">E322/D322</f>
        <v>9.5876777251184833E-2</v>
      </c>
      <c r="P322" s="5">
        <f t="shared" si="19"/>
        <v>101.15</v>
      </c>
      <c r="Q322" t="s">
        <v>2046</v>
      </c>
      <c r="R322" t="s">
        <v>2056</v>
      </c>
      <c r="S322" s="9">
        <f t="shared" ref="S322:S385" si="21">((J322/60)/60)+DATE(1970,1,1)</f>
        <v>388070</v>
      </c>
      <c r="T322" s="9">
        <f t="shared" ref="T322:T385" si="22">((K322/60)/60)+DATE(1970,1,1)</f>
        <v>388286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0"/>
        <v>0.94144366197183094</v>
      </c>
      <c r="P323" s="5">
        <f t="shared" ref="P323:P386" si="23">AVERAGE(E323/G323)</f>
        <v>65.000810372771468</v>
      </c>
      <c r="Q323" t="s">
        <v>2039</v>
      </c>
      <c r="R323" t="s">
        <v>2060</v>
      </c>
      <c r="S323" s="9">
        <f t="shared" si="21"/>
        <v>387134</v>
      </c>
      <c r="T323" s="9">
        <f t="shared" si="22"/>
        <v>387326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5">
        <f t="shared" si="23"/>
        <v>37.998645510835914</v>
      </c>
      <c r="Q324" t="s">
        <v>2035</v>
      </c>
      <c r="R324" t="s">
        <v>2036</v>
      </c>
      <c r="S324" s="9">
        <f t="shared" si="21"/>
        <v>384087</v>
      </c>
      <c r="T324" s="9">
        <f t="shared" si="22"/>
        <v>384399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5">
        <f t="shared" si="23"/>
        <v>82.615384615384613</v>
      </c>
      <c r="Q325" t="s">
        <v>2039</v>
      </c>
      <c r="R325" t="s">
        <v>2053</v>
      </c>
      <c r="S325" s="9">
        <f t="shared" si="21"/>
        <v>413318</v>
      </c>
      <c r="T325" s="9">
        <f t="shared" si="22"/>
        <v>413366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5">
        <f t="shared" si="23"/>
        <v>37.941368078175898</v>
      </c>
      <c r="Q326" t="s">
        <v>2035</v>
      </c>
      <c r="R326" t="s">
        <v>2036</v>
      </c>
      <c r="S326" s="9">
        <f t="shared" si="21"/>
        <v>424142</v>
      </c>
      <c r="T326" s="9">
        <f t="shared" si="22"/>
        <v>424430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5">
        <f t="shared" si="23"/>
        <v>80.780821917808225</v>
      </c>
      <c r="Q327" t="s">
        <v>2035</v>
      </c>
      <c r="R327" t="s">
        <v>2036</v>
      </c>
      <c r="S327" s="9">
        <f t="shared" si="21"/>
        <v>450326</v>
      </c>
      <c r="T327" s="9">
        <f t="shared" si="22"/>
        <v>450878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5">
        <f t="shared" si="23"/>
        <v>25.984375</v>
      </c>
      <c r="Q328" t="s">
        <v>2039</v>
      </c>
      <c r="R328" t="s">
        <v>2040</v>
      </c>
      <c r="S328" s="9">
        <f t="shared" si="21"/>
        <v>428655</v>
      </c>
      <c r="T328" s="9">
        <f t="shared" si="22"/>
        <v>428799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5">
        <f t="shared" si="23"/>
        <v>30.363636363636363</v>
      </c>
      <c r="Q329" t="s">
        <v>2035</v>
      </c>
      <c r="R329" t="s">
        <v>2036</v>
      </c>
      <c r="S329" s="9">
        <f t="shared" si="21"/>
        <v>460838</v>
      </c>
      <c r="T329" s="9">
        <f t="shared" si="22"/>
        <v>460934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5">
        <f t="shared" si="23"/>
        <v>54.004916018025398</v>
      </c>
      <c r="Q330" t="s">
        <v>2041</v>
      </c>
      <c r="R330" t="s">
        <v>2042</v>
      </c>
      <c r="S330" s="9">
        <f t="shared" si="21"/>
        <v>454335</v>
      </c>
      <c r="T330" s="9">
        <f t="shared" si="22"/>
        <v>454599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5">
        <f t="shared" si="23"/>
        <v>101.78672985781991</v>
      </c>
      <c r="Q331" t="s">
        <v>2057</v>
      </c>
      <c r="R331" t="s">
        <v>2058</v>
      </c>
      <c r="S331" s="9">
        <f t="shared" si="21"/>
        <v>437103</v>
      </c>
      <c r="T331" s="9">
        <f t="shared" si="22"/>
        <v>437367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5">
        <f t="shared" si="23"/>
        <v>45.003610108303249</v>
      </c>
      <c r="Q332" t="s">
        <v>2039</v>
      </c>
      <c r="R332" t="s">
        <v>2053</v>
      </c>
      <c r="S332" s="9">
        <f t="shared" si="21"/>
        <v>445767</v>
      </c>
      <c r="T332" s="9">
        <f t="shared" si="22"/>
        <v>445791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5">
        <f t="shared" si="23"/>
        <v>77.068421052631578</v>
      </c>
      <c r="Q333" t="s">
        <v>2033</v>
      </c>
      <c r="R333" t="s">
        <v>2034</v>
      </c>
      <c r="S333" s="9">
        <f t="shared" si="21"/>
        <v>393423</v>
      </c>
      <c r="T333" s="9">
        <f t="shared" si="22"/>
        <v>393447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5">
        <f t="shared" si="23"/>
        <v>88.076595744680844</v>
      </c>
      <c r="Q334" t="s">
        <v>2037</v>
      </c>
      <c r="R334" t="s">
        <v>2051</v>
      </c>
      <c r="S334" s="9">
        <f t="shared" si="21"/>
        <v>404582</v>
      </c>
      <c r="T334" s="9">
        <f t="shared" si="22"/>
        <v>404606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5">
        <f t="shared" si="23"/>
        <v>47.035573122529641</v>
      </c>
      <c r="Q335" t="s">
        <v>2035</v>
      </c>
      <c r="R335" t="s">
        <v>2036</v>
      </c>
      <c r="S335" s="9">
        <f t="shared" si="21"/>
        <v>454095</v>
      </c>
      <c r="T335" s="9">
        <f t="shared" si="22"/>
        <v>454767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5">
        <f t="shared" si="23"/>
        <v>110.99550763701707</v>
      </c>
      <c r="Q336" t="s">
        <v>2041</v>
      </c>
      <c r="R336" t="s">
        <v>2042</v>
      </c>
      <c r="S336" s="9">
        <f t="shared" si="21"/>
        <v>446559</v>
      </c>
      <c r="T336" s="9">
        <f t="shared" si="22"/>
        <v>446727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5">
        <f t="shared" si="23"/>
        <v>87.003066141042481</v>
      </c>
      <c r="Q337" t="s">
        <v>2041</v>
      </c>
      <c r="R337" t="s">
        <v>2042</v>
      </c>
      <c r="S337" s="9">
        <f t="shared" si="21"/>
        <v>462735</v>
      </c>
      <c r="T337" s="9">
        <f t="shared" si="22"/>
        <v>463047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5">
        <f t="shared" si="23"/>
        <v>63.994402985074629</v>
      </c>
      <c r="Q338" t="s">
        <v>2041</v>
      </c>
      <c r="R338" t="s">
        <v>2042</v>
      </c>
      <c r="S338" s="9">
        <f t="shared" si="21"/>
        <v>384567</v>
      </c>
      <c r="T338" s="9">
        <f t="shared" si="22"/>
        <v>384591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5">
        <f t="shared" si="23"/>
        <v>105.9945205479452</v>
      </c>
      <c r="Q339" t="s">
        <v>2035</v>
      </c>
      <c r="R339" t="s">
        <v>2036</v>
      </c>
      <c r="S339" s="9">
        <f t="shared" si="21"/>
        <v>462639</v>
      </c>
      <c r="T339" s="9">
        <f t="shared" si="22"/>
        <v>462663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5">
        <f t="shared" si="23"/>
        <v>73.989349112426041</v>
      </c>
      <c r="Q340" t="s">
        <v>2035</v>
      </c>
      <c r="R340" t="s">
        <v>2036</v>
      </c>
      <c r="S340" s="9">
        <f t="shared" si="21"/>
        <v>391622</v>
      </c>
      <c r="T340" s="9">
        <f t="shared" si="22"/>
        <v>392342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5">
        <f t="shared" si="23"/>
        <v>84.02004626060139</v>
      </c>
      <c r="Q341" t="s">
        <v>2035</v>
      </c>
      <c r="R341" t="s">
        <v>2036</v>
      </c>
      <c r="S341" s="9">
        <f t="shared" si="21"/>
        <v>442694</v>
      </c>
      <c r="T341" s="9">
        <f t="shared" si="22"/>
        <v>443030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5">
        <f t="shared" si="23"/>
        <v>88.966921119592882</v>
      </c>
      <c r="Q342" t="s">
        <v>2044</v>
      </c>
      <c r="R342" t="s">
        <v>2045</v>
      </c>
      <c r="S342" s="9">
        <f t="shared" si="21"/>
        <v>393255</v>
      </c>
      <c r="T342" s="9">
        <f t="shared" si="22"/>
        <v>393279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5">
        <f t="shared" si="23"/>
        <v>76.990453460620529</v>
      </c>
      <c r="Q343" t="s">
        <v>2041</v>
      </c>
      <c r="R343" t="s">
        <v>2050</v>
      </c>
      <c r="S343" s="9">
        <f t="shared" si="21"/>
        <v>425774</v>
      </c>
      <c r="T343" s="9">
        <f t="shared" si="22"/>
        <v>425942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5">
        <f t="shared" si="23"/>
        <v>97.146341463414629</v>
      </c>
      <c r="Q344" t="s">
        <v>2035</v>
      </c>
      <c r="R344" t="s">
        <v>2036</v>
      </c>
      <c r="S344" s="9">
        <f t="shared" si="21"/>
        <v>407318</v>
      </c>
      <c r="T344" s="9">
        <f t="shared" si="22"/>
        <v>407606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5">
        <f t="shared" si="23"/>
        <v>33.013605442176868</v>
      </c>
      <c r="Q345" t="s">
        <v>2035</v>
      </c>
      <c r="R345" t="s">
        <v>2036</v>
      </c>
      <c r="S345" s="9">
        <f t="shared" si="21"/>
        <v>410247</v>
      </c>
      <c r="T345" s="9">
        <f t="shared" si="22"/>
        <v>411519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5">
        <f t="shared" si="23"/>
        <v>99.950602409638549</v>
      </c>
      <c r="Q346" t="s">
        <v>2057</v>
      </c>
      <c r="R346" t="s">
        <v>2058</v>
      </c>
      <c r="S346" s="9">
        <f t="shared" si="21"/>
        <v>446847</v>
      </c>
      <c r="T346" s="9">
        <f t="shared" si="22"/>
        <v>447807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5">
        <f t="shared" si="23"/>
        <v>69.966767371601208</v>
      </c>
      <c r="Q347" t="s">
        <v>2039</v>
      </c>
      <c r="R347" t="s">
        <v>2052</v>
      </c>
      <c r="S347" s="9">
        <f t="shared" si="21"/>
        <v>424574</v>
      </c>
      <c r="T347" s="9">
        <f t="shared" si="22"/>
        <v>424598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5">
        <f t="shared" si="23"/>
        <v>110.32</v>
      </c>
      <c r="Q348" t="s">
        <v>2041</v>
      </c>
      <c r="R348" t="s">
        <v>2050</v>
      </c>
      <c r="S348" s="9">
        <f t="shared" si="21"/>
        <v>443222</v>
      </c>
      <c r="T348" s="9">
        <f t="shared" si="22"/>
        <v>444542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5">
        <f t="shared" si="23"/>
        <v>66.005235602094245</v>
      </c>
      <c r="Q349" t="s">
        <v>2037</v>
      </c>
      <c r="R349" t="s">
        <v>2038</v>
      </c>
      <c r="S349" s="9">
        <f t="shared" si="21"/>
        <v>421023</v>
      </c>
      <c r="T349" s="9">
        <f t="shared" si="22"/>
        <v>421599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5">
        <f t="shared" si="23"/>
        <v>41.005742176284812</v>
      </c>
      <c r="Q350" t="s">
        <v>2033</v>
      </c>
      <c r="R350" t="s">
        <v>2034</v>
      </c>
      <c r="S350" s="9">
        <f t="shared" si="21"/>
        <v>438687</v>
      </c>
      <c r="T350" s="9">
        <f t="shared" si="22"/>
        <v>438999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5">
        <f t="shared" si="23"/>
        <v>103.96316359696641</v>
      </c>
      <c r="Q351" t="s">
        <v>2035</v>
      </c>
      <c r="R351" t="s">
        <v>2036</v>
      </c>
      <c r="S351" s="9">
        <f t="shared" si="21"/>
        <v>442238</v>
      </c>
      <c r="T351" s="9">
        <f t="shared" si="22"/>
        <v>442958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5">
        <f t="shared" si="23"/>
        <v>5</v>
      </c>
      <c r="Q352" t="s">
        <v>2041</v>
      </c>
      <c r="R352" t="s">
        <v>2049</v>
      </c>
      <c r="S352" s="9">
        <f t="shared" si="21"/>
        <v>423374</v>
      </c>
      <c r="T352" s="9">
        <f t="shared" si="22"/>
        <v>423806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5">
        <f t="shared" si="23"/>
        <v>47.009935419771487</v>
      </c>
      <c r="Q353" t="s">
        <v>2041</v>
      </c>
      <c r="R353" t="s">
        <v>2042</v>
      </c>
      <c r="S353" s="9">
        <f t="shared" si="21"/>
        <v>425678</v>
      </c>
      <c r="T353" s="9">
        <f t="shared" si="22"/>
        <v>426014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5">
        <f t="shared" si="23"/>
        <v>29.606060606060606</v>
      </c>
      <c r="Q354" t="s">
        <v>2035</v>
      </c>
      <c r="R354" t="s">
        <v>2036</v>
      </c>
      <c r="S354" s="9">
        <f t="shared" si="21"/>
        <v>427479</v>
      </c>
      <c r="T354" s="9">
        <f t="shared" si="22"/>
        <v>427671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5">
        <f t="shared" si="23"/>
        <v>81.010569583088667</v>
      </c>
      <c r="Q355" t="s">
        <v>2035</v>
      </c>
      <c r="R355" t="s">
        <v>2036</v>
      </c>
      <c r="S355" s="9">
        <f t="shared" si="21"/>
        <v>459542</v>
      </c>
      <c r="T355" s="9">
        <f t="shared" si="22"/>
        <v>459566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5">
        <f t="shared" si="23"/>
        <v>94.35</v>
      </c>
      <c r="Q356" t="s">
        <v>2039</v>
      </c>
      <c r="R356" t="s">
        <v>2053</v>
      </c>
      <c r="S356" s="9">
        <f t="shared" si="21"/>
        <v>408398</v>
      </c>
      <c r="T356" s="9">
        <f t="shared" si="22"/>
        <v>408566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5">
        <f t="shared" si="23"/>
        <v>26.058139534883722</v>
      </c>
      <c r="Q357" t="s">
        <v>2037</v>
      </c>
      <c r="R357" t="s">
        <v>2051</v>
      </c>
      <c r="S357" s="9">
        <f t="shared" si="21"/>
        <v>438087</v>
      </c>
      <c r="T357" s="9">
        <f t="shared" si="22"/>
        <v>439047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5">
        <f t="shared" si="23"/>
        <v>85.775000000000006</v>
      </c>
      <c r="Q358" t="s">
        <v>2035</v>
      </c>
      <c r="R358" t="s">
        <v>2036</v>
      </c>
      <c r="S358" s="9">
        <f t="shared" si="21"/>
        <v>394047</v>
      </c>
      <c r="T358" s="9">
        <f t="shared" si="22"/>
        <v>394263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5">
        <f t="shared" si="23"/>
        <v>103.73170731707317</v>
      </c>
      <c r="Q359" t="s">
        <v>2057</v>
      </c>
      <c r="R359" t="s">
        <v>2058</v>
      </c>
      <c r="S359" s="9">
        <f t="shared" si="21"/>
        <v>425918</v>
      </c>
      <c r="T359" s="9">
        <f t="shared" si="22"/>
        <v>426518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5">
        <f t="shared" si="23"/>
        <v>49.826086956521742</v>
      </c>
      <c r="Q360" t="s">
        <v>2044</v>
      </c>
      <c r="R360" t="s">
        <v>2045</v>
      </c>
      <c r="S360" s="9">
        <f t="shared" si="21"/>
        <v>451646</v>
      </c>
      <c r="T360" s="9">
        <f t="shared" si="22"/>
        <v>451718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5">
        <f t="shared" si="23"/>
        <v>63.893048128342244</v>
      </c>
      <c r="Q361" t="s">
        <v>2039</v>
      </c>
      <c r="R361" t="s">
        <v>2040</v>
      </c>
      <c r="S361" s="9">
        <f t="shared" si="21"/>
        <v>390686</v>
      </c>
      <c r="T361" s="9">
        <f t="shared" si="22"/>
        <v>390854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5">
        <f t="shared" si="23"/>
        <v>47.002434782608695</v>
      </c>
      <c r="Q362" t="s">
        <v>2035</v>
      </c>
      <c r="R362" t="s">
        <v>2036</v>
      </c>
      <c r="S362" s="9">
        <f t="shared" si="21"/>
        <v>384975</v>
      </c>
      <c r="T362" s="9">
        <f t="shared" si="22"/>
        <v>385311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5">
        <f t="shared" si="23"/>
        <v>108.47727272727273</v>
      </c>
      <c r="Q363" t="s">
        <v>2035</v>
      </c>
      <c r="R363" t="s">
        <v>2036</v>
      </c>
      <c r="S363" s="9">
        <f t="shared" si="21"/>
        <v>444278</v>
      </c>
      <c r="T363" s="9">
        <f t="shared" si="22"/>
        <v>444854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5">
        <f t="shared" si="23"/>
        <v>72.015706806282722</v>
      </c>
      <c r="Q364" t="s">
        <v>2041</v>
      </c>
      <c r="R364" t="s">
        <v>2042</v>
      </c>
      <c r="S364" s="9">
        <f t="shared" si="21"/>
        <v>385599</v>
      </c>
      <c r="T364" s="9">
        <f t="shared" si="22"/>
        <v>386511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5">
        <f t="shared" si="23"/>
        <v>59.928057553956833</v>
      </c>
      <c r="Q365" t="s">
        <v>2041</v>
      </c>
      <c r="R365" t="s">
        <v>2042</v>
      </c>
      <c r="S365" s="9">
        <f t="shared" si="21"/>
        <v>393615</v>
      </c>
      <c r="T365" s="9">
        <f t="shared" si="22"/>
        <v>393639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5">
        <f t="shared" si="23"/>
        <v>78.209677419354833</v>
      </c>
      <c r="Q366" t="s">
        <v>2041</v>
      </c>
      <c r="R366" t="s">
        <v>2050</v>
      </c>
      <c r="S366" s="9">
        <f t="shared" si="21"/>
        <v>447855</v>
      </c>
      <c r="T366" s="9">
        <f t="shared" si="22"/>
        <v>448574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5">
        <f t="shared" si="23"/>
        <v>104.77678571428571</v>
      </c>
      <c r="Q367" t="s">
        <v>2035</v>
      </c>
      <c r="R367" t="s">
        <v>2036</v>
      </c>
      <c r="S367" s="9">
        <f t="shared" si="21"/>
        <v>437511</v>
      </c>
      <c r="T367" s="9">
        <f t="shared" si="22"/>
        <v>438159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5">
        <f t="shared" si="23"/>
        <v>105.52475247524752</v>
      </c>
      <c r="Q368" t="s">
        <v>2035</v>
      </c>
      <c r="R368" t="s">
        <v>2036</v>
      </c>
      <c r="S368" s="9">
        <f t="shared" si="21"/>
        <v>385023</v>
      </c>
      <c r="T368" s="9">
        <f t="shared" si="22"/>
        <v>385047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5">
        <f t="shared" si="23"/>
        <v>24.933333333333334</v>
      </c>
      <c r="Q369" t="s">
        <v>2035</v>
      </c>
      <c r="R369" t="s">
        <v>2036</v>
      </c>
      <c r="S369" s="9">
        <f t="shared" si="21"/>
        <v>418238</v>
      </c>
      <c r="T369" s="9">
        <f t="shared" si="22"/>
        <v>418815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5">
        <f t="shared" si="23"/>
        <v>69.873786407766985</v>
      </c>
      <c r="Q370" t="s">
        <v>2039</v>
      </c>
      <c r="R370" t="s">
        <v>2053</v>
      </c>
      <c r="S370" s="9">
        <f t="shared" si="21"/>
        <v>383054</v>
      </c>
      <c r="T370" s="9">
        <f t="shared" si="22"/>
        <v>383606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5">
        <f t="shared" si="23"/>
        <v>95.733766233766232</v>
      </c>
      <c r="Q371" t="s">
        <v>2039</v>
      </c>
      <c r="R371" t="s">
        <v>2062</v>
      </c>
      <c r="S371" s="9">
        <f t="shared" si="21"/>
        <v>403311</v>
      </c>
      <c r="T371" s="9">
        <f t="shared" si="22"/>
        <v>404246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5">
        <f t="shared" si="23"/>
        <v>29.997485752598056</v>
      </c>
      <c r="Q372" t="s">
        <v>2035</v>
      </c>
      <c r="R372" t="s">
        <v>2036</v>
      </c>
      <c r="S372" s="9">
        <f t="shared" si="21"/>
        <v>457598</v>
      </c>
      <c r="T372" s="9">
        <f t="shared" si="22"/>
        <v>457742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5">
        <f t="shared" si="23"/>
        <v>59.011948529411768</v>
      </c>
      <c r="Q373" t="s">
        <v>2035</v>
      </c>
      <c r="R373" t="s">
        <v>2036</v>
      </c>
      <c r="S373" s="9">
        <f t="shared" si="21"/>
        <v>420951</v>
      </c>
      <c r="T373" s="9">
        <f t="shared" si="22"/>
        <v>422174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5">
        <f t="shared" si="23"/>
        <v>84.757396449704146</v>
      </c>
      <c r="Q374" t="s">
        <v>2039</v>
      </c>
      <c r="R374" t="s">
        <v>2053</v>
      </c>
      <c r="S374" s="9">
        <f t="shared" si="21"/>
        <v>420207</v>
      </c>
      <c r="T374" s="9">
        <f t="shared" si="22"/>
        <v>420687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5">
        <f t="shared" si="23"/>
        <v>78.010921177587846</v>
      </c>
      <c r="Q375" t="s">
        <v>2035</v>
      </c>
      <c r="R375" t="s">
        <v>2036</v>
      </c>
      <c r="S375" s="9">
        <f t="shared" si="21"/>
        <v>443054</v>
      </c>
      <c r="T375" s="9">
        <f t="shared" si="22"/>
        <v>443246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5">
        <f t="shared" si="23"/>
        <v>50.05215419501134</v>
      </c>
      <c r="Q376" t="s">
        <v>2039</v>
      </c>
      <c r="R376" t="s">
        <v>2053</v>
      </c>
      <c r="S376" s="9">
        <f t="shared" si="21"/>
        <v>455343</v>
      </c>
      <c r="T376" s="9">
        <f t="shared" si="22"/>
        <v>455463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5">
        <f t="shared" si="23"/>
        <v>59.16</v>
      </c>
      <c r="Q377" t="s">
        <v>2041</v>
      </c>
      <c r="R377" t="s">
        <v>2050</v>
      </c>
      <c r="S377" s="9">
        <f t="shared" si="21"/>
        <v>426950</v>
      </c>
      <c r="T377" s="9">
        <f t="shared" si="22"/>
        <v>428319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5">
        <f t="shared" si="23"/>
        <v>93.702290076335885</v>
      </c>
      <c r="Q378" t="s">
        <v>2041</v>
      </c>
      <c r="R378" t="s">
        <v>2042</v>
      </c>
      <c r="S378" s="9">
        <f t="shared" si="21"/>
        <v>415742</v>
      </c>
      <c r="T378" s="9">
        <f t="shared" si="22"/>
        <v>415886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5">
        <f t="shared" si="23"/>
        <v>40.14173228346457</v>
      </c>
      <c r="Q379" t="s">
        <v>2035</v>
      </c>
      <c r="R379" t="s">
        <v>2036</v>
      </c>
      <c r="S379" s="9">
        <f t="shared" si="21"/>
        <v>462158</v>
      </c>
      <c r="T379" s="9">
        <f t="shared" si="22"/>
        <v>462495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5">
        <f t="shared" si="23"/>
        <v>70.090140845070422</v>
      </c>
      <c r="Q380" t="s">
        <v>2039</v>
      </c>
      <c r="R380" t="s">
        <v>2053</v>
      </c>
      <c r="S380" s="9">
        <f t="shared" si="21"/>
        <v>449702</v>
      </c>
      <c r="T380" s="9">
        <f t="shared" si="22"/>
        <v>450614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5">
        <f t="shared" si="23"/>
        <v>66.181818181818187</v>
      </c>
      <c r="Q381" t="s">
        <v>2035</v>
      </c>
      <c r="R381" t="s">
        <v>2036</v>
      </c>
      <c r="S381" s="9">
        <f t="shared" si="21"/>
        <v>392150</v>
      </c>
      <c r="T381" s="9">
        <f t="shared" si="22"/>
        <v>392487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5">
        <f t="shared" si="23"/>
        <v>47.714285714285715</v>
      </c>
      <c r="Q382" t="s">
        <v>2035</v>
      </c>
      <c r="R382" t="s">
        <v>2036</v>
      </c>
      <c r="S382" s="9">
        <f t="shared" si="21"/>
        <v>406670</v>
      </c>
      <c r="T382" s="9">
        <f t="shared" si="22"/>
        <v>406790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5">
        <f t="shared" si="23"/>
        <v>62.896774193548389</v>
      </c>
      <c r="Q383" t="s">
        <v>2035</v>
      </c>
      <c r="R383" t="s">
        <v>2036</v>
      </c>
      <c r="S383" s="9">
        <f t="shared" si="21"/>
        <v>423830</v>
      </c>
      <c r="T383" s="9">
        <f t="shared" si="22"/>
        <v>424934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5">
        <f t="shared" si="23"/>
        <v>86.611940298507463</v>
      </c>
      <c r="Q384" t="s">
        <v>2044</v>
      </c>
      <c r="R384" t="s">
        <v>2045</v>
      </c>
      <c r="S384" s="9">
        <f t="shared" si="21"/>
        <v>444494</v>
      </c>
      <c r="T384" s="9">
        <f t="shared" si="22"/>
        <v>444950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5">
        <f t="shared" si="23"/>
        <v>75.126984126984127</v>
      </c>
      <c r="Q385" t="s">
        <v>2033</v>
      </c>
      <c r="R385" t="s">
        <v>2034</v>
      </c>
      <c r="S385" s="9">
        <f t="shared" si="21"/>
        <v>456135</v>
      </c>
      <c r="T385" s="9">
        <f t="shared" si="22"/>
        <v>456279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24">E386/D386</f>
        <v>1.7200961538461539</v>
      </c>
      <c r="P386" s="5">
        <f t="shared" si="23"/>
        <v>41.004167534903104</v>
      </c>
      <c r="Q386" t="s">
        <v>2039</v>
      </c>
      <c r="R386" t="s">
        <v>2053</v>
      </c>
      <c r="S386" s="9">
        <f t="shared" ref="S386:S449" si="25">((J386/60)/60)+DATE(1970,1,1)</f>
        <v>438543</v>
      </c>
      <c r="T386" s="9">
        <f t="shared" ref="T386:T449" si="26">((K386/60)/60)+DATE(1970,1,1)</f>
        <v>439191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4"/>
        <v>1.4616709511568124</v>
      </c>
      <c r="P387" s="5">
        <f t="shared" ref="P387:P450" si="27">AVERAGE(E387/G387)</f>
        <v>50.007915567282325</v>
      </c>
      <c r="Q387" t="s">
        <v>2046</v>
      </c>
      <c r="R387" t="s">
        <v>2047</v>
      </c>
      <c r="S387" s="9">
        <f t="shared" si="25"/>
        <v>457190</v>
      </c>
      <c r="T387" s="9">
        <f t="shared" si="26"/>
        <v>457958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5">
        <f t="shared" si="27"/>
        <v>96.960674157303373</v>
      </c>
      <c r="Q388" t="s">
        <v>2035</v>
      </c>
      <c r="R388" t="s">
        <v>2036</v>
      </c>
      <c r="S388" s="9">
        <f t="shared" si="25"/>
        <v>380438</v>
      </c>
      <c r="T388" s="9">
        <f t="shared" si="26"/>
        <v>380726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5">
        <f t="shared" si="27"/>
        <v>100.93160377358491</v>
      </c>
      <c r="Q389" t="s">
        <v>2037</v>
      </c>
      <c r="R389" t="s">
        <v>2051</v>
      </c>
      <c r="S389" s="9">
        <f t="shared" si="25"/>
        <v>397646</v>
      </c>
      <c r="T389" s="9">
        <f t="shared" si="26"/>
        <v>397766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5">
        <f t="shared" si="27"/>
        <v>89.227586206896547</v>
      </c>
      <c r="Q390" t="s">
        <v>2041</v>
      </c>
      <c r="R390" t="s">
        <v>2050</v>
      </c>
      <c r="S390" s="9">
        <f t="shared" si="25"/>
        <v>393807</v>
      </c>
      <c r="T390" s="9">
        <f t="shared" si="26"/>
        <v>393855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5">
        <f t="shared" si="27"/>
        <v>87.979166666666671</v>
      </c>
      <c r="Q391" t="s">
        <v>2035</v>
      </c>
      <c r="R391" t="s">
        <v>2036</v>
      </c>
      <c r="S391" s="9">
        <f t="shared" si="25"/>
        <v>383414</v>
      </c>
      <c r="T391" s="9">
        <f t="shared" si="26"/>
        <v>384063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5">
        <f t="shared" si="27"/>
        <v>89.54</v>
      </c>
      <c r="Q392" t="s">
        <v>2044</v>
      </c>
      <c r="R392" t="s">
        <v>2045</v>
      </c>
      <c r="S392" s="9">
        <f t="shared" si="25"/>
        <v>408638</v>
      </c>
      <c r="T392" s="9">
        <f t="shared" si="26"/>
        <v>408998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5">
        <f t="shared" si="27"/>
        <v>29.09271523178808</v>
      </c>
      <c r="Q393" t="s">
        <v>2046</v>
      </c>
      <c r="R393" t="s">
        <v>2047</v>
      </c>
      <c r="S393" s="9">
        <f t="shared" si="25"/>
        <v>411591</v>
      </c>
      <c r="T393" s="9">
        <f t="shared" si="26"/>
        <v>411639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5">
        <f t="shared" si="27"/>
        <v>42.006218905472636</v>
      </c>
      <c r="Q394" t="s">
        <v>2037</v>
      </c>
      <c r="R394" t="s">
        <v>2051</v>
      </c>
      <c r="S394" s="9">
        <f t="shared" si="25"/>
        <v>385095</v>
      </c>
      <c r="T394" s="9">
        <f t="shared" si="26"/>
        <v>385143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5">
        <f t="shared" si="27"/>
        <v>47.004903563255965</v>
      </c>
      <c r="Q395" t="s">
        <v>2041</v>
      </c>
      <c r="R395" t="s">
        <v>2049</v>
      </c>
      <c r="S395" s="9">
        <f t="shared" si="25"/>
        <v>442310</v>
      </c>
      <c r="T395" s="9">
        <f t="shared" si="26"/>
        <v>442334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5">
        <f t="shared" si="27"/>
        <v>110.44117647058823</v>
      </c>
      <c r="Q396" t="s">
        <v>2039</v>
      </c>
      <c r="R396" t="s">
        <v>2053</v>
      </c>
      <c r="S396" s="9">
        <f t="shared" si="25"/>
        <v>407534</v>
      </c>
      <c r="T396" s="9">
        <f t="shared" si="26"/>
        <v>407774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5">
        <f t="shared" si="27"/>
        <v>41.990909090909092</v>
      </c>
      <c r="Q397" t="s">
        <v>2035</v>
      </c>
      <c r="R397" t="s">
        <v>2036</v>
      </c>
      <c r="S397" s="9">
        <f t="shared" si="25"/>
        <v>393159</v>
      </c>
      <c r="T397" s="9">
        <f t="shared" si="26"/>
        <v>393183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5">
        <f t="shared" si="27"/>
        <v>48.012468827930178</v>
      </c>
      <c r="Q398" t="s">
        <v>2039</v>
      </c>
      <c r="R398" t="s">
        <v>2052</v>
      </c>
      <c r="S398" s="9">
        <f t="shared" si="25"/>
        <v>452990</v>
      </c>
      <c r="T398" s="9">
        <f t="shared" si="26"/>
        <v>453182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5">
        <f t="shared" si="27"/>
        <v>31.019823788546255</v>
      </c>
      <c r="Q399" t="s">
        <v>2041</v>
      </c>
      <c r="R399" t="s">
        <v>2042</v>
      </c>
      <c r="S399" s="9">
        <f t="shared" si="25"/>
        <v>405926</v>
      </c>
      <c r="T399" s="9">
        <f t="shared" si="26"/>
        <v>406070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5">
        <f t="shared" si="27"/>
        <v>99.203252032520325</v>
      </c>
      <c r="Q400" t="s">
        <v>2039</v>
      </c>
      <c r="R400" t="s">
        <v>2040</v>
      </c>
      <c r="S400" s="9">
        <f t="shared" si="25"/>
        <v>449390</v>
      </c>
      <c r="T400" s="9">
        <f t="shared" si="26"/>
        <v>449438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5">
        <f t="shared" si="27"/>
        <v>66.022316684378325</v>
      </c>
      <c r="Q401" t="s">
        <v>2041</v>
      </c>
      <c r="R401" t="s">
        <v>2050</v>
      </c>
      <c r="S401" s="9">
        <f t="shared" si="25"/>
        <v>385743</v>
      </c>
      <c r="T401" s="9">
        <f t="shared" si="26"/>
        <v>385911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5">
        <f t="shared" si="27"/>
        <v>2</v>
      </c>
      <c r="Q402" t="s">
        <v>2044</v>
      </c>
      <c r="R402" t="s">
        <v>2045</v>
      </c>
      <c r="S402" s="9">
        <f t="shared" si="25"/>
        <v>407966</v>
      </c>
      <c r="T402" s="9">
        <f t="shared" si="26"/>
        <v>408494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5">
        <f t="shared" si="27"/>
        <v>46.060200668896321</v>
      </c>
      <c r="Q403" t="s">
        <v>2035</v>
      </c>
      <c r="R403" t="s">
        <v>2036</v>
      </c>
      <c r="S403" s="9">
        <f t="shared" si="25"/>
        <v>462278</v>
      </c>
      <c r="T403" s="9">
        <f t="shared" si="26"/>
        <v>462278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5">
        <f t="shared" si="27"/>
        <v>73.650000000000006</v>
      </c>
      <c r="Q404" t="s">
        <v>2039</v>
      </c>
      <c r="R404" t="s">
        <v>2060</v>
      </c>
      <c r="S404" s="9">
        <f t="shared" si="25"/>
        <v>393855</v>
      </c>
      <c r="T404" s="9">
        <f t="shared" si="26"/>
        <v>394983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5">
        <f t="shared" si="27"/>
        <v>55.99336650082919</v>
      </c>
      <c r="Q405" t="s">
        <v>2035</v>
      </c>
      <c r="R405" t="s">
        <v>2036</v>
      </c>
      <c r="S405" s="9">
        <f t="shared" si="25"/>
        <v>379358</v>
      </c>
      <c r="T405" s="9">
        <f t="shared" si="26"/>
        <v>380222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5">
        <f t="shared" si="27"/>
        <v>68.985695127402778</v>
      </c>
      <c r="Q406" t="s">
        <v>2035</v>
      </c>
      <c r="R406" t="s">
        <v>2036</v>
      </c>
      <c r="S406" s="9">
        <f t="shared" si="25"/>
        <v>445191</v>
      </c>
      <c r="T406" s="9">
        <f t="shared" si="26"/>
        <v>445263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5">
        <f t="shared" si="27"/>
        <v>60.981609195402299</v>
      </c>
      <c r="Q407" t="s">
        <v>2035</v>
      </c>
      <c r="R407" t="s">
        <v>2036</v>
      </c>
      <c r="S407" s="9">
        <f t="shared" si="25"/>
        <v>450038</v>
      </c>
      <c r="T407" s="9">
        <f t="shared" si="26"/>
        <v>451238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5">
        <f t="shared" si="27"/>
        <v>110.98139534883721</v>
      </c>
      <c r="Q408" t="s">
        <v>2039</v>
      </c>
      <c r="R408" t="s">
        <v>2053</v>
      </c>
      <c r="S408" s="9">
        <f t="shared" si="25"/>
        <v>403215</v>
      </c>
      <c r="T408" s="9">
        <f t="shared" si="26"/>
        <v>403503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5">
        <f t="shared" si="27"/>
        <v>25</v>
      </c>
      <c r="Q409" t="s">
        <v>2035</v>
      </c>
      <c r="R409" t="s">
        <v>2036</v>
      </c>
      <c r="S409" s="9">
        <f t="shared" si="25"/>
        <v>461942</v>
      </c>
      <c r="T409" s="9">
        <f t="shared" si="26"/>
        <v>462110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5">
        <f t="shared" si="27"/>
        <v>78.759740259740255</v>
      </c>
      <c r="Q410" t="s">
        <v>2039</v>
      </c>
      <c r="R410" t="s">
        <v>2053</v>
      </c>
      <c r="S410" s="9">
        <f t="shared" si="25"/>
        <v>432902</v>
      </c>
      <c r="T410" s="9">
        <f t="shared" si="26"/>
        <v>433382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5">
        <f t="shared" si="27"/>
        <v>87.960784313725483</v>
      </c>
      <c r="Q411" t="s">
        <v>2041</v>
      </c>
      <c r="R411" t="s">
        <v>2042</v>
      </c>
      <c r="S411" s="9">
        <f t="shared" si="25"/>
        <v>440150</v>
      </c>
      <c r="T411" s="9">
        <f t="shared" si="26"/>
        <v>440246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5">
        <f t="shared" si="27"/>
        <v>49.987398739873989</v>
      </c>
      <c r="Q412" t="s">
        <v>2057</v>
      </c>
      <c r="R412" t="s">
        <v>2061</v>
      </c>
      <c r="S412" s="9">
        <f t="shared" si="25"/>
        <v>422846</v>
      </c>
      <c r="T412" s="9">
        <f t="shared" si="26"/>
        <v>422846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5">
        <f t="shared" si="27"/>
        <v>99.524390243902445</v>
      </c>
      <c r="Q413" t="s">
        <v>2035</v>
      </c>
      <c r="R413" t="s">
        <v>2036</v>
      </c>
      <c r="S413" s="9">
        <f t="shared" si="25"/>
        <v>441134</v>
      </c>
      <c r="T413" s="9">
        <f t="shared" si="26"/>
        <v>441182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5">
        <f t="shared" si="27"/>
        <v>104.82089552238806</v>
      </c>
      <c r="Q414" t="s">
        <v>2046</v>
      </c>
      <c r="R414" t="s">
        <v>2056</v>
      </c>
      <c r="S414" s="9">
        <f t="shared" si="25"/>
        <v>411327</v>
      </c>
      <c r="T414" s="9">
        <f t="shared" si="26"/>
        <v>411567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5">
        <f t="shared" si="27"/>
        <v>108.01469237832875</v>
      </c>
      <c r="Q415" t="s">
        <v>2039</v>
      </c>
      <c r="R415" t="s">
        <v>2040</v>
      </c>
      <c r="S415" s="9">
        <f t="shared" si="25"/>
        <v>454263</v>
      </c>
      <c r="T415" s="9">
        <f t="shared" si="26"/>
        <v>454911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5">
        <f t="shared" si="27"/>
        <v>28.998544660724033</v>
      </c>
      <c r="Q416" t="s">
        <v>2033</v>
      </c>
      <c r="R416" t="s">
        <v>2034</v>
      </c>
      <c r="S416" s="9">
        <f t="shared" si="25"/>
        <v>378830</v>
      </c>
      <c r="T416" s="9">
        <f t="shared" si="26"/>
        <v>379022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5">
        <f t="shared" si="27"/>
        <v>30.028708133971293</v>
      </c>
      <c r="Q417" t="s">
        <v>2035</v>
      </c>
      <c r="R417" t="s">
        <v>2036</v>
      </c>
      <c r="S417" s="9">
        <f t="shared" si="25"/>
        <v>394023</v>
      </c>
      <c r="T417" s="9">
        <f t="shared" si="26"/>
        <v>394431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5">
        <f t="shared" si="27"/>
        <v>41.005559416261292</v>
      </c>
      <c r="Q418" t="s">
        <v>2039</v>
      </c>
      <c r="R418" t="s">
        <v>2053</v>
      </c>
      <c r="S418" s="9">
        <f t="shared" si="25"/>
        <v>385359</v>
      </c>
      <c r="T418" s="9">
        <f t="shared" si="26"/>
        <v>385575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5">
        <f t="shared" si="27"/>
        <v>62.866666666666667</v>
      </c>
      <c r="Q419" t="s">
        <v>2035</v>
      </c>
      <c r="R419" t="s">
        <v>2036</v>
      </c>
      <c r="S419" s="9">
        <f t="shared" si="25"/>
        <v>453686</v>
      </c>
      <c r="T419" s="9">
        <f t="shared" si="26"/>
        <v>454263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5">
        <f t="shared" si="27"/>
        <v>47.005002501250623</v>
      </c>
      <c r="Q420" t="s">
        <v>2039</v>
      </c>
      <c r="R420" t="s">
        <v>2053</v>
      </c>
      <c r="S420" s="9">
        <f t="shared" si="25"/>
        <v>396758</v>
      </c>
      <c r="T420" s="9">
        <f t="shared" si="26"/>
        <v>396782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5">
        <f t="shared" si="27"/>
        <v>26.997693638285604</v>
      </c>
      <c r="Q421" t="s">
        <v>2037</v>
      </c>
      <c r="R421" t="s">
        <v>2038</v>
      </c>
      <c r="S421" s="9">
        <f t="shared" si="25"/>
        <v>393495</v>
      </c>
      <c r="T421" s="9">
        <f t="shared" si="26"/>
        <v>393639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5">
        <f t="shared" si="27"/>
        <v>68.329787234042556</v>
      </c>
      <c r="Q422" t="s">
        <v>2035</v>
      </c>
      <c r="R422" t="s">
        <v>2036</v>
      </c>
      <c r="S422" s="9">
        <f t="shared" si="25"/>
        <v>441782</v>
      </c>
      <c r="T422" s="9">
        <f t="shared" si="26"/>
        <v>442118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5">
        <f t="shared" si="27"/>
        <v>50.974576271186443</v>
      </c>
      <c r="Q423" t="s">
        <v>2037</v>
      </c>
      <c r="R423" t="s">
        <v>2051</v>
      </c>
      <c r="S423" s="9">
        <f t="shared" si="25"/>
        <v>441878</v>
      </c>
      <c r="T423" s="9">
        <f t="shared" si="26"/>
        <v>442598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5">
        <f t="shared" si="27"/>
        <v>54.024390243902438</v>
      </c>
      <c r="Q424" t="s">
        <v>2035</v>
      </c>
      <c r="R424" t="s">
        <v>2036</v>
      </c>
      <c r="S424" s="9">
        <f t="shared" si="25"/>
        <v>378758</v>
      </c>
      <c r="T424" s="9">
        <f t="shared" si="26"/>
        <v>379238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5">
        <f t="shared" si="27"/>
        <v>97.055555555555557</v>
      </c>
      <c r="Q425" t="s">
        <v>2033</v>
      </c>
      <c r="R425" t="s">
        <v>2034</v>
      </c>
      <c r="S425" s="9">
        <f t="shared" si="25"/>
        <v>391310</v>
      </c>
      <c r="T425" s="9">
        <f t="shared" si="26"/>
        <v>391358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5">
        <f t="shared" si="27"/>
        <v>24.867469879518072</v>
      </c>
      <c r="Q426" t="s">
        <v>2041</v>
      </c>
      <c r="R426" t="s">
        <v>2050</v>
      </c>
      <c r="S426" s="9">
        <f t="shared" si="25"/>
        <v>448910</v>
      </c>
      <c r="T426" s="9">
        <f t="shared" si="26"/>
        <v>449054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5">
        <f t="shared" si="27"/>
        <v>84.423913043478265</v>
      </c>
      <c r="Q427" t="s">
        <v>2044</v>
      </c>
      <c r="R427" t="s">
        <v>2045</v>
      </c>
      <c r="S427" s="9">
        <f t="shared" si="25"/>
        <v>425030</v>
      </c>
      <c r="T427" s="9">
        <f t="shared" si="26"/>
        <v>425174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5">
        <f t="shared" si="27"/>
        <v>47.091324200913242</v>
      </c>
      <c r="Q428" t="s">
        <v>2035</v>
      </c>
      <c r="R428" t="s">
        <v>2036</v>
      </c>
      <c r="S428" s="9">
        <f t="shared" si="25"/>
        <v>403887</v>
      </c>
      <c r="T428" s="9">
        <f t="shared" si="26"/>
        <v>404055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5">
        <f t="shared" si="27"/>
        <v>77.996041171813147</v>
      </c>
      <c r="Q429" t="s">
        <v>2035</v>
      </c>
      <c r="R429" t="s">
        <v>2036</v>
      </c>
      <c r="S429" s="9">
        <f t="shared" si="25"/>
        <v>417398</v>
      </c>
      <c r="T429" s="9">
        <f t="shared" si="26"/>
        <v>418166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5">
        <f t="shared" si="27"/>
        <v>62.967871485943775</v>
      </c>
      <c r="Q430" t="s">
        <v>2039</v>
      </c>
      <c r="R430" t="s">
        <v>2040</v>
      </c>
      <c r="S430" s="9">
        <f t="shared" si="25"/>
        <v>385959</v>
      </c>
      <c r="T430" s="9">
        <f t="shared" si="26"/>
        <v>386127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5">
        <f t="shared" si="27"/>
        <v>81.006080449017773</v>
      </c>
      <c r="Q431" t="s">
        <v>2044</v>
      </c>
      <c r="R431" t="s">
        <v>2045</v>
      </c>
      <c r="S431" s="9">
        <f t="shared" si="25"/>
        <v>412239</v>
      </c>
      <c r="T431" s="9">
        <f t="shared" si="26"/>
        <v>412910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5">
        <f t="shared" si="27"/>
        <v>65.321428571428569</v>
      </c>
      <c r="Q432" t="s">
        <v>2035</v>
      </c>
      <c r="R432" t="s">
        <v>2036</v>
      </c>
      <c r="S432" s="9">
        <f t="shared" si="25"/>
        <v>461606</v>
      </c>
      <c r="T432" s="9">
        <f t="shared" si="26"/>
        <v>462422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5">
        <f t="shared" si="27"/>
        <v>104.43617021276596</v>
      </c>
      <c r="Q433" t="s">
        <v>2035</v>
      </c>
      <c r="R433" t="s">
        <v>2036</v>
      </c>
      <c r="S433" s="9">
        <f t="shared" si="25"/>
        <v>450470</v>
      </c>
      <c r="T433" s="9">
        <f t="shared" si="26"/>
        <v>450878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5">
        <f t="shared" si="27"/>
        <v>69.989010989010993</v>
      </c>
      <c r="Q434" t="s">
        <v>2035</v>
      </c>
      <c r="R434" t="s">
        <v>2036</v>
      </c>
      <c r="S434" s="9">
        <f t="shared" si="25"/>
        <v>414182</v>
      </c>
      <c r="T434" s="9">
        <f t="shared" si="26"/>
        <v>414662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5">
        <f t="shared" si="27"/>
        <v>83.023989898989896</v>
      </c>
      <c r="Q435" t="s">
        <v>2039</v>
      </c>
      <c r="R435" t="s">
        <v>2053</v>
      </c>
      <c r="S435" s="9">
        <f t="shared" si="25"/>
        <v>410391</v>
      </c>
      <c r="T435" s="9">
        <f t="shared" si="26"/>
        <v>410775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5">
        <f t="shared" si="27"/>
        <v>90.3</v>
      </c>
      <c r="Q436" t="s">
        <v>2035</v>
      </c>
      <c r="R436" t="s">
        <v>2036</v>
      </c>
      <c r="S436" s="9">
        <f t="shared" si="25"/>
        <v>436839</v>
      </c>
      <c r="T436" s="9">
        <f t="shared" si="26"/>
        <v>437175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5">
        <f t="shared" si="27"/>
        <v>103.98131932282546</v>
      </c>
      <c r="Q437" t="s">
        <v>2035</v>
      </c>
      <c r="R437" t="s">
        <v>2036</v>
      </c>
      <c r="S437" s="9">
        <f t="shared" si="25"/>
        <v>419631</v>
      </c>
      <c r="T437" s="9">
        <f t="shared" si="26"/>
        <v>419919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5">
        <f t="shared" si="27"/>
        <v>54.931726907630519</v>
      </c>
      <c r="Q438" t="s">
        <v>2041</v>
      </c>
      <c r="R438" t="s">
        <v>2049</v>
      </c>
      <c r="S438" s="9">
        <f t="shared" si="25"/>
        <v>457718</v>
      </c>
      <c r="T438" s="9">
        <f t="shared" si="26"/>
        <v>457742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5">
        <f t="shared" si="27"/>
        <v>51.921875</v>
      </c>
      <c r="Q439" t="s">
        <v>2039</v>
      </c>
      <c r="R439" t="s">
        <v>2040</v>
      </c>
      <c r="S439" s="9">
        <f t="shared" si="25"/>
        <v>426158</v>
      </c>
      <c r="T439" s="9">
        <f t="shared" si="26"/>
        <v>426230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5">
        <f t="shared" si="27"/>
        <v>60.02834008097166</v>
      </c>
      <c r="Q440" t="s">
        <v>2035</v>
      </c>
      <c r="R440" t="s">
        <v>2036</v>
      </c>
      <c r="S440" s="9">
        <f t="shared" si="25"/>
        <v>404007</v>
      </c>
      <c r="T440" s="9">
        <f t="shared" si="26"/>
        <v>404726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5">
        <f t="shared" si="27"/>
        <v>44.003488879197555</v>
      </c>
      <c r="Q441" t="s">
        <v>2039</v>
      </c>
      <c r="R441" t="s">
        <v>2055</v>
      </c>
      <c r="S441" s="9">
        <f t="shared" si="25"/>
        <v>436238</v>
      </c>
      <c r="T441" s="9">
        <f t="shared" si="26"/>
        <v>436407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5">
        <f t="shared" si="27"/>
        <v>53.003513254551258</v>
      </c>
      <c r="Q442" t="s">
        <v>2039</v>
      </c>
      <c r="R442" t="s">
        <v>2062</v>
      </c>
      <c r="S442" s="9">
        <f t="shared" si="25"/>
        <v>441902</v>
      </c>
      <c r="T442" s="9">
        <f t="shared" si="26"/>
        <v>442142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5">
        <f t="shared" si="27"/>
        <v>54.5</v>
      </c>
      <c r="Q443" t="s">
        <v>2037</v>
      </c>
      <c r="R443" t="s">
        <v>2051</v>
      </c>
      <c r="S443" s="9">
        <f t="shared" si="25"/>
        <v>396518</v>
      </c>
      <c r="T443" s="9">
        <f t="shared" si="26"/>
        <v>397190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5">
        <f t="shared" si="27"/>
        <v>75.04195804195804</v>
      </c>
      <c r="Q444" t="s">
        <v>2035</v>
      </c>
      <c r="R444" t="s">
        <v>2036</v>
      </c>
      <c r="S444" s="9">
        <f t="shared" si="25"/>
        <v>443438</v>
      </c>
      <c r="T444" s="9">
        <f t="shared" si="26"/>
        <v>443822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5">
        <f t="shared" si="27"/>
        <v>35.911111111111111</v>
      </c>
      <c r="Q445" t="s">
        <v>2035</v>
      </c>
      <c r="R445" t="s">
        <v>2036</v>
      </c>
      <c r="S445" s="9">
        <f t="shared" si="25"/>
        <v>382742</v>
      </c>
      <c r="T445" s="9">
        <f t="shared" si="26"/>
        <v>383198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5">
        <f t="shared" si="27"/>
        <v>36.952702702702702</v>
      </c>
      <c r="Q446" t="s">
        <v>2041</v>
      </c>
      <c r="R446" t="s">
        <v>2050</v>
      </c>
      <c r="S446" s="9">
        <f t="shared" si="25"/>
        <v>389870</v>
      </c>
      <c r="T446" s="9">
        <f t="shared" si="26"/>
        <v>389918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5">
        <f t="shared" si="27"/>
        <v>63.170588235294119</v>
      </c>
      <c r="Q447" t="s">
        <v>2035</v>
      </c>
      <c r="R447" t="s">
        <v>2036</v>
      </c>
      <c r="S447" s="9">
        <f t="shared" si="25"/>
        <v>384279</v>
      </c>
      <c r="T447" s="9">
        <f t="shared" si="26"/>
        <v>384783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5">
        <f t="shared" si="27"/>
        <v>29.99462365591398</v>
      </c>
      <c r="Q448" t="s">
        <v>2037</v>
      </c>
      <c r="R448" t="s">
        <v>2051</v>
      </c>
      <c r="S448" s="9">
        <f t="shared" si="25"/>
        <v>402183</v>
      </c>
      <c r="T448" s="9">
        <f t="shared" si="26"/>
        <v>402231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5">
        <f t="shared" si="27"/>
        <v>86</v>
      </c>
      <c r="Q449" t="s">
        <v>2039</v>
      </c>
      <c r="R449" t="s">
        <v>2062</v>
      </c>
      <c r="S449" s="9">
        <f t="shared" si="25"/>
        <v>446031</v>
      </c>
      <c r="T449" s="9">
        <f t="shared" si="26"/>
        <v>446415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28">E450/D450</f>
        <v>0.50482758620689661</v>
      </c>
      <c r="P450" s="5">
        <f t="shared" si="27"/>
        <v>75.014876033057845</v>
      </c>
      <c r="Q450" t="s">
        <v>2057</v>
      </c>
      <c r="R450" t="s">
        <v>2058</v>
      </c>
      <c r="S450" s="9">
        <f t="shared" ref="S450:S513" si="29">((J450/60)/60)+DATE(1970,1,1)</f>
        <v>404990</v>
      </c>
      <c r="T450" s="9">
        <f t="shared" ref="T450:T513" si="30">((K450/60)/60)+DATE(1970,1,1)</f>
        <v>405038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8"/>
        <v>9.67</v>
      </c>
      <c r="P451" s="5">
        <f t="shared" ref="P451:P501" si="31">AVERAGE(E451/G451)</f>
        <v>101.19767441860465</v>
      </c>
      <c r="Q451" t="s">
        <v>2057</v>
      </c>
      <c r="R451" t="s">
        <v>2058</v>
      </c>
      <c r="S451" s="9">
        <f t="shared" si="29"/>
        <v>456639</v>
      </c>
      <c r="T451" s="9">
        <f t="shared" si="30"/>
        <v>457046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5">
        <f t="shared" si="31"/>
        <v>4</v>
      </c>
      <c r="Q452" t="s">
        <v>2039</v>
      </c>
      <c r="R452" t="s">
        <v>2040</v>
      </c>
      <c r="S452" s="9">
        <f t="shared" si="29"/>
        <v>453374</v>
      </c>
      <c r="T452" s="9">
        <f t="shared" si="30"/>
        <v>453927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5">
        <f t="shared" si="31"/>
        <v>29.001272669424118</v>
      </c>
      <c r="Q453" t="s">
        <v>2041</v>
      </c>
      <c r="R453" t="s">
        <v>2042</v>
      </c>
      <c r="S453" s="9">
        <f t="shared" si="29"/>
        <v>442358</v>
      </c>
      <c r="T453" s="9">
        <f t="shared" si="30"/>
        <v>443102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5">
        <f t="shared" si="31"/>
        <v>98.225806451612897</v>
      </c>
      <c r="Q454" t="s">
        <v>2039</v>
      </c>
      <c r="R454" t="s">
        <v>2052</v>
      </c>
      <c r="S454" s="9">
        <f t="shared" si="29"/>
        <v>380678</v>
      </c>
      <c r="T454" s="9">
        <f t="shared" si="30"/>
        <v>380702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5">
        <f t="shared" si="31"/>
        <v>87.001693480101608</v>
      </c>
      <c r="Q455" t="s">
        <v>2039</v>
      </c>
      <c r="R455" t="s">
        <v>2055</v>
      </c>
      <c r="S455" s="9">
        <f t="shared" si="29"/>
        <v>436839</v>
      </c>
      <c r="T455" s="9">
        <f t="shared" si="30"/>
        <v>437823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5">
        <f t="shared" si="31"/>
        <v>45.205128205128204</v>
      </c>
      <c r="Q456" t="s">
        <v>2039</v>
      </c>
      <c r="R456" t="s">
        <v>2052</v>
      </c>
      <c r="S456" s="9">
        <f t="shared" si="29"/>
        <v>409550</v>
      </c>
      <c r="T456" s="9">
        <f t="shared" si="30"/>
        <v>410415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5">
        <f t="shared" si="31"/>
        <v>37.001341561577675</v>
      </c>
      <c r="Q457" t="s">
        <v>2035</v>
      </c>
      <c r="R457" t="s">
        <v>2036</v>
      </c>
      <c r="S457" s="9">
        <f t="shared" si="29"/>
        <v>391334</v>
      </c>
      <c r="T457" s="9">
        <f t="shared" si="30"/>
        <v>391886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5">
        <f t="shared" si="31"/>
        <v>94.976947040498445</v>
      </c>
      <c r="Q458" t="s">
        <v>2041</v>
      </c>
      <c r="R458" t="s">
        <v>2050</v>
      </c>
      <c r="S458" s="9">
        <f t="shared" si="29"/>
        <v>447303</v>
      </c>
      <c r="T458" s="9">
        <f t="shared" si="30"/>
        <v>447303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5">
        <f t="shared" si="31"/>
        <v>28.956521739130434</v>
      </c>
      <c r="Q459" t="s">
        <v>2035</v>
      </c>
      <c r="R459" t="s">
        <v>2036</v>
      </c>
      <c r="S459" s="9">
        <f t="shared" si="29"/>
        <v>435686</v>
      </c>
      <c r="T459" s="9">
        <f t="shared" si="30"/>
        <v>435734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5">
        <f t="shared" si="31"/>
        <v>55.993396226415094</v>
      </c>
      <c r="Q460" t="s">
        <v>2035</v>
      </c>
      <c r="R460" t="s">
        <v>2036</v>
      </c>
      <c r="S460" s="9">
        <f t="shared" si="29"/>
        <v>378278</v>
      </c>
      <c r="T460" s="9">
        <f t="shared" si="30"/>
        <v>379334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5">
        <f t="shared" si="31"/>
        <v>54.038095238095238</v>
      </c>
      <c r="Q461" t="s">
        <v>2039</v>
      </c>
      <c r="R461" t="s">
        <v>2053</v>
      </c>
      <c r="S461" s="9">
        <f t="shared" si="29"/>
        <v>419943</v>
      </c>
      <c r="T461" s="9">
        <f t="shared" si="30"/>
        <v>420543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5">
        <f t="shared" si="31"/>
        <v>82.38</v>
      </c>
      <c r="Q462" t="s">
        <v>2035</v>
      </c>
      <c r="R462" t="s">
        <v>2036</v>
      </c>
      <c r="S462" s="9">
        <f t="shared" si="29"/>
        <v>381494</v>
      </c>
      <c r="T462" s="9">
        <f t="shared" si="30"/>
        <v>381566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5">
        <f t="shared" si="31"/>
        <v>66.997115384615384</v>
      </c>
      <c r="Q463" t="s">
        <v>2039</v>
      </c>
      <c r="R463" t="s">
        <v>2052</v>
      </c>
      <c r="S463" s="9">
        <f t="shared" si="29"/>
        <v>414086</v>
      </c>
      <c r="T463" s="9">
        <f t="shared" si="30"/>
        <v>414566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5">
        <f t="shared" si="31"/>
        <v>107.91401869158878</v>
      </c>
      <c r="Q464" t="s">
        <v>2057</v>
      </c>
      <c r="R464" t="s">
        <v>2061</v>
      </c>
      <c r="S464" s="9">
        <f t="shared" si="29"/>
        <v>403215</v>
      </c>
      <c r="T464" s="9">
        <f t="shared" si="30"/>
        <v>404127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5">
        <f t="shared" si="31"/>
        <v>69.009501187648453</v>
      </c>
      <c r="Q465" t="s">
        <v>2039</v>
      </c>
      <c r="R465" t="s">
        <v>2040</v>
      </c>
      <c r="S465" s="9">
        <f t="shared" si="29"/>
        <v>411255</v>
      </c>
      <c r="T465" s="9">
        <f t="shared" si="30"/>
        <v>411351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5">
        <f t="shared" si="31"/>
        <v>39.006568144499177</v>
      </c>
      <c r="Q466" t="s">
        <v>2035</v>
      </c>
      <c r="R466" t="s">
        <v>2036</v>
      </c>
      <c r="S466" s="9">
        <f t="shared" si="29"/>
        <v>447327</v>
      </c>
      <c r="T466" s="9">
        <f t="shared" si="30"/>
        <v>447663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5">
        <f t="shared" si="31"/>
        <v>110.3625</v>
      </c>
      <c r="Q467" t="s">
        <v>2046</v>
      </c>
      <c r="R467" t="s">
        <v>2054</v>
      </c>
      <c r="S467" s="9">
        <f t="shared" si="29"/>
        <v>446967</v>
      </c>
      <c r="T467" s="9">
        <f t="shared" si="30"/>
        <v>447183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5">
        <f t="shared" si="31"/>
        <v>94.857142857142861</v>
      </c>
      <c r="Q468" t="s">
        <v>2037</v>
      </c>
      <c r="R468" t="s">
        <v>2051</v>
      </c>
      <c r="S468" s="9">
        <f t="shared" si="29"/>
        <v>405734</v>
      </c>
      <c r="T468" s="9">
        <f t="shared" si="30"/>
        <v>406286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5">
        <f t="shared" si="31"/>
        <v>57.935251798561154</v>
      </c>
      <c r="Q469" t="s">
        <v>2037</v>
      </c>
      <c r="R469" t="s">
        <v>2038</v>
      </c>
      <c r="S469" s="9">
        <f t="shared" si="29"/>
        <v>427863</v>
      </c>
      <c r="T469" s="9">
        <f t="shared" si="30"/>
        <v>428031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5">
        <f t="shared" si="31"/>
        <v>101.25</v>
      </c>
      <c r="Q470" t="s">
        <v>2035</v>
      </c>
      <c r="R470" t="s">
        <v>2036</v>
      </c>
      <c r="S470" s="9">
        <f t="shared" si="29"/>
        <v>457574</v>
      </c>
      <c r="T470" s="9">
        <f t="shared" si="30"/>
        <v>457958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5">
        <f t="shared" si="31"/>
        <v>64.95597484276729</v>
      </c>
      <c r="Q471" t="s">
        <v>2039</v>
      </c>
      <c r="R471" t="s">
        <v>2052</v>
      </c>
      <c r="S471" s="9">
        <f t="shared" si="29"/>
        <v>423326</v>
      </c>
      <c r="T471" s="9">
        <f t="shared" si="30"/>
        <v>423374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5">
        <f t="shared" si="31"/>
        <v>27.00524934383202</v>
      </c>
      <c r="Q472" t="s">
        <v>2037</v>
      </c>
      <c r="R472" t="s">
        <v>2051</v>
      </c>
      <c r="S472" s="9">
        <f t="shared" si="29"/>
        <v>437103</v>
      </c>
      <c r="T472" s="9">
        <f t="shared" si="30"/>
        <v>437271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5">
        <f t="shared" si="31"/>
        <v>50.97422680412371</v>
      </c>
      <c r="Q473" t="s">
        <v>2033</v>
      </c>
      <c r="R473" t="s">
        <v>2034</v>
      </c>
      <c r="S473" s="9">
        <f t="shared" si="29"/>
        <v>396662</v>
      </c>
      <c r="T473" s="9">
        <f t="shared" si="30"/>
        <v>396662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5">
        <f t="shared" si="31"/>
        <v>104.94260869565217</v>
      </c>
      <c r="Q474" t="s">
        <v>2041</v>
      </c>
      <c r="R474" t="s">
        <v>2042</v>
      </c>
      <c r="S474" s="9">
        <f t="shared" si="29"/>
        <v>456758</v>
      </c>
      <c r="T474" s="9">
        <f t="shared" si="30"/>
        <v>458054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5">
        <f t="shared" si="31"/>
        <v>84.028301886792448</v>
      </c>
      <c r="Q475" t="s">
        <v>2041</v>
      </c>
      <c r="R475" t="s">
        <v>2043</v>
      </c>
      <c r="S475" s="9">
        <f t="shared" si="29"/>
        <v>450566</v>
      </c>
      <c r="T475" s="9">
        <f t="shared" si="30"/>
        <v>450590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5">
        <f t="shared" si="31"/>
        <v>102.85915492957747</v>
      </c>
      <c r="Q476" t="s">
        <v>2039</v>
      </c>
      <c r="R476" t="s">
        <v>2062</v>
      </c>
      <c r="S476" s="9">
        <f t="shared" si="29"/>
        <v>419655</v>
      </c>
      <c r="T476" s="9">
        <f t="shared" si="30"/>
        <v>419679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5">
        <f t="shared" si="31"/>
        <v>39.962085308056871</v>
      </c>
      <c r="Q477" t="s">
        <v>2046</v>
      </c>
      <c r="R477" t="s">
        <v>2054</v>
      </c>
      <c r="S477" s="9">
        <f t="shared" si="29"/>
        <v>406718</v>
      </c>
      <c r="T477" s="9">
        <f t="shared" si="30"/>
        <v>406814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5">
        <f t="shared" si="31"/>
        <v>51.001785714285717</v>
      </c>
      <c r="Q478" t="s">
        <v>2046</v>
      </c>
      <c r="R478" t="s">
        <v>2056</v>
      </c>
      <c r="S478" s="9">
        <f t="shared" si="29"/>
        <v>451646</v>
      </c>
      <c r="T478" s="9">
        <f t="shared" si="30"/>
        <v>451790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5">
        <f t="shared" si="31"/>
        <v>40.823008849557525</v>
      </c>
      <c r="Q479" t="s">
        <v>2039</v>
      </c>
      <c r="R479" t="s">
        <v>2055</v>
      </c>
      <c r="S479" s="9">
        <f t="shared" si="29"/>
        <v>389198</v>
      </c>
      <c r="T479" s="9">
        <f t="shared" si="30"/>
        <v>389846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5">
        <f t="shared" si="31"/>
        <v>58.999637155297535</v>
      </c>
      <c r="Q480" t="s">
        <v>2037</v>
      </c>
      <c r="R480" t="s">
        <v>2051</v>
      </c>
      <c r="S480" s="9">
        <f t="shared" si="29"/>
        <v>421646</v>
      </c>
      <c r="T480" s="9">
        <f t="shared" si="30"/>
        <v>421934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5">
        <f t="shared" si="31"/>
        <v>71.156069364161851</v>
      </c>
      <c r="Q481" t="s">
        <v>2033</v>
      </c>
      <c r="R481" t="s">
        <v>2034</v>
      </c>
      <c r="S481" s="9">
        <f t="shared" si="29"/>
        <v>442598</v>
      </c>
      <c r="T481" s="9">
        <f t="shared" si="30"/>
        <v>442646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5">
        <f t="shared" si="31"/>
        <v>99.494252873563212</v>
      </c>
      <c r="Q482" t="s">
        <v>2044</v>
      </c>
      <c r="R482" t="s">
        <v>2045</v>
      </c>
      <c r="S482" s="9">
        <f t="shared" si="29"/>
        <v>377871</v>
      </c>
      <c r="T482" s="9">
        <f t="shared" si="30"/>
        <v>378086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5">
        <f t="shared" si="31"/>
        <v>103.98634590377114</v>
      </c>
      <c r="Q483" t="s">
        <v>2035</v>
      </c>
      <c r="R483" t="s">
        <v>2036</v>
      </c>
      <c r="S483" s="9">
        <f t="shared" si="29"/>
        <v>417830</v>
      </c>
      <c r="T483" s="9">
        <f t="shared" si="30"/>
        <v>418839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5">
        <f t="shared" si="31"/>
        <v>76.555555555555557</v>
      </c>
      <c r="Q484" t="s">
        <v>2046</v>
      </c>
      <c r="R484" t="s">
        <v>2056</v>
      </c>
      <c r="S484" s="9">
        <f t="shared" si="29"/>
        <v>395031</v>
      </c>
      <c r="T484" s="9">
        <f t="shared" si="30"/>
        <v>395295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5">
        <f t="shared" si="31"/>
        <v>87.068592057761734</v>
      </c>
      <c r="Q485" t="s">
        <v>2035</v>
      </c>
      <c r="R485" t="s">
        <v>2036</v>
      </c>
      <c r="S485" s="9">
        <f t="shared" si="29"/>
        <v>463383</v>
      </c>
      <c r="T485" s="9">
        <f t="shared" si="30"/>
        <v>463551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5">
        <f t="shared" si="31"/>
        <v>48.99554707379135</v>
      </c>
      <c r="Q486" t="s">
        <v>2033</v>
      </c>
      <c r="R486" t="s">
        <v>2034</v>
      </c>
      <c r="S486" s="9">
        <f t="shared" si="29"/>
        <v>416438</v>
      </c>
      <c r="T486" s="9">
        <f t="shared" si="30"/>
        <v>417614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5">
        <f t="shared" si="31"/>
        <v>42.969135802469133</v>
      </c>
      <c r="Q487" t="s">
        <v>2035</v>
      </c>
      <c r="R487" t="s">
        <v>2036</v>
      </c>
      <c r="S487" s="9">
        <f t="shared" si="29"/>
        <v>458942</v>
      </c>
      <c r="T487" s="9">
        <f t="shared" si="30"/>
        <v>459926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5">
        <f t="shared" si="31"/>
        <v>33.428571428571431</v>
      </c>
      <c r="Q488" t="s">
        <v>2046</v>
      </c>
      <c r="R488" t="s">
        <v>2054</v>
      </c>
      <c r="S488" s="9">
        <f t="shared" si="29"/>
        <v>447951</v>
      </c>
      <c r="T488" s="9">
        <f t="shared" si="30"/>
        <v>448310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5">
        <f t="shared" si="31"/>
        <v>83.982949701619773</v>
      </c>
      <c r="Q489" t="s">
        <v>2035</v>
      </c>
      <c r="R489" t="s">
        <v>2036</v>
      </c>
      <c r="S489" s="9">
        <f t="shared" si="29"/>
        <v>440198</v>
      </c>
      <c r="T489" s="9">
        <f t="shared" si="30"/>
        <v>440990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5">
        <f t="shared" si="31"/>
        <v>101.41739130434783</v>
      </c>
      <c r="Q490" t="s">
        <v>2035</v>
      </c>
      <c r="R490" t="s">
        <v>2036</v>
      </c>
      <c r="S490" s="9">
        <f t="shared" si="29"/>
        <v>429591</v>
      </c>
      <c r="T490" s="9">
        <f t="shared" si="30"/>
        <v>429999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5">
        <f t="shared" si="31"/>
        <v>109.87058823529412</v>
      </c>
      <c r="Q491" t="s">
        <v>2037</v>
      </c>
      <c r="R491" t="s">
        <v>2051</v>
      </c>
      <c r="S491" s="9">
        <f t="shared" si="29"/>
        <v>381662</v>
      </c>
      <c r="T491" s="9">
        <f t="shared" si="30"/>
        <v>381782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5">
        <f t="shared" si="31"/>
        <v>31.916666666666668</v>
      </c>
      <c r="Q492" t="s">
        <v>2063</v>
      </c>
      <c r="R492" t="s">
        <v>2064</v>
      </c>
      <c r="S492" s="9">
        <f t="shared" si="29"/>
        <v>462783</v>
      </c>
      <c r="T492" s="9">
        <f t="shared" si="30"/>
        <v>462951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5">
        <f t="shared" si="31"/>
        <v>70.993450675399103</v>
      </c>
      <c r="Q493" t="s">
        <v>2033</v>
      </c>
      <c r="R493" t="s">
        <v>2034</v>
      </c>
      <c r="S493" s="9">
        <f t="shared" si="29"/>
        <v>406862</v>
      </c>
      <c r="T493" s="9">
        <f t="shared" si="30"/>
        <v>407486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5">
        <f t="shared" si="31"/>
        <v>77.026890756302521</v>
      </c>
      <c r="Q494" t="s">
        <v>2039</v>
      </c>
      <c r="R494" t="s">
        <v>2060</v>
      </c>
      <c r="S494" s="9">
        <f t="shared" si="29"/>
        <v>379982</v>
      </c>
      <c r="T494" s="9">
        <f t="shared" si="30"/>
        <v>380822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5">
        <f t="shared" si="31"/>
        <v>101.78125</v>
      </c>
      <c r="Q495" t="s">
        <v>2044</v>
      </c>
      <c r="R495" t="s">
        <v>2045</v>
      </c>
      <c r="S495" s="9">
        <f t="shared" si="29"/>
        <v>459398</v>
      </c>
      <c r="T495" s="9">
        <f t="shared" si="30"/>
        <v>459710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5">
        <f t="shared" si="31"/>
        <v>51.059701492537314</v>
      </c>
      <c r="Q496" t="s">
        <v>2037</v>
      </c>
      <c r="R496" t="s">
        <v>2051</v>
      </c>
      <c r="S496" s="9">
        <f t="shared" si="29"/>
        <v>395678</v>
      </c>
      <c r="T496" s="9">
        <f t="shared" si="30"/>
        <v>395702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5">
        <f t="shared" si="31"/>
        <v>68.02051282051282</v>
      </c>
      <c r="Q497" t="s">
        <v>2035</v>
      </c>
      <c r="R497" t="s">
        <v>2036</v>
      </c>
      <c r="S497" s="9">
        <f t="shared" si="29"/>
        <v>415118</v>
      </c>
      <c r="T497" s="9">
        <f t="shared" si="30"/>
        <v>415214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5">
        <f t="shared" si="31"/>
        <v>30.87037037037037</v>
      </c>
      <c r="Q498" t="s">
        <v>2039</v>
      </c>
      <c r="R498" t="s">
        <v>2040</v>
      </c>
      <c r="S498" s="9">
        <f t="shared" si="29"/>
        <v>440942</v>
      </c>
      <c r="T498" s="9">
        <f t="shared" si="30"/>
        <v>441350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5">
        <f t="shared" si="31"/>
        <v>27.908333333333335</v>
      </c>
      <c r="Q499" t="s">
        <v>2037</v>
      </c>
      <c r="R499" t="s">
        <v>2051</v>
      </c>
      <c r="S499" s="9">
        <f t="shared" si="29"/>
        <v>437295</v>
      </c>
      <c r="T499" s="9">
        <f t="shared" si="30"/>
        <v>437295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5">
        <f t="shared" si="31"/>
        <v>79.994818652849744</v>
      </c>
      <c r="Q500" t="s">
        <v>2037</v>
      </c>
      <c r="R500" t="s">
        <v>2038</v>
      </c>
      <c r="S500" s="9">
        <f t="shared" si="29"/>
        <v>420039</v>
      </c>
      <c r="T500" s="9">
        <f t="shared" si="30"/>
        <v>420087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5">
        <f t="shared" si="31"/>
        <v>38.003378378378379</v>
      </c>
      <c r="Q501" t="s">
        <v>2039</v>
      </c>
      <c r="R501" t="s">
        <v>2053</v>
      </c>
      <c r="S501" s="9">
        <f t="shared" si="29"/>
        <v>430574</v>
      </c>
      <c r="T501" s="9">
        <f t="shared" si="30"/>
        <v>430694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5">
        <v>0</v>
      </c>
      <c r="Q502" t="s">
        <v>2035</v>
      </c>
      <c r="R502" t="s">
        <v>2036</v>
      </c>
      <c r="S502" s="9">
        <f t="shared" si="29"/>
        <v>405398</v>
      </c>
      <c r="T502" s="9">
        <f t="shared" si="30"/>
        <v>406070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5">
        <f t="shared" ref="P503:P566" si="32">AVERAGE(E503/G503)</f>
        <v>59.990534521158132</v>
      </c>
      <c r="Q503" t="s">
        <v>2039</v>
      </c>
      <c r="R503" t="s">
        <v>2053</v>
      </c>
      <c r="S503" s="9">
        <f t="shared" si="29"/>
        <v>404198</v>
      </c>
      <c r="T503" s="9">
        <f t="shared" si="30"/>
        <v>404246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5">
        <f t="shared" si="32"/>
        <v>37.037634408602152</v>
      </c>
      <c r="Q504" t="s">
        <v>2057</v>
      </c>
      <c r="R504" t="s">
        <v>2058</v>
      </c>
      <c r="S504" s="9">
        <f t="shared" si="29"/>
        <v>398726</v>
      </c>
      <c r="T504" s="9">
        <f t="shared" si="30"/>
        <v>399422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5">
        <f t="shared" si="32"/>
        <v>99.963043478260872</v>
      </c>
      <c r="Q505" t="s">
        <v>2039</v>
      </c>
      <c r="R505" t="s">
        <v>2052</v>
      </c>
      <c r="S505" s="9">
        <f t="shared" si="29"/>
        <v>424382</v>
      </c>
      <c r="T505" s="9">
        <f t="shared" si="30"/>
        <v>424862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5">
        <f t="shared" si="32"/>
        <v>111.6774193548387</v>
      </c>
      <c r="Q506" t="s">
        <v>2041</v>
      </c>
      <c r="R506" t="s">
        <v>2042</v>
      </c>
      <c r="S506" s="9">
        <f t="shared" si="29"/>
        <v>423326</v>
      </c>
      <c r="T506" s="9">
        <f t="shared" si="30"/>
        <v>423350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5">
        <f t="shared" si="32"/>
        <v>36.014409221902014</v>
      </c>
      <c r="Q507" t="s">
        <v>2046</v>
      </c>
      <c r="R507" t="s">
        <v>2059</v>
      </c>
      <c r="S507" s="9">
        <f t="shared" si="29"/>
        <v>404103</v>
      </c>
      <c r="T507" s="9">
        <f t="shared" si="30"/>
        <v>405110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5">
        <f t="shared" si="32"/>
        <v>66.010284810126578</v>
      </c>
      <c r="Q508" t="s">
        <v>2035</v>
      </c>
      <c r="R508" t="s">
        <v>2036</v>
      </c>
      <c r="S508" s="9">
        <f t="shared" si="29"/>
        <v>445407</v>
      </c>
      <c r="T508" s="9">
        <f t="shared" si="30"/>
        <v>445815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5">
        <f t="shared" si="32"/>
        <v>44.05263157894737</v>
      </c>
      <c r="Q509" t="s">
        <v>2037</v>
      </c>
      <c r="R509" t="s">
        <v>2038</v>
      </c>
      <c r="S509" s="9">
        <f t="shared" si="29"/>
        <v>404870</v>
      </c>
      <c r="T509" s="9">
        <f t="shared" si="30"/>
        <v>406046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5">
        <f t="shared" si="32"/>
        <v>52.999726551818434</v>
      </c>
      <c r="Q510" t="s">
        <v>2035</v>
      </c>
      <c r="R510" t="s">
        <v>2036</v>
      </c>
      <c r="S510" s="9">
        <f t="shared" si="29"/>
        <v>451358</v>
      </c>
      <c r="T510" s="9">
        <f t="shared" si="30"/>
        <v>451862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5">
        <f t="shared" si="32"/>
        <v>95</v>
      </c>
      <c r="Q511" t="s">
        <v>2035</v>
      </c>
      <c r="R511" t="s">
        <v>2036</v>
      </c>
      <c r="S511" s="9">
        <f t="shared" si="29"/>
        <v>396734</v>
      </c>
      <c r="T511" s="9">
        <f t="shared" si="30"/>
        <v>396974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5">
        <f t="shared" si="32"/>
        <v>70.908396946564892</v>
      </c>
      <c r="Q512" t="s">
        <v>2039</v>
      </c>
      <c r="R512" t="s">
        <v>2052</v>
      </c>
      <c r="S512" s="9">
        <f t="shared" si="29"/>
        <v>449942</v>
      </c>
      <c r="T512" s="9">
        <f t="shared" si="30"/>
        <v>450518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5">
        <f t="shared" si="32"/>
        <v>98.060773480662988</v>
      </c>
      <c r="Q513" t="s">
        <v>2035</v>
      </c>
      <c r="R513" t="s">
        <v>2036</v>
      </c>
      <c r="S513" s="9">
        <f t="shared" si="29"/>
        <v>460022</v>
      </c>
      <c r="T513" s="9">
        <f t="shared" si="30"/>
        <v>460262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33">E514/D514</f>
        <v>1.3931868131868133</v>
      </c>
      <c r="P514" s="5">
        <f t="shared" si="32"/>
        <v>53.046025104602514</v>
      </c>
      <c r="Q514" t="s">
        <v>2057</v>
      </c>
      <c r="R514" t="s">
        <v>2058</v>
      </c>
      <c r="S514" s="9">
        <f t="shared" ref="S514:S577" si="34">((J514/60)/60)+DATE(1970,1,1)</f>
        <v>415718</v>
      </c>
      <c r="T514" s="9">
        <f t="shared" ref="T514:T577" si="35">((K514/60)/60)+DATE(1970,1,1)</f>
        <v>415742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33"/>
        <v>0.39277108433734942</v>
      </c>
      <c r="P515" s="5">
        <f t="shared" si="32"/>
        <v>93.142857142857139</v>
      </c>
      <c r="Q515" t="s">
        <v>2039</v>
      </c>
      <c r="R515" t="s">
        <v>2062</v>
      </c>
      <c r="S515" s="9">
        <f t="shared" si="34"/>
        <v>382238</v>
      </c>
      <c r="T515" s="9">
        <f t="shared" si="35"/>
        <v>382286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3"/>
        <v>0.22439077144917088</v>
      </c>
      <c r="P516" s="5">
        <f t="shared" si="32"/>
        <v>58.945075757575758</v>
      </c>
      <c r="Q516" t="s">
        <v>2041</v>
      </c>
      <c r="R516" t="s">
        <v>2042</v>
      </c>
      <c r="S516" s="9">
        <f t="shared" si="34"/>
        <v>410655</v>
      </c>
      <c r="T516" s="9">
        <f t="shared" si="35"/>
        <v>410775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3"/>
        <v>0.55779069767441858</v>
      </c>
      <c r="P517" s="5">
        <f t="shared" si="32"/>
        <v>36.067669172932334</v>
      </c>
      <c r="Q517" t="s">
        <v>2035</v>
      </c>
      <c r="R517" t="s">
        <v>2036</v>
      </c>
      <c r="S517" s="9">
        <f t="shared" si="34"/>
        <v>393519</v>
      </c>
      <c r="T517" s="9">
        <f t="shared" si="35"/>
        <v>393567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3"/>
        <v>0.42523125996810207</v>
      </c>
      <c r="P518" s="5">
        <f t="shared" si="32"/>
        <v>63.030732860520096</v>
      </c>
      <c r="Q518" t="s">
        <v>2046</v>
      </c>
      <c r="R518" t="s">
        <v>2047</v>
      </c>
      <c r="S518" s="9">
        <f t="shared" si="34"/>
        <v>381422</v>
      </c>
      <c r="T518" s="9">
        <f t="shared" si="35"/>
        <v>382334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3"/>
        <v>1.1200000000000001</v>
      </c>
      <c r="P519" s="5">
        <f t="shared" si="32"/>
        <v>84.717948717948715</v>
      </c>
      <c r="Q519" t="s">
        <v>2033</v>
      </c>
      <c r="R519" t="s">
        <v>2034</v>
      </c>
      <c r="S519" s="9">
        <f t="shared" si="34"/>
        <v>440558</v>
      </c>
      <c r="T519" s="9">
        <f t="shared" si="35"/>
        <v>440678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3"/>
        <v>7.0681818181818179E-2</v>
      </c>
      <c r="P520" s="5">
        <f t="shared" si="32"/>
        <v>62.2</v>
      </c>
      <c r="Q520" t="s">
        <v>2039</v>
      </c>
      <c r="R520" t="s">
        <v>2040</v>
      </c>
      <c r="S520" s="9">
        <f t="shared" si="34"/>
        <v>447615</v>
      </c>
      <c r="T520" s="9">
        <f t="shared" si="35"/>
        <v>447663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3"/>
        <v>1.0174563871693867</v>
      </c>
      <c r="P521" s="5">
        <f t="shared" si="32"/>
        <v>101.97518330513255</v>
      </c>
      <c r="Q521" t="s">
        <v>2041</v>
      </c>
      <c r="R521" t="s">
        <v>2042</v>
      </c>
      <c r="S521" s="9">
        <f t="shared" si="34"/>
        <v>420207</v>
      </c>
      <c r="T521" s="9">
        <f t="shared" si="35"/>
        <v>420543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3"/>
        <v>4.2575000000000003</v>
      </c>
      <c r="P522" s="5">
        <f t="shared" si="32"/>
        <v>106.4375</v>
      </c>
      <c r="Q522" t="s">
        <v>2035</v>
      </c>
      <c r="R522" t="s">
        <v>2036</v>
      </c>
      <c r="S522" s="9">
        <f t="shared" si="34"/>
        <v>457694</v>
      </c>
      <c r="T522" s="9">
        <f t="shared" si="35"/>
        <v>457766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3"/>
        <v>1.4553947368421052</v>
      </c>
      <c r="P523" s="5">
        <f t="shared" si="32"/>
        <v>29.975609756097562</v>
      </c>
      <c r="Q523" t="s">
        <v>2039</v>
      </c>
      <c r="R523" t="s">
        <v>2052</v>
      </c>
      <c r="S523" s="9">
        <f t="shared" si="34"/>
        <v>434438</v>
      </c>
      <c r="T523" s="9">
        <f t="shared" si="35"/>
        <v>434582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3"/>
        <v>0.32453465346534655</v>
      </c>
      <c r="P524" s="5">
        <f t="shared" si="32"/>
        <v>85.806282722513089</v>
      </c>
      <c r="Q524" t="s">
        <v>2039</v>
      </c>
      <c r="R524" t="s">
        <v>2060</v>
      </c>
      <c r="S524" s="9">
        <f t="shared" si="34"/>
        <v>398150</v>
      </c>
      <c r="T524" s="9">
        <f t="shared" si="35"/>
        <v>398438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3"/>
        <v>7.003333333333333</v>
      </c>
      <c r="P525" s="5">
        <f t="shared" si="32"/>
        <v>70.82022471910112</v>
      </c>
      <c r="Q525" t="s">
        <v>2039</v>
      </c>
      <c r="R525" t="s">
        <v>2060</v>
      </c>
      <c r="S525" s="9">
        <f t="shared" si="34"/>
        <v>377703</v>
      </c>
      <c r="T525" s="9">
        <f t="shared" si="35"/>
        <v>377823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3"/>
        <v>0.83904860392967939</v>
      </c>
      <c r="P526" s="5">
        <f t="shared" si="32"/>
        <v>40.998484082870135</v>
      </c>
      <c r="Q526" t="s">
        <v>2035</v>
      </c>
      <c r="R526" t="s">
        <v>2036</v>
      </c>
      <c r="S526" s="9">
        <f t="shared" si="34"/>
        <v>378974</v>
      </c>
      <c r="T526" s="9">
        <f t="shared" si="35"/>
        <v>379286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3"/>
        <v>0.84190476190476193</v>
      </c>
      <c r="P527" s="5">
        <f t="shared" si="32"/>
        <v>28.063492063492063</v>
      </c>
      <c r="Q527" t="s">
        <v>2037</v>
      </c>
      <c r="R527" t="s">
        <v>2051</v>
      </c>
      <c r="S527" s="9">
        <f t="shared" si="34"/>
        <v>384039</v>
      </c>
      <c r="T527" s="9">
        <f t="shared" si="35"/>
        <v>384135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3"/>
        <v>1.5595180722891566</v>
      </c>
      <c r="P528" s="5">
        <f t="shared" si="32"/>
        <v>88.054421768707485</v>
      </c>
      <c r="Q528" t="s">
        <v>2035</v>
      </c>
      <c r="R528" t="s">
        <v>2036</v>
      </c>
      <c r="S528" s="9">
        <f t="shared" si="34"/>
        <v>428655</v>
      </c>
      <c r="T528" s="9">
        <f t="shared" si="35"/>
        <v>429543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3"/>
        <v>0.99619450317124736</v>
      </c>
      <c r="P529" s="5">
        <f t="shared" si="32"/>
        <v>31</v>
      </c>
      <c r="Q529" t="s">
        <v>2039</v>
      </c>
      <c r="R529" t="s">
        <v>2040</v>
      </c>
      <c r="S529" s="9">
        <f t="shared" si="34"/>
        <v>429639</v>
      </c>
      <c r="T529" s="9">
        <f t="shared" si="35"/>
        <v>430503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3"/>
        <v>0.80300000000000005</v>
      </c>
      <c r="P530" s="5">
        <f t="shared" si="32"/>
        <v>90.337500000000006</v>
      </c>
      <c r="Q530" t="s">
        <v>2041</v>
      </c>
      <c r="R530" t="s">
        <v>2050</v>
      </c>
      <c r="S530" s="9">
        <f t="shared" si="34"/>
        <v>410343</v>
      </c>
      <c r="T530" s="9">
        <f t="shared" si="35"/>
        <v>411423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3"/>
        <v>0.11254901960784314</v>
      </c>
      <c r="P531" s="5">
        <f t="shared" si="32"/>
        <v>63.777777777777779</v>
      </c>
      <c r="Q531" t="s">
        <v>2057</v>
      </c>
      <c r="R531" t="s">
        <v>2058</v>
      </c>
      <c r="S531" s="9">
        <f t="shared" si="34"/>
        <v>414374</v>
      </c>
      <c r="T531" s="9">
        <f t="shared" si="35"/>
        <v>415046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3"/>
        <v>0.91740952380952379</v>
      </c>
      <c r="P532" s="5">
        <f t="shared" si="32"/>
        <v>53.995515695067262</v>
      </c>
      <c r="Q532" t="s">
        <v>2046</v>
      </c>
      <c r="R532" t="s">
        <v>2056</v>
      </c>
      <c r="S532" s="9">
        <f t="shared" si="34"/>
        <v>382022</v>
      </c>
      <c r="T532" s="9">
        <f t="shared" si="35"/>
        <v>382358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3"/>
        <v>0.95521156936261387</v>
      </c>
      <c r="P533" s="5">
        <f t="shared" si="32"/>
        <v>48.993956043956047</v>
      </c>
      <c r="Q533" t="s">
        <v>2057</v>
      </c>
      <c r="R533" t="s">
        <v>2058</v>
      </c>
      <c r="S533" s="9">
        <f t="shared" si="34"/>
        <v>410055</v>
      </c>
      <c r="T533" s="9">
        <f t="shared" si="35"/>
        <v>411399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3"/>
        <v>5.0287499999999996</v>
      </c>
      <c r="P534" s="5">
        <f t="shared" si="32"/>
        <v>63.857142857142854</v>
      </c>
      <c r="Q534" t="s">
        <v>2035</v>
      </c>
      <c r="R534" t="s">
        <v>2036</v>
      </c>
      <c r="S534" s="9">
        <f t="shared" si="34"/>
        <v>446919</v>
      </c>
      <c r="T534" s="9">
        <f t="shared" si="35"/>
        <v>446943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3"/>
        <v>1.5924394463667819</v>
      </c>
      <c r="P535" s="5">
        <f t="shared" si="32"/>
        <v>82.996393146979258</v>
      </c>
      <c r="Q535" t="s">
        <v>2041</v>
      </c>
      <c r="R535" t="s">
        <v>2050</v>
      </c>
      <c r="S535" s="9">
        <f t="shared" si="34"/>
        <v>407414</v>
      </c>
      <c r="T535" s="9">
        <f t="shared" si="35"/>
        <v>408278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3"/>
        <v>0.15022446689113356</v>
      </c>
      <c r="P536" s="5">
        <f t="shared" si="32"/>
        <v>55.08230452674897</v>
      </c>
      <c r="Q536" t="s">
        <v>2039</v>
      </c>
      <c r="R536" t="s">
        <v>2052</v>
      </c>
      <c r="S536" s="9">
        <f t="shared" si="34"/>
        <v>451814</v>
      </c>
      <c r="T536" s="9">
        <f t="shared" si="35"/>
        <v>451838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3"/>
        <v>4.820384615384615</v>
      </c>
      <c r="P537" s="5">
        <f t="shared" si="32"/>
        <v>62.044554455445542</v>
      </c>
      <c r="Q537" t="s">
        <v>2035</v>
      </c>
      <c r="R537" t="s">
        <v>2036</v>
      </c>
      <c r="S537" s="9">
        <f t="shared" si="34"/>
        <v>450134</v>
      </c>
      <c r="T537" s="9">
        <f t="shared" si="35"/>
        <v>450182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3"/>
        <v>1.4996938775510205</v>
      </c>
      <c r="P538" s="5">
        <f t="shared" si="32"/>
        <v>104.97857142857143</v>
      </c>
      <c r="Q538" t="s">
        <v>2046</v>
      </c>
      <c r="R538" t="s">
        <v>2056</v>
      </c>
      <c r="S538" s="9">
        <f t="shared" si="34"/>
        <v>381854</v>
      </c>
      <c r="T538" s="9">
        <f t="shared" si="35"/>
        <v>382478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3"/>
        <v>1.1722156398104266</v>
      </c>
      <c r="P539" s="5">
        <f t="shared" si="32"/>
        <v>94.044676806083643</v>
      </c>
      <c r="Q539" t="s">
        <v>2039</v>
      </c>
      <c r="R539" t="s">
        <v>2053</v>
      </c>
      <c r="S539" s="9">
        <f t="shared" si="34"/>
        <v>452126</v>
      </c>
      <c r="T539" s="9">
        <f t="shared" si="35"/>
        <v>452678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3"/>
        <v>0.37695968274950431</v>
      </c>
      <c r="P540" s="5">
        <f t="shared" si="32"/>
        <v>44.007716049382715</v>
      </c>
      <c r="Q540" t="s">
        <v>2057</v>
      </c>
      <c r="R540" t="s">
        <v>2061</v>
      </c>
      <c r="S540" s="9">
        <f t="shared" si="34"/>
        <v>408854</v>
      </c>
      <c r="T540" s="9">
        <f t="shared" si="35"/>
        <v>409238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3"/>
        <v>0.72653061224489801</v>
      </c>
      <c r="P541" s="5">
        <f t="shared" si="32"/>
        <v>92.467532467532465</v>
      </c>
      <c r="Q541" t="s">
        <v>2033</v>
      </c>
      <c r="R541" t="s">
        <v>2034</v>
      </c>
      <c r="S541" s="9">
        <f t="shared" si="34"/>
        <v>459446</v>
      </c>
      <c r="T541" s="9">
        <f t="shared" si="35"/>
        <v>459590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3"/>
        <v>2.6598113207547169</v>
      </c>
      <c r="P542" s="5">
        <f t="shared" si="32"/>
        <v>57.072874493927124</v>
      </c>
      <c r="Q542" t="s">
        <v>2044</v>
      </c>
      <c r="R542" t="s">
        <v>2045</v>
      </c>
      <c r="S542" s="9">
        <f t="shared" si="34"/>
        <v>449318</v>
      </c>
      <c r="T542" s="9">
        <f t="shared" si="35"/>
        <v>449846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3"/>
        <v>0.24205617977528091</v>
      </c>
      <c r="P543" s="5">
        <f t="shared" si="32"/>
        <v>109.07848101265823</v>
      </c>
      <c r="Q543" t="s">
        <v>2057</v>
      </c>
      <c r="R543" t="s">
        <v>2061</v>
      </c>
      <c r="S543" s="9">
        <f t="shared" si="34"/>
        <v>423878</v>
      </c>
      <c r="T543" s="9">
        <f t="shared" si="35"/>
        <v>424502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3"/>
        <v>2.5064935064935064E-2</v>
      </c>
      <c r="P544" s="5">
        <f t="shared" si="32"/>
        <v>39.387755102040813</v>
      </c>
      <c r="Q544" t="s">
        <v>2041</v>
      </c>
      <c r="R544" t="s">
        <v>2050</v>
      </c>
      <c r="S544" s="9">
        <f t="shared" si="34"/>
        <v>429303</v>
      </c>
      <c r="T544" s="9">
        <f t="shared" si="35"/>
        <v>430023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3"/>
        <v>0.1632979976442874</v>
      </c>
      <c r="P545" s="5">
        <f t="shared" si="32"/>
        <v>77.022222222222226</v>
      </c>
      <c r="Q545" t="s">
        <v>2057</v>
      </c>
      <c r="R545" t="s">
        <v>2058</v>
      </c>
      <c r="S545" s="9">
        <f t="shared" si="34"/>
        <v>408590</v>
      </c>
      <c r="T545" s="9">
        <f t="shared" si="35"/>
        <v>408950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3"/>
        <v>2.7650000000000001</v>
      </c>
      <c r="P546" s="5">
        <f t="shared" si="32"/>
        <v>92.166666666666671</v>
      </c>
      <c r="Q546" t="s">
        <v>2041</v>
      </c>
      <c r="R546" t="s">
        <v>2042</v>
      </c>
      <c r="S546" s="9">
        <f t="shared" si="34"/>
        <v>428967</v>
      </c>
      <c r="T546" s="9">
        <f t="shared" si="35"/>
        <v>429279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3"/>
        <v>0.88803571428571426</v>
      </c>
      <c r="P547" s="5">
        <f t="shared" si="32"/>
        <v>61.007063197026021</v>
      </c>
      <c r="Q547" t="s">
        <v>2035</v>
      </c>
      <c r="R547" t="s">
        <v>2036</v>
      </c>
      <c r="S547" s="9">
        <f t="shared" si="34"/>
        <v>463695</v>
      </c>
      <c r="T547" s="9">
        <f t="shared" si="35"/>
        <v>464175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3"/>
        <v>1.6357142857142857</v>
      </c>
      <c r="P548" s="5">
        <f t="shared" si="32"/>
        <v>78.068181818181813</v>
      </c>
      <c r="Q548" t="s">
        <v>2035</v>
      </c>
      <c r="R548" t="s">
        <v>2036</v>
      </c>
      <c r="S548" s="9">
        <f t="shared" si="34"/>
        <v>452558</v>
      </c>
      <c r="T548" s="9">
        <f t="shared" si="35"/>
        <v>452630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3"/>
        <v>9.69</v>
      </c>
      <c r="P549" s="5">
        <f t="shared" si="32"/>
        <v>80.75</v>
      </c>
      <c r="Q549" t="s">
        <v>2039</v>
      </c>
      <c r="R549" t="s">
        <v>2052</v>
      </c>
      <c r="S549" s="9">
        <f t="shared" si="34"/>
        <v>420615</v>
      </c>
      <c r="T549" s="9">
        <f t="shared" si="35"/>
        <v>420903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3"/>
        <v>2.7091376701966716</v>
      </c>
      <c r="P550" s="5">
        <f t="shared" si="32"/>
        <v>59.991289782244557</v>
      </c>
      <c r="Q550" t="s">
        <v>2035</v>
      </c>
      <c r="R550" t="s">
        <v>2036</v>
      </c>
      <c r="S550" s="9">
        <f t="shared" si="34"/>
        <v>430982</v>
      </c>
      <c r="T550" s="9">
        <f t="shared" si="35"/>
        <v>431294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3"/>
        <v>2.8421355932203389</v>
      </c>
      <c r="P551" s="5">
        <f t="shared" si="32"/>
        <v>110.03018372703411</v>
      </c>
      <c r="Q551" t="s">
        <v>2037</v>
      </c>
      <c r="R551" t="s">
        <v>2051</v>
      </c>
      <c r="S551" s="9">
        <f t="shared" si="34"/>
        <v>406046</v>
      </c>
      <c r="T551" s="9">
        <f t="shared" si="35"/>
        <v>406262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3"/>
        <v>0.04</v>
      </c>
      <c r="P552" s="5">
        <f t="shared" si="32"/>
        <v>4</v>
      </c>
      <c r="Q552" t="s">
        <v>2041</v>
      </c>
      <c r="R552" t="s">
        <v>2050</v>
      </c>
      <c r="S552" s="9">
        <f t="shared" si="34"/>
        <v>395151</v>
      </c>
      <c r="T552" s="9">
        <f t="shared" si="35"/>
        <v>395654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3"/>
        <v>0.58632981676846196</v>
      </c>
      <c r="P553" s="5">
        <f t="shared" si="32"/>
        <v>37.99856063332134</v>
      </c>
      <c r="Q553" t="s">
        <v>2037</v>
      </c>
      <c r="R553" t="s">
        <v>2038</v>
      </c>
      <c r="S553" s="9">
        <f t="shared" si="34"/>
        <v>419751</v>
      </c>
      <c r="T553" s="9">
        <f t="shared" si="35"/>
        <v>420711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3"/>
        <v>0.98511111111111116</v>
      </c>
      <c r="P554" s="5">
        <f t="shared" si="32"/>
        <v>96.369565217391298</v>
      </c>
      <c r="Q554" t="s">
        <v>2035</v>
      </c>
      <c r="R554" t="s">
        <v>2036</v>
      </c>
      <c r="S554" s="9">
        <f t="shared" si="34"/>
        <v>436719</v>
      </c>
      <c r="T554" s="9">
        <f t="shared" si="35"/>
        <v>436767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3"/>
        <v>0.43975381008206332</v>
      </c>
      <c r="P555" s="5">
        <f t="shared" si="32"/>
        <v>72.978599221789878</v>
      </c>
      <c r="Q555" t="s">
        <v>2041</v>
      </c>
      <c r="R555" t="s">
        <v>2042</v>
      </c>
      <c r="S555" s="9">
        <f t="shared" si="34"/>
        <v>384999</v>
      </c>
      <c r="T555" s="9">
        <f t="shared" si="35"/>
        <v>385023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3"/>
        <v>1.5166315789473683</v>
      </c>
      <c r="P556" s="5">
        <f t="shared" si="32"/>
        <v>26.007220216606498</v>
      </c>
      <c r="Q556" t="s">
        <v>2041</v>
      </c>
      <c r="R556" t="s">
        <v>2050</v>
      </c>
      <c r="S556" s="9">
        <f t="shared" si="34"/>
        <v>437271</v>
      </c>
      <c r="T556" s="9">
        <f t="shared" si="35"/>
        <v>437415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3"/>
        <v>2.2363492063492063</v>
      </c>
      <c r="P557" s="5">
        <f t="shared" si="32"/>
        <v>104.36296296296297</v>
      </c>
      <c r="Q557" t="s">
        <v>2041</v>
      </c>
      <c r="R557" t="s">
        <v>2042</v>
      </c>
      <c r="S557" s="9">
        <f t="shared" si="34"/>
        <v>413462</v>
      </c>
      <c r="T557" s="9">
        <f t="shared" si="35"/>
        <v>414206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3"/>
        <v>2.3975</v>
      </c>
      <c r="P558" s="5">
        <f t="shared" si="32"/>
        <v>102.18852459016394</v>
      </c>
      <c r="Q558" t="s">
        <v>2046</v>
      </c>
      <c r="R558" t="s">
        <v>2054</v>
      </c>
      <c r="S558" s="9">
        <f t="shared" si="34"/>
        <v>390926</v>
      </c>
      <c r="T558" s="9">
        <f t="shared" si="35"/>
        <v>391094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3"/>
        <v>1.9933333333333334</v>
      </c>
      <c r="P559" s="5">
        <f t="shared" si="32"/>
        <v>54.117647058823529</v>
      </c>
      <c r="Q559" t="s">
        <v>2039</v>
      </c>
      <c r="R559" t="s">
        <v>2055</v>
      </c>
      <c r="S559" s="9">
        <f t="shared" si="34"/>
        <v>426614</v>
      </c>
      <c r="T559" s="9">
        <f t="shared" si="35"/>
        <v>426686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3"/>
        <v>1.373448275862069</v>
      </c>
      <c r="P560" s="5">
        <f t="shared" si="32"/>
        <v>63.222222222222221</v>
      </c>
      <c r="Q560" t="s">
        <v>2035</v>
      </c>
      <c r="R560" t="s">
        <v>2036</v>
      </c>
      <c r="S560" s="9">
        <f t="shared" si="34"/>
        <v>430095</v>
      </c>
      <c r="T560" s="9">
        <f t="shared" si="35"/>
        <v>431126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3"/>
        <v>1.009696106362773</v>
      </c>
      <c r="P561" s="5">
        <f t="shared" si="32"/>
        <v>104.03228962818004</v>
      </c>
      <c r="Q561" t="s">
        <v>2035</v>
      </c>
      <c r="R561" t="s">
        <v>2036</v>
      </c>
      <c r="S561" s="9">
        <f t="shared" si="34"/>
        <v>433934</v>
      </c>
      <c r="T561" s="9">
        <f t="shared" si="35"/>
        <v>434102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3"/>
        <v>7.9416000000000002</v>
      </c>
      <c r="P562" s="5">
        <f t="shared" si="32"/>
        <v>49.994334277620396</v>
      </c>
      <c r="Q562" t="s">
        <v>2039</v>
      </c>
      <c r="R562" t="s">
        <v>2040</v>
      </c>
      <c r="S562" s="9">
        <f t="shared" si="34"/>
        <v>392679</v>
      </c>
      <c r="T562" s="9">
        <f t="shared" si="35"/>
        <v>393639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3"/>
        <v>3.6970000000000001</v>
      </c>
      <c r="P563" s="5">
        <f t="shared" si="32"/>
        <v>56.015151515151516</v>
      </c>
      <c r="Q563" t="s">
        <v>2035</v>
      </c>
      <c r="R563" t="s">
        <v>2036</v>
      </c>
      <c r="S563" s="9">
        <f t="shared" si="34"/>
        <v>391910</v>
      </c>
      <c r="T563" s="9">
        <f t="shared" si="35"/>
        <v>391958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3"/>
        <v>0.12818181818181817</v>
      </c>
      <c r="P564" s="5">
        <f t="shared" si="32"/>
        <v>48.807692307692307</v>
      </c>
      <c r="Q564" t="s">
        <v>2041</v>
      </c>
      <c r="R564" t="s">
        <v>2042</v>
      </c>
      <c r="S564" s="9">
        <f t="shared" si="34"/>
        <v>456782</v>
      </c>
      <c r="T564" s="9">
        <f t="shared" si="35"/>
        <v>456830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3"/>
        <v>1.3802702702702703</v>
      </c>
      <c r="P565" s="5">
        <f t="shared" si="32"/>
        <v>60.082352941176474</v>
      </c>
      <c r="Q565" t="s">
        <v>2039</v>
      </c>
      <c r="R565" t="s">
        <v>2053</v>
      </c>
      <c r="S565" s="9">
        <f t="shared" si="34"/>
        <v>453927</v>
      </c>
      <c r="T565" s="9">
        <f t="shared" si="35"/>
        <v>454407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3"/>
        <v>0.83813278008298753</v>
      </c>
      <c r="P566" s="5">
        <f t="shared" si="32"/>
        <v>78.990502793296088</v>
      </c>
      <c r="Q566" t="s">
        <v>2035</v>
      </c>
      <c r="R566" t="s">
        <v>2036</v>
      </c>
      <c r="S566" s="9">
        <f t="shared" si="34"/>
        <v>421790</v>
      </c>
      <c r="T566" s="9">
        <f t="shared" si="35"/>
        <v>421982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3"/>
        <v>2.0460063224446787</v>
      </c>
      <c r="P567" s="5">
        <f t="shared" ref="P567:P630" si="36">AVERAGE(E567/G567)</f>
        <v>53.99499443826474</v>
      </c>
      <c r="Q567" t="s">
        <v>2035</v>
      </c>
      <c r="R567" t="s">
        <v>2036</v>
      </c>
      <c r="S567" s="9">
        <f t="shared" si="34"/>
        <v>392607</v>
      </c>
      <c r="T567" s="9">
        <f t="shared" si="35"/>
        <v>393087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3"/>
        <v>0.44344086021505374</v>
      </c>
      <c r="P568" s="5">
        <f t="shared" si="36"/>
        <v>111.45945945945945</v>
      </c>
      <c r="Q568" t="s">
        <v>2041</v>
      </c>
      <c r="R568" t="s">
        <v>2043</v>
      </c>
      <c r="S568" s="9">
        <f t="shared" si="34"/>
        <v>430095</v>
      </c>
      <c r="T568" s="9">
        <f t="shared" si="35"/>
        <v>430646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3"/>
        <v>2.1860294117647059</v>
      </c>
      <c r="P569" s="5">
        <f t="shared" si="36"/>
        <v>60.922131147540981</v>
      </c>
      <c r="Q569" t="s">
        <v>2041</v>
      </c>
      <c r="R569" t="s">
        <v>2042</v>
      </c>
      <c r="S569" s="9">
        <f t="shared" si="34"/>
        <v>415838</v>
      </c>
      <c r="T569" s="9">
        <f t="shared" si="35"/>
        <v>415886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3"/>
        <v>1.8603314917127072</v>
      </c>
      <c r="P570" s="5">
        <f t="shared" si="36"/>
        <v>26.0015444015444</v>
      </c>
      <c r="Q570" t="s">
        <v>2035</v>
      </c>
      <c r="R570" t="s">
        <v>2036</v>
      </c>
      <c r="S570" s="9">
        <f t="shared" si="34"/>
        <v>380894</v>
      </c>
      <c r="T570" s="9">
        <f t="shared" si="35"/>
        <v>381974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3"/>
        <v>2.3733830845771142</v>
      </c>
      <c r="P571" s="5">
        <f t="shared" si="36"/>
        <v>80.993208828522924</v>
      </c>
      <c r="Q571" t="s">
        <v>2039</v>
      </c>
      <c r="R571" t="s">
        <v>2040</v>
      </c>
      <c r="S571" s="9">
        <f t="shared" si="34"/>
        <v>385215</v>
      </c>
      <c r="T571" s="9">
        <f t="shared" si="35"/>
        <v>385503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3"/>
        <v>3.0565384615384614</v>
      </c>
      <c r="P572" s="5">
        <f t="shared" si="36"/>
        <v>34.995963302752294</v>
      </c>
      <c r="Q572" t="s">
        <v>2041</v>
      </c>
      <c r="R572" t="s">
        <v>2042</v>
      </c>
      <c r="S572" s="9">
        <f t="shared" si="34"/>
        <v>419751</v>
      </c>
      <c r="T572" s="9">
        <f t="shared" si="35"/>
        <v>419895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3"/>
        <v>0.94142857142857139</v>
      </c>
      <c r="P573" s="5">
        <f t="shared" si="36"/>
        <v>94.142857142857139</v>
      </c>
      <c r="Q573" t="s">
        <v>2039</v>
      </c>
      <c r="R573" t="s">
        <v>2060</v>
      </c>
      <c r="S573" s="9">
        <f t="shared" si="34"/>
        <v>424094</v>
      </c>
      <c r="T573" s="9">
        <f t="shared" si="35"/>
        <v>425222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3"/>
        <v>0.54400000000000004</v>
      </c>
      <c r="P574" s="5">
        <f t="shared" si="36"/>
        <v>52.085106382978722</v>
      </c>
      <c r="Q574" t="s">
        <v>2041</v>
      </c>
      <c r="R574" t="s">
        <v>2042</v>
      </c>
      <c r="S574" s="9">
        <f t="shared" si="34"/>
        <v>426518</v>
      </c>
      <c r="T574" s="9">
        <f t="shared" si="35"/>
        <v>426902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3"/>
        <v>1.1188059701492536</v>
      </c>
      <c r="P575" s="5">
        <f t="shared" si="36"/>
        <v>24.986666666666668</v>
      </c>
      <c r="Q575" t="s">
        <v>2063</v>
      </c>
      <c r="R575" t="s">
        <v>2064</v>
      </c>
      <c r="S575" s="9">
        <f t="shared" si="34"/>
        <v>414182</v>
      </c>
      <c r="T575" s="9">
        <f t="shared" si="35"/>
        <v>414230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3"/>
        <v>3.6914814814814814</v>
      </c>
      <c r="P576" s="5">
        <f t="shared" si="36"/>
        <v>69.215277777777771</v>
      </c>
      <c r="Q576" t="s">
        <v>2033</v>
      </c>
      <c r="R576" t="s">
        <v>2034</v>
      </c>
      <c r="S576" s="9">
        <f t="shared" si="34"/>
        <v>463263</v>
      </c>
      <c r="T576" s="9">
        <f t="shared" si="35"/>
        <v>463503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3"/>
        <v>0.62930372148859548</v>
      </c>
      <c r="P577" s="5">
        <f t="shared" si="36"/>
        <v>93.944444444444443</v>
      </c>
      <c r="Q577" t="s">
        <v>2035</v>
      </c>
      <c r="R577" t="s">
        <v>2036</v>
      </c>
      <c r="S577" s="9">
        <f t="shared" si="34"/>
        <v>414614</v>
      </c>
      <c r="T577" s="9">
        <f t="shared" si="35"/>
        <v>414686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37">E578/D578</f>
        <v>0.6492783505154639</v>
      </c>
      <c r="P578" s="5">
        <f t="shared" si="36"/>
        <v>98.40625</v>
      </c>
      <c r="Q578" t="s">
        <v>2035</v>
      </c>
      <c r="R578" t="s">
        <v>2036</v>
      </c>
      <c r="S578" s="9">
        <f t="shared" ref="S578:S641" si="38">((J578/60)/60)+DATE(1970,1,1)</f>
        <v>444878</v>
      </c>
      <c r="T578" s="9">
        <f t="shared" ref="T578:T641" si="39">((K578/60)/60)+DATE(1970,1,1)</f>
        <v>445287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7"/>
        <v>0.18853658536585366</v>
      </c>
      <c r="P579" s="5">
        <f t="shared" si="36"/>
        <v>41.783783783783782</v>
      </c>
      <c r="Q579" t="s">
        <v>2041</v>
      </c>
      <c r="R579" t="s">
        <v>2049</v>
      </c>
      <c r="S579" s="9">
        <f t="shared" si="38"/>
        <v>386631</v>
      </c>
      <c r="T579" s="9">
        <f t="shared" si="39"/>
        <v>387254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7"/>
        <v>0.1675440414507772</v>
      </c>
      <c r="P580" s="5">
        <f t="shared" si="36"/>
        <v>65.991836734693877</v>
      </c>
      <c r="Q580" t="s">
        <v>2039</v>
      </c>
      <c r="R580" t="s">
        <v>2055</v>
      </c>
      <c r="S580" s="9">
        <f t="shared" si="38"/>
        <v>392991</v>
      </c>
      <c r="T580" s="9">
        <f t="shared" si="39"/>
        <v>393063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7"/>
        <v>1.0111290322580646</v>
      </c>
      <c r="P581" s="5">
        <f t="shared" si="36"/>
        <v>72.05747126436782</v>
      </c>
      <c r="Q581" t="s">
        <v>2041</v>
      </c>
      <c r="R581" t="s">
        <v>2049</v>
      </c>
      <c r="S581" s="9">
        <f t="shared" si="38"/>
        <v>390206</v>
      </c>
      <c r="T581" s="9">
        <f t="shared" si="39"/>
        <v>390494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7"/>
        <v>3.4150228310502282</v>
      </c>
      <c r="P582" s="5">
        <f t="shared" si="36"/>
        <v>48.003209242618745</v>
      </c>
      <c r="Q582" t="s">
        <v>2035</v>
      </c>
      <c r="R582" t="s">
        <v>2036</v>
      </c>
      <c r="S582" s="9">
        <f t="shared" si="38"/>
        <v>412623</v>
      </c>
      <c r="T582" s="9">
        <f t="shared" si="39"/>
        <v>412815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7"/>
        <v>0.64016666666666666</v>
      </c>
      <c r="P583" s="5">
        <f t="shared" si="36"/>
        <v>54.098591549295776</v>
      </c>
      <c r="Q583" t="s">
        <v>2037</v>
      </c>
      <c r="R583" t="s">
        <v>2038</v>
      </c>
      <c r="S583" s="9">
        <f t="shared" si="38"/>
        <v>387806</v>
      </c>
      <c r="T583" s="9">
        <f t="shared" si="39"/>
        <v>388166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7"/>
        <v>0.5208045977011494</v>
      </c>
      <c r="P584" s="5">
        <f t="shared" si="36"/>
        <v>107.88095238095238</v>
      </c>
      <c r="Q584" t="s">
        <v>2057</v>
      </c>
      <c r="R584" t="s">
        <v>2058</v>
      </c>
      <c r="S584" s="9">
        <f t="shared" si="38"/>
        <v>423878</v>
      </c>
      <c r="T584" s="9">
        <f t="shared" si="39"/>
        <v>423998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7"/>
        <v>3.2240211640211642</v>
      </c>
      <c r="P585" s="5">
        <f t="shared" si="36"/>
        <v>67.034103410341032</v>
      </c>
      <c r="Q585" t="s">
        <v>2039</v>
      </c>
      <c r="R585" t="s">
        <v>2053</v>
      </c>
      <c r="S585" s="9">
        <f t="shared" si="38"/>
        <v>394935</v>
      </c>
      <c r="T585" s="9">
        <f t="shared" si="39"/>
        <v>395343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7"/>
        <v>1.1950810185185186</v>
      </c>
      <c r="P586" s="5">
        <f t="shared" si="36"/>
        <v>64.01425914445133</v>
      </c>
      <c r="Q586" t="s">
        <v>2037</v>
      </c>
      <c r="R586" t="s">
        <v>2038</v>
      </c>
      <c r="S586" s="9">
        <f t="shared" si="38"/>
        <v>396494</v>
      </c>
      <c r="T586" s="9">
        <f t="shared" si="39"/>
        <v>396830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7"/>
        <v>1.4679775280898877</v>
      </c>
      <c r="P587" s="5">
        <f t="shared" si="36"/>
        <v>96.066176470588232</v>
      </c>
      <c r="Q587" t="s">
        <v>2046</v>
      </c>
      <c r="R587" t="s">
        <v>2054</v>
      </c>
      <c r="S587" s="9">
        <f t="shared" si="38"/>
        <v>378038</v>
      </c>
      <c r="T587" s="9">
        <f t="shared" si="39"/>
        <v>378278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7"/>
        <v>9.5057142857142853</v>
      </c>
      <c r="P588" s="5">
        <f t="shared" si="36"/>
        <v>51.184615384615384</v>
      </c>
      <c r="Q588" t="s">
        <v>2041</v>
      </c>
      <c r="R588" t="s">
        <v>2042</v>
      </c>
      <c r="S588" s="9">
        <f t="shared" si="38"/>
        <v>383895</v>
      </c>
      <c r="T588" s="9">
        <f t="shared" si="39"/>
        <v>384351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7"/>
        <v>0.72893617021276591</v>
      </c>
      <c r="P589" s="5">
        <f t="shared" si="36"/>
        <v>43.92307692307692</v>
      </c>
      <c r="Q589" t="s">
        <v>2033</v>
      </c>
      <c r="R589" t="s">
        <v>2034</v>
      </c>
      <c r="S589" s="9">
        <f t="shared" si="38"/>
        <v>455535</v>
      </c>
      <c r="T589" s="9">
        <f t="shared" si="39"/>
        <v>456782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7"/>
        <v>0.7900824873096447</v>
      </c>
      <c r="P590" s="5">
        <f t="shared" si="36"/>
        <v>91.021198830409361</v>
      </c>
      <c r="Q590" t="s">
        <v>2035</v>
      </c>
      <c r="R590" t="s">
        <v>2036</v>
      </c>
      <c r="S590" s="9">
        <f t="shared" si="38"/>
        <v>378206</v>
      </c>
      <c r="T590" s="9">
        <f t="shared" si="39"/>
        <v>378950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7"/>
        <v>0.64721518987341775</v>
      </c>
      <c r="P591" s="5">
        <f t="shared" si="36"/>
        <v>50.127450980392155</v>
      </c>
      <c r="Q591" t="s">
        <v>2039</v>
      </c>
      <c r="R591" t="s">
        <v>2053</v>
      </c>
      <c r="S591" s="9">
        <f t="shared" si="38"/>
        <v>424478</v>
      </c>
      <c r="T591" s="9">
        <f t="shared" si="39"/>
        <v>424646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7"/>
        <v>0.82028169014084507</v>
      </c>
      <c r="P592" s="5">
        <f t="shared" si="36"/>
        <v>67.720930232558146</v>
      </c>
      <c r="Q592" t="s">
        <v>2046</v>
      </c>
      <c r="R592" t="s">
        <v>2059</v>
      </c>
      <c r="S592" s="9">
        <f t="shared" si="38"/>
        <v>419775</v>
      </c>
      <c r="T592" s="9">
        <f t="shared" si="39"/>
        <v>420039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7"/>
        <v>10.376666666666667</v>
      </c>
      <c r="P593" s="5">
        <f t="shared" si="36"/>
        <v>61.03921568627451</v>
      </c>
      <c r="Q593" t="s">
        <v>2057</v>
      </c>
      <c r="R593" t="s">
        <v>2058</v>
      </c>
      <c r="S593" s="9">
        <f t="shared" si="38"/>
        <v>380870</v>
      </c>
      <c r="T593" s="9">
        <f t="shared" si="39"/>
        <v>381110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7"/>
        <v>0.12910076530612244</v>
      </c>
      <c r="P594" s="5">
        <f t="shared" si="36"/>
        <v>80.011857707509876</v>
      </c>
      <c r="Q594" t="s">
        <v>2035</v>
      </c>
      <c r="R594" t="s">
        <v>2036</v>
      </c>
      <c r="S594" s="9">
        <f t="shared" si="38"/>
        <v>414854</v>
      </c>
      <c r="T594" s="9">
        <f t="shared" si="39"/>
        <v>415070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7"/>
        <v>1.5484210526315789</v>
      </c>
      <c r="P595" s="5">
        <f t="shared" si="36"/>
        <v>47.001497753369947</v>
      </c>
      <c r="Q595" t="s">
        <v>2039</v>
      </c>
      <c r="R595" t="s">
        <v>2040</v>
      </c>
      <c r="S595" s="9">
        <f t="shared" si="38"/>
        <v>413294</v>
      </c>
      <c r="T595" s="9">
        <f t="shared" si="39"/>
        <v>413606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7"/>
        <v>7.0991735537190084E-2</v>
      </c>
      <c r="P596" s="5">
        <f t="shared" si="36"/>
        <v>71.127388535031841</v>
      </c>
      <c r="Q596" t="s">
        <v>2035</v>
      </c>
      <c r="R596" t="s">
        <v>2036</v>
      </c>
      <c r="S596" s="9">
        <f t="shared" si="38"/>
        <v>433070</v>
      </c>
      <c r="T596" s="9">
        <f t="shared" si="39"/>
        <v>433142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7"/>
        <v>2.0852773826458035</v>
      </c>
      <c r="P597" s="5">
        <f t="shared" si="36"/>
        <v>89.99079189686924</v>
      </c>
      <c r="Q597" t="s">
        <v>2035</v>
      </c>
      <c r="R597" t="s">
        <v>2036</v>
      </c>
      <c r="S597" s="9">
        <f t="shared" si="38"/>
        <v>377990</v>
      </c>
      <c r="T597" s="9">
        <f t="shared" si="39"/>
        <v>378494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7"/>
        <v>0.99683544303797467</v>
      </c>
      <c r="P598" s="5">
        <f t="shared" si="36"/>
        <v>43.032786885245905</v>
      </c>
      <c r="Q598" t="s">
        <v>2039</v>
      </c>
      <c r="R598" t="s">
        <v>2052</v>
      </c>
      <c r="S598" s="9">
        <f t="shared" si="38"/>
        <v>430335</v>
      </c>
      <c r="T598" s="9">
        <f t="shared" si="39"/>
        <v>430503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7"/>
        <v>2.0159756097560977</v>
      </c>
      <c r="P599" s="5">
        <f t="shared" si="36"/>
        <v>67.997714808043881</v>
      </c>
      <c r="Q599" t="s">
        <v>2035</v>
      </c>
      <c r="R599" t="s">
        <v>2036</v>
      </c>
      <c r="S599" s="9">
        <f t="shared" si="38"/>
        <v>462783</v>
      </c>
      <c r="T599" s="9">
        <f t="shared" si="39"/>
        <v>463215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7"/>
        <v>1.6209032258064515</v>
      </c>
      <c r="P600" s="5">
        <f t="shared" si="36"/>
        <v>73.004566210045667</v>
      </c>
      <c r="Q600" t="s">
        <v>2041</v>
      </c>
      <c r="R600" t="s">
        <v>2042</v>
      </c>
      <c r="S600" s="9">
        <f t="shared" si="38"/>
        <v>380174</v>
      </c>
      <c r="T600" s="9">
        <f t="shared" si="39"/>
        <v>380870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7"/>
        <v>3.6436208125445471E-2</v>
      </c>
      <c r="P601" s="5">
        <f t="shared" si="36"/>
        <v>62.341463414634148</v>
      </c>
      <c r="Q601" t="s">
        <v>2039</v>
      </c>
      <c r="R601" t="s">
        <v>2053</v>
      </c>
      <c r="S601" s="9">
        <f t="shared" si="38"/>
        <v>421047</v>
      </c>
      <c r="T601" s="9">
        <f t="shared" si="39"/>
        <v>421239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7"/>
        <v>0.05</v>
      </c>
      <c r="P602" s="5">
        <f t="shared" si="36"/>
        <v>5</v>
      </c>
      <c r="Q602" t="s">
        <v>2033</v>
      </c>
      <c r="R602" t="s">
        <v>2034</v>
      </c>
      <c r="S602" s="9">
        <f t="shared" si="38"/>
        <v>407558</v>
      </c>
      <c r="T602" s="9">
        <f t="shared" si="39"/>
        <v>407846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7"/>
        <v>2.0663492063492064</v>
      </c>
      <c r="P603" s="5">
        <f t="shared" si="36"/>
        <v>67.103092783505161</v>
      </c>
      <c r="Q603" t="s">
        <v>2037</v>
      </c>
      <c r="R603" t="s">
        <v>2051</v>
      </c>
      <c r="S603" s="9">
        <f t="shared" si="38"/>
        <v>414854</v>
      </c>
      <c r="T603" s="9">
        <f t="shared" si="39"/>
        <v>415262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7"/>
        <v>1.2823628691983122</v>
      </c>
      <c r="P604" s="5">
        <f t="shared" si="36"/>
        <v>79.978947368421046</v>
      </c>
      <c r="Q604" t="s">
        <v>2035</v>
      </c>
      <c r="R604" t="s">
        <v>2036</v>
      </c>
      <c r="S604" s="9">
        <f t="shared" si="38"/>
        <v>423758</v>
      </c>
      <c r="T604" s="9">
        <f t="shared" si="39"/>
        <v>424022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7"/>
        <v>1.1966037735849056</v>
      </c>
      <c r="P605" s="5">
        <f t="shared" si="36"/>
        <v>62.176470588235297</v>
      </c>
      <c r="Q605" t="s">
        <v>2035</v>
      </c>
      <c r="R605" t="s">
        <v>2036</v>
      </c>
      <c r="S605" s="9">
        <f t="shared" si="38"/>
        <v>457670</v>
      </c>
      <c r="T605" s="9">
        <f t="shared" si="39"/>
        <v>458318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7"/>
        <v>1.7073055242390078</v>
      </c>
      <c r="P606" s="5">
        <f t="shared" si="36"/>
        <v>53.005950297514879</v>
      </c>
      <c r="Q606" t="s">
        <v>2035</v>
      </c>
      <c r="R606" t="s">
        <v>2036</v>
      </c>
      <c r="S606" s="9">
        <f t="shared" si="38"/>
        <v>385479</v>
      </c>
      <c r="T606" s="9">
        <f t="shared" si="39"/>
        <v>385983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7"/>
        <v>1.8721212121212121</v>
      </c>
      <c r="P607" s="5">
        <f t="shared" si="36"/>
        <v>57.738317757009348</v>
      </c>
      <c r="Q607" t="s">
        <v>2046</v>
      </c>
      <c r="R607" t="s">
        <v>2047</v>
      </c>
      <c r="S607" s="9">
        <f t="shared" si="38"/>
        <v>426638</v>
      </c>
      <c r="T607" s="9">
        <f t="shared" si="39"/>
        <v>427623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7"/>
        <v>1.8838235294117647</v>
      </c>
      <c r="P608" s="5">
        <f t="shared" si="36"/>
        <v>40.03125</v>
      </c>
      <c r="Q608" t="s">
        <v>2041</v>
      </c>
      <c r="R608" t="s">
        <v>2042</v>
      </c>
      <c r="S608" s="9">
        <f t="shared" si="38"/>
        <v>430383</v>
      </c>
      <c r="T608" s="9">
        <f t="shared" si="39"/>
        <v>430646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7"/>
        <v>1.3129869186046512</v>
      </c>
      <c r="P609" s="5">
        <f t="shared" si="36"/>
        <v>81.016591928251117</v>
      </c>
      <c r="Q609" t="s">
        <v>2033</v>
      </c>
      <c r="R609" t="s">
        <v>2034</v>
      </c>
      <c r="S609" s="9">
        <f t="shared" si="38"/>
        <v>413222</v>
      </c>
      <c r="T609" s="9">
        <f t="shared" si="39"/>
        <v>413270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7"/>
        <v>2.8397435897435899</v>
      </c>
      <c r="P610" s="5">
        <f t="shared" si="36"/>
        <v>35.047468354430379</v>
      </c>
      <c r="Q610" t="s">
        <v>2041</v>
      </c>
      <c r="R610" t="s">
        <v>2049</v>
      </c>
      <c r="S610" s="9">
        <f t="shared" si="38"/>
        <v>456639</v>
      </c>
      <c r="T610" s="9">
        <f t="shared" si="39"/>
        <v>456735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7"/>
        <v>1.2041999999999999</v>
      </c>
      <c r="P611" s="5">
        <f t="shared" si="36"/>
        <v>102.92307692307692</v>
      </c>
      <c r="Q611" t="s">
        <v>2039</v>
      </c>
      <c r="R611" t="s">
        <v>2055</v>
      </c>
      <c r="S611" s="9">
        <f t="shared" si="38"/>
        <v>455463</v>
      </c>
      <c r="T611" s="9">
        <f t="shared" si="39"/>
        <v>455871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7"/>
        <v>4.1905607476635511</v>
      </c>
      <c r="P612" s="5">
        <f t="shared" si="36"/>
        <v>27.998126756166094</v>
      </c>
      <c r="Q612" t="s">
        <v>2035</v>
      </c>
      <c r="R612" t="s">
        <v>2036</v>
      </c>
      <c r="S612" s="9">
        <f t="shared" si="38"/>
        <v>402135</v>
      </c>
      <c r="T612" s="9">
        <f t="shared" si="39"/>
        <v>402471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7"/>
        <v>0.13853658536585367</v>
      </c>
      <c r="P613" s="5">
        <f t="shared" si="36"/>
        <v>75.733333333333334</v>
      </c>
      <c r="Q613" t="s">
        <v>2035</v>
      </c>
      <c r="R613" t="s">
        <v>2036</v>
      </c>
      <c r="S613" s="9">
        <f t="shared" si="38"/>
        <v>407438</v>
      </c>
      <c r="T613" s="9">
        <f t="shared" si="39"/>
        <v>407726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7"/>
        <v>1.3943548387096774</v>
      </c>
      <c r="P614" s="5">
        <f t="shared" si="36"/>
        <v>45.026041666666664</v>
      </c>
      <c r="Q614" t="s">
        <v>2041</v>
      </c>
      <c r="R614" t="s">
        <v>2043</v>
      </c>
      <c r="S614" s="9">
        <f t="shared" si="38"/>
        <v>383294</v>
      </c>
      <c r="T614" s="9">
        <f t="shared" si="39"/>
        <v>383847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7"/>
        <v>1.74</v>
      </c>
      <c r="P615" s="5">
        <f t="shared" si="36"/>
        <v>73.615384615384613</v>
      </c>
      <c r="Q615" t="s">
        <v>2035</v>
      </c>
      <c r="R615" t="s">
        <v>2036</v>
      </c>
      <c r="S615" s="9">
        <f t="shared" si="38"/>
        <v>443270</v>
      </c>
      <c r="T615" s="9">
        <f t="shared" si="39"/>
        <v>443486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7"/>
        <v>1.5549056603773586</v>
      </c>
      <c r="P616" s="5">
        <f t="shared" si="36"/>
        <v>56.991701244813278</v>
      </c>
      <c r="Q616" t="s">
        <v>2035</v>
      </c>
      <c r="R616" t="s">
        <v>2036</v>
      </c>
      <c r="S616" s="9">
        <f t="shared" si="38"/>
        <v>437823</v>
      </c>
      <c r="T616" s="9">
        <f t="shared" si="39"/>
        <v>438255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7"/>
        <v>1.7044705882352942</v>
      </c>
      <c r="P617" s="5">
        <f t="shared" si="36"/>
        <v>85.223529411764702</v>
      </c>
      <c r="Q617" t="s">
        <v>2035</v>
      </c>
      <c r="R617" t="s">
        <v>2036</v>
      </c>
      <c r="S617" s="9">
        <f t="shared" si="38"/>
        <v>431654</v>
      </c>
      <c r="T617" s="9">
        <f t="shared" si="39"/>
        <v>431894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7"/>
        <v>1.8951562500000001</v>
      </c>
      <c r="P618" s="5">
        <f t="shared" si="36"/>
        <v>50.962184873949582</v>
      </c>
      <c r="Q618" t="s">
        <v>2041</v>
      </c>
      <c r="R618" t="s">
        <v>2050</v>
      </c>
      <c r="S618" s="9">
        <f t="shared" si="38"/>
        <v>408806</v>
      </c>
      <c r="T618" s="9">
        <f t="shared" si="39"/>
        <v>408830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7"/>
        <v>2.4971428571428573</v>
      </c>
      <c r="P619" s="5">
        <f t="shared" si="36"/>
        <v>63.563636363636363</v>
      </c>
      <c r="Q619" t="s">
        <v>2035</v>
      </c>
      <c r="R619" t="s">
        <v>2036</v>
      </c>
      <c r="S619" s="9">
        <f t="shared" si="38"/>
        <v>414974</v>
      </c>
      <c r="T619" s="9">
        <f t="shared" si="39"/>
        <v>415214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7"/>
        <v>0.48860523665659616</v>
      </c>
      <c r="P620" s="5">
        <f t="shared" si="36"/>
        <v>80.999165275459092</v>
      </c>
      <c r="Q620" t="s">
        <v>2046</v>
      </c>
      <c r="R620" t="s">
        <v>2047</v>
      </c>
      <c r="S620" s="9">
        <f t="shared" si="38"/>
        <v>405422</v>
      </c>
      <c r="T620" s="9">
        <f t="shared" si="39"/>
        <v>405926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7"/>
        <v>0.28461970393057684</v>
      </c>
      <c r="P621" s="5">
        <f t="shared" si="36"/>
        <v>86.044753086419746</v>
      </c>
      <c r="Q621" t="s">
        <v>2035</v>
      </c>
      <c r="R621" t="s">
        <v>2036</v>
      </c>
      <c r="S621" s="9">
        <f t="shared" si="38"/>
        <v>387974</v>
      </c>
      <c r="T621" s="9">
        <f t="shared" si="39"/>
        <v>387998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7"/>
        <v>2.6802325581395348</v>
      </c>
      <c r="P622" s="5">
        <f t="shared" si="36"/>
        <v>90.0390625</v>
      </c>
      <c r="Q622" t="s">
        <v>2044</v>
      </c>
      <c r="R622" t="s">
        <v>2045</v>
      </c>
      <c r="S622" s="9">
        <f t="shared" si="38"/>
        <v>433334</v>
      </c>
      <c r="T622" s="9">
        <f t="shared" si="39"/>
        <v>433430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7"/>
        <v>6.1980078125000002</v>
      </c>
      <c r="P623" s="5">
        <f t="shared" si="36"/>
        <v>74.006063432835816</v>
      </c>
      <c r="Q623" t="s">
        <v>2035</v>
      </c>
      <c r="R623" t="s">
        <v>2036</v>
      </c>
      <c r="S623" s="9">
        <f t="shared" si="38"/>
        <v>434942</v>
      </c>
      <c r="T623" s="9">
        <f t="shared" si="39"/>
        <v>435062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7"/>
        <v>3.1301587301587303E-2</v>
      </c>
      <c r="P624" s="5">
        <f t="shared" si="36"/>
        <v>92.4375</v>
      </c>
      <c r="Q624" t="s">
        <v>2041</v>
      </c>
      <c r="R624" t="s">
        <v>2050</v>
      </c>
      <c r="S624" s="9">
        <f t="shared" si="38"/>
        <v>448838</v>
      </c>
      <c r="T624" s="9">
        <f t="shared" si="39"/>
        <v>449462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7"/>
        <v>1.5992152704135738</v>
      </c>
      <c r="P625" s="5">
        <f t="shared" si="36"/>
        <v>55.999257333828446</v>
      </c>
      <c r="Q625" t="s">
        <v>2035</v>
      </c>
      <c r="R625" t="s">
        <v>2036</v>
      </c>
      <c r="S625" s="9">
        <f t="shared" si="38"/>
        <v>424742</v>
      </c>
      <c r="T625" s="9">
        <f t="shared" si="39"/>
        <v>424862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7"/>
        <v>2.793921568627451</v>
      </c>
      <c r="P626" s="5">
        <f t="shared" si="36"/>
        <v>32.983796296296298</v>
      </c>
      <c r="Q626" t="s">
        <v>2044</v>
      </c>
      <c r="R626" t="s">
        <v>2045</v>
      </c>
      <c r="S626" s="9">
        <f t="shared" si="38"/>
        <v>420615</v>
      </c>
      <c r="T626" s="9">
        <f t="shared" si="39"/>
        <v>420759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7"/>
        <v>0.77373333333333338</v>
      </c>
      <c r="P627" s="5">
        <f t="shared" si="36"/>
        <v>93.596774193548384</v>
      </c>
      <c r="Q627" t="s">
        <v>2035</v>
      </c>
      <c r="R627" t="s">
        <v>2036</v>
      </c>
      <c r="S627" s="9">
        <f t="shared" si="38"/>
        <v>464487</v>
      </c>
      <c r="T627" s="9">
        <f t="shared" si="39"/>
        <v>464823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7"/>
        <v>2.0632812500000002</v>
      </c>
      <c r="P628" s="5">
        <f t="shared" si="36"/>
        <v>69.867724867724874</v>
      </c>
      <c r="Q628" t="s">
        <v>2035</v>
      </c>
      <c r="R628" t="s">
        <v>2036</v>
      </c>
      <c r="S628" s="9">
        <f t="shared" si="38"/>
        <v>382694</v>
      </c>
      <c r="T628" s="9">
        <f t="shared" si="39"/>
        <v>382910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7"/>
        <v>6.9424999999999999</v>
      </c>
      <c r="P629" s="5">
        <f t="shared" si="36"/>
        <v>72.129870129870127</v>
      </c>
      <c r="Q629" t="s">
        <v>2033</v>
      </c>
      <c r="R629" t="s">
        <v>2034</v>
      </c>
      <c r="S629" s="9">
        <f t="shared" si="38"/>
        <v>380198</v>
      </c>
      <c r="T629" s="9">
        <f t="shared" si="39"/>
        <v>380774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7"/>
        <v>1.5178947368421052</v>
      </c>
      <c r="P630" s="5">
        <f t="shared" si="36"/>
        <v>30.041666666666668</v>
      </c>
      <c r="Q630" t="s">
        <v>2041</v>
      </c>
      <c r="R630" t="s">
        <v>2050</v>
      </c>
      <c r="S630" s="9">
        <f t="shared" si="38"/>
        <v>382838</v>
      </c>
      <c r="T630" s="9">
        <f t="shared" si="39"/>
        <v>382910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7"/>
        <v>0.64582072176949945</v>
      </c>
      <c r="P631" s="5">
        <f t="shared" ref="P631:P694" si="40">AVERAGE(E631/G631)</f>
        <v>73.968000000000004</v>
      </c>
      <c r="Q631" t="s">
        <v>2035</v>
      </c>
      <c r="R631" t="s">
        <v>2036</v>
      </c>
      <c r="S631" s="9">
        <f t="shared" si="38"/>
        <v>433286</v>
      </c>
      <c r="T631" s="9">
        <f t="shared" si="39"/>
        <v>433334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7"/>
        <v>0.62873684210526315</v>
      </c>
      <c r="P632" s="5">
        <f t="shared" si="40"/>
        <v>68.65517241379311</v>
      </c>
      <c r="Q632" t="s">
        <v>2035</v>
      </c>
      <c r="R632" t="s">
        <v>2036</v>
      </c>
      <c r="S632" s="9">
        <f t="shared" si="38"/>
        <v>457982</v>
      </c>
      <c r="T632" s="9">
        <f t="shared" si="39"/>
        <v>458246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7"/>
        <v>3.1039864864864866</v>
      </c>
      <c r="P633" s="5">
        <f t="shared" si="40"/>
        <v>59.992164544564154</v>
      </c>
      <c r="Q633" t="s">
        <v>2035</v>
      </c>
      <c r="R633" t="s">
        <v>2036</v>
      </c>
      <c r="S633" s="9">
        <f t="shared" si="38"/>
        <v>457118</v>
      </c>
      <c r="T633" s="9">
        <f t="shared" si="39"/>
        <v>457214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7"/>
        <v>0.42859916782246882</v>
      </c>
      <c r="P634" s="5">
        <f t="shared" si="40"/>
        <v>111.15827338129496</v>
      </c>
      <c r="Q634" t="s">
        <v>2035</v>
      </c>
      <c r="R634" t="s">
        <v>2036</v>
      </c>
      <c r="S634" s="9">
        <f t="shared" si="38"/>
        <v>418598</v>
      </c>
      <c r="T634" s="9">
        <f t="shared" si="39"/>
        <v>419031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7"/>
        <v>0.83119402985074631</v>
      </c>
      <c r="P635" s="5">
        <f t="shared" si="40"/>
        <v>53.038095238095238</v>
      </c>
      <c r="Q635" t="s">
        <v>2039</v>
      </c>
      <c r="R635" t="s">
        <v>2040</v>
      </c>
      <c r="S635" s="9">
        <f t="shared" si="38"/>
        <v>427479</v>
      </c>
      <c r="T635" s="9">
        <f t="shared" si="39"/>
        <v>427575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7"/>
        <v>0.78531302876480547</v>
      </c>
      <c r="P636" s="5">
        <f t="shared" si="40"/>
        <v>55.985524728588658</v>
      </c>
      <c r="Q636" t="s">
        <v>2039</v>
      </c>
      <c r="R636" t="s">
        <v>2062</v>
      </c>
      <c r="S636" s="9">
        <f t="shared" si="38"/>
        <v>439574</v>
      </c>
      <c r="T636" s="9">
        <f t="shared" si="39"/>
        <v>439910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7"/>
        <v>1.1409352517985611</v>
      </c>
      <c r="P637" s="5">
        <f t="shared" si="40"/>
        <v>69.986760812003524</v>
      </c>
      <c r="Q637" t="s">
        <v>2039</v>
      </c>
      <c r="R637" t="s">
        <v>2062</v>
      </c>
      <c r="S637" s="9">
        <f t="shared" si="38"/>
        <v>403455</v>
      </c>
      <c r="T637" s="9">
        <f t="shared" si="39"/>
        <v>404222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7"/>
        <v>0.64537683358624176</v>
      </c>
      <c r="P638" s="5">
        <f t="shared" si="40"/>
        <v>48.998079877112133</v>
      </c>
      <c r="Q638" t="s">
        <v>2039</v>
      </c>
      <c r="R638" t="s">
        <v>2040</v>
      </c>
      <c r="S638" s="9">
        <f t="shared" si="38"/>
        <v>394143</v>
      </c>
      <c r="T638" s="9">
        <f t="shared" si="39"/>
        <v>395223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7"/>
        <v>0.79411764705882348</v>
      </c>
      <c r="P639" s="5">
        <f t="shared" si="40"/>
        <v>103.84615384615384</v>
      </c>
      <c r="Q639" t="s">
        <v>2035</v>
      </c>
      <c r="R639" t="s">
        <v>2036</v>
      </c>
      <c r="S639" s="9">
        <f t="shared" si="38"/>
        <v>436431</v>
      </c>
      <c r="T639" s="9">
        <f t="shared" si="39"/>
        <v>436623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7"/>
        <v>0.11419117647058824</v>
      </c>
      <c r="P640" s="5">
        <f t="shared" si="40"/>
        <v>99.127659574468083</v>
      </c>
      <c r="Q640" t="s">
        <v>2035</v>
      </c>
      <c r="R640" t="s">
        <v>2036</v>
      </c>
      <c r="S640" s="9">
        <f t="shared" si="38"/>
        <v>381182</v>
      </c>
      <c r="T640" s="9">
        <f t="shared" si="39"/>
        <v>381470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7"/>
        <v>0.56186046511627907</v>
      </c>
      <c r="P641" s="5">
        <f t="shared" si="40"/>
        <v>107.37777777777778</v>
      </c>
      <c r="Q641" t="s">
        <v>2039</v>
      </c>
      <c r="R641" t="s">
        <v>2052</v>
      </c>
      <c r="S641" s="9">
        <f t="shared" si="38"/>
        <v>451334</v>
      </c>
      <c r="T641" s="9">
        <f t="shared" si="39"/>
        <v>451334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41">E642/D642</f>
        <v>0.16501669449081802</v>
      </c>
      <c r="P642" s="5">
        <f t="shared" si="40"/>
        <v>76.922178988326849</v>
      </c>
      <c r="Q642" t="s">
        <v>2035</v>
      </c>
      <c r="R642" t="s">
        <v>2036</v>
      </c>
      <c r="S642" s="9">
        <f t="shared" ref="S642:S705" si="42">((J642/60)/60)+DATE(1970,1,1)</f>
        <v>429207</v>
      </c>
      <c r="T642" s="9">
        <f t="shared" ref="T642:T705" si="43">((K642/60)/60)+DATE(1970,1,1)</f>
        <v>429279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41"/>
        <v>1.1996808510638297</v>
      </c>
      <c r="P643" s="5">
        <f t="shared" si="40"/>
        <v>58.128865979381445</v>
      </c>
      <c r="Q643" t="s">
        <v>2035</v>
      </c>
      <c r="R643" t="s">
        <v>2036</v>
      </c>
      <c r="S643" s="9">
        <f t="shared" si="42"/>
        <v>438783</v>
      </c>
      <c r="T643" s="9">
        <f t="shared" si="43"/>
        <v>439454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1"/>
        <v>1.4545652173913044</v>
      </c>
      <c r="P644" s="5">
        <f t="shared" si="40"/>
        <v>103.73643410852713</v>
      </c>
      <c r="Q644" t="s">
        <v>2037</v>
      </c>
      <c r="R644" t="s">
        <v>2051</v>
      </c>
      <c r="S644" s="9">
        <f t="shared" si="42"/>
        <v>454743</v>
      </c>
      <c r="T644" s="9">
        <f t="shared" si="43"/>
        <v>454959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1"/>
        <v>2.2138255033557046</v>
      </c>
      <c r="P645" s="5">
        <f t="shared" si="40"/>
        <v>87.962666666666664</v>
      </c>
      <c r="Q645" t="s">
        <v>2035</v>
      </c>
      <c r="R645" t="s">
        <v>2036</v>
      </c>
      <c r="S645" s="9">
        <f t="shared" si="42"/>
        <v>438999</v>
      </c>
      <c r="T645" s="9">
        <f t="shared" si="43"/>
        <v>439430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1"/>
        <v>0.48396694214876035</v>
      </c>
      <c r="P646" s="5">
        <f t="shared" si="40"/>
        <v>28</v>
      </c>
      <c r="Q646" t="s">
        <v>2035</v>
      </c>
      <c r="R646" t="s">
        <v>2036</v>
      </c>
      <c r="S646" s="9">
        <f t="shared" si="42"/>
        <v>454767</v>
      </c>
      <c r="T646" s="9">
        <f t="shared" si="43"/>
        <v>455151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1"/>
        <v>0.92911504424778757</v>
      </c>
      <c r="P647" s="5">
        <f t="shared" si="40"/>
        <v>37.999361294443261</v>
      </c>
      <c r="Q647" t="s">
        <v>2041</v>
      </c>
      <c r="R647" t="s">
        <v>2042</v>
      </c>
      <c r="S647" s="9">
        <f t="shared" si="42"/>
        <v>452774</v>
      </c>
      <c r="T647" s="9">
        <f t="shared" si="43"/>
        <v>453278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1"/>
        <v>0.88599797365754818</v>
      </c>
      <c r="P648" s="5">
        <f t="shared" si="40"/>
        <v>29.999313893653515</v>
      </c>
      <c r="Q648" t="s">
        <v>2057</v>
      </c>
      <c r="R648" t="s">
        <v>2058</v>
      </c>
      <c r="S648" s="9">
        <f t="shared" si="42"/>
        <v>404222</v>
      </c>
      <c r="T648" s="9">
        <f t="shared" si="43"/>
        <v>404486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1"/>
        <v>0.41399999999999998</v>
      </c>
      <c r="P649" s="5">
        <f t="shared" si="40"/>
        <v>103.5</v>
      </c>
      <c r="Q649" t="s">
        <v>2046</v>
      </c>
      <c r="R649" t="s">
        <v>2054</v>
      </c>
      <c r="S649" s="9">
        <f t="shared" si="42"/>
        <v>448694</v>
      </c>
      <c r="T649" s="9">
        <f t="shared" si="43"/>
        <v>449270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1"/>
        <v>0.63056795131845844</v>
      </c>
      <c r="P650" s="5">
        <f t="shared" si="40"/>
        <v>85.994467496542185</v>
      </c>
      <c r="Q650" t="s">
        <v>2033</v>
      </c>
      <c r="R650" t="s">
        <v>2034</v>
      </c>
      <c r="S650" s="9">
        <f t="shared" si="42"/>
        <v>442046</v>
      </c>
      <c r="T650" s="9">
        <f t="shared" si="43"/>
        <v>442478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1"/>
        <v>0.48482333607230893</v>
      </c>
      <c r="P651" s="5">
        <f t="shared" si="40"/>
        <v>98.011627906976742</v>
      </c>
      <c r="Q651" t="s">
        <v>2035</v>
      </c>
      <c r="R651" t="s">
        <v>2036</v>
      </c>
      <c r="S651" s="9">
        <f t="shared" si="42"/>
        <v>383222</v>
      </c>
      <c r="T651" s="9">
        <f t="shared" si="43"/>
        <v>383486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1"/>
        <v>0.02</v>
      </c>
      <c r="P652" s="5">
        <f t="shared" si="40"/>
        <v>2</v>
      </c>
      <c r="Q652" t="s">
        <v>2041</v>
      </c>
      <c r="R652" t="s">
        <v>2049</v>
      </c>
      <c r="S652" s="9">
        <f t="shared" si="42"/>
        <v>415790</v>
      </c>
      <c r="T652" s="9">
        <f t="shared" si="43"/>
        <v>416438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1"/>
        <v>0.88479410269445857</v>
      </c>
      <c r="P653" s="5">
        <f t="shared" si="40"/>
        <v>44.994570837642193</v>
      </c>
      <c r="Q653" t="s">
        <v>2039</v>
      </c>
      <c r="R653" t="s">
        <v>2060</v>
      </c>
      <c r="S653" s="9">
        <f t="shared" si="42"/>
        <v>412527</v>
      </c>
      <c r="T653" s="9">
        <f t="shared" si="43"/>
        <v>412887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1"/>
        <v>1.2684</v>
      </c>
      <c r="P654" s="5">
        <f t="shared" si="40"/>
        <v>31.012224938875306</v>
      </c>
      <c r="Q654" t="s">
        <v>2037</v>
      </c>
      <c r="R654" t="s">
        <v>2038</v>
      </c>
      <c r="S654" s="9">
        <f t="shared" si="42"/>
        <v>434006</v>
      </c>
      <c r="T654" s="9">
        <f t="shared" si="43"/>
        <v>435038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1"/>
        <v>23.388333333333332</v>
      </c>
      <c r="P655" s="5">
        <f t="shared" si="40"/>
        <v>59.970085470085472</v>
      </c>
      <c r="Q655" t="s">
        <v>2037</v>
      </c>
      <c r="R655" t="s">
        <v>2038</v>
      </c>
      <c r="S655" s="9">
        <f t="shared" si="42"/>
        <v>431150</v>
      </c>
      <c r="T655" s="9">
        <f t="shared" si="43"/>
        <v>431198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1"/>
        <v>5.0838857142857146</v>
      </c>
      <c r="P656" s="5">
        <f t="shared" si="40"/>
        <v>58.9973474801061</v>
      </c>
      <c r="Q656" t="s">
        <v>2041</v>
      </c>
      <c r="R656" t="s">
        <v>2048</v>
      </c>
      <c r="S656" s="9">
        <f t="shared" si="42"/>
        <v>425678</v>
      </c>
      <c r="T656" s="9">
        <f t="shared" si="43"/>
        <v>425798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1"/>
        <v>1.9147826086956521</v>
      </c>
      <c r="P657" s="5">
        <f t="shared" si="40"/>
        <v>50.045454545454547</v>
      </c>
      <c r="Q657" t="s">
        <v>2044</v>
      </c>
      <c r="R657" t="s">
        <v>2045</v>
      </c>
      <c r="S657" s="9">
        <f t="shared" si="42"/>
        <v>439023</v>
      </c>
      <c r="T657" s="9">
        <f t="shared" si="43"/>
        <v>439334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1"/>
        <v>0.42127533783783783</v>
      </c>
      <c r="P658" s="5">
        <f t="shared" si="40"/>
        <v>98.966269841269835</v>
      </c>
      <c r="Q658" t="s">
        <v>2033</v>
      </c>
      <c r="R658" t="s">
        <v>2034</v>
      </c>
      <c r="S658" s="9">
        <f t="shared" si="42"/>
        <v>446247</v>
      </c>
      <c r="T658" s="9">
        <f t="shared" si="43"/>
        <v>446367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1"/>
        <v>8.2400000000000001E-2</v>
      </c>
      <c r="P659" s="5">
        <f t="shared" si="40"/>
        <v>58.857142857142854</v>
      </c>
      <c r="Q659" t="s">
        <v>2039</v>
      </c>
      <c r="R659" t="s">
        <v>2055</v>
      </c>
      <c r="S659" s="9">
        <f t="shared" si="42"/>
        <v>446223</v>
      </c>
      <c r="T659" s="9">
        <f t="shared" si="43"/>
        <v>446607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1"/>
        <v>0.60064638783269964</v>
      </c>
      <c r="P660" s="5">
        <f t="shared" si="40"/>
        <v>81.010256410256417</v>
      </c>
      <c r="Q660" t="s">
        <v>2041</v>
      </c>
      <c r="R660" t="s">
        <v>2042</v>
      </c>
      <c r="S660" s="9">
        <f t="shared" si="42"/>
        <v>425822</v>
      </c>
      <c r="T660" s="9">
        <f t="shared" si="43"/>
        <v>426374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1"/>
        <v>0.47232808616404309</v>
      </c>
      <c r="P661" s="5">
        <f t="shared" si="40"/>
        <v>76.013333333333335</v>
      </c>
      <c r="Q661" t="s">
        <v>2039</v>
      </c>
      <c r="R661" t="s">
        <v>2053</v>
      </c>
      <c r="S661" s="9">
        <f t="shared" si="42"/>
        <v>385599</v>
      </c>
      <c r="T661" s="9">
        <f t="shared" si="43"/>
        <v>385623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1"/>
        <v>0.81736263736263737</v>
      </c>
      <c r="P662" s="5">
        <f t="shared" si="40"/>
        <v>96.597402597402592</v>
      </c>
      <c r="Q662" t="s">
        <v>2035</v>
      </c>
      <c r="R662" t="s">
        <v>2036</v>
      </c>
      <c r="S662" s="9">
        <f t="shared" si="42"/>
        <v>425606</v>
      </c>
      <c r="T662" s="9">
        <f t="shared" si="43"/>
        <v>425822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1"/>
        <v>0.54187265917603</v>
      </c>
      <c r="P663" s="5">
        <f t="shared" si="40"/>
        <v>76.957446808510639</v>
      </c>
      <c r="Q663" t="s">
        <v>2041</v>
      </c>
      <c r="R663" t="s">
        <v>2049</v>
      </c>
      <c r="S663" s="9">
        <f t="shared" si="42"/>
        <v>395822</v>
      </c>
      <c r="T663" s="9">
        <f t="shared" si="43"/>
        <v>396542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1"/>
        <v>0.97868131868131869</v>
      </c>
      <c r="P664" s="5">
        <f t="shared" si="40"/>
        <v>67.984732824427482</v>
      </c>
      <c r="Q664" t="s">
        <v>2035</v>
      </c>
      <c r="R664" t="s">
        <v>2036</v>
      </c>
      <c r="S664" s="9">
        <f t="shared" si="42"/>
        <v>454551</v>
      </c>
      <c r="T664" s="9">
        <f t="shared" si="43"/>
        <v>454647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1"/>
        <v>0.77239999999999998</v>
      </c>
      <c r="P665" s="5">
        <f t="shared" si="40"/>
        <v>88.781609195402297</v>
      </c>
      <c r="Q665" t="s">
        <v>2035</v>
      </c>
      <c r="R665" t="s">
        <v>2036</v>
      </c>
      <c r="S665" s="9">
        <f t="shared" si="42"/>
        <v>382910</v>
      </c>
      <c r="T665" s="9">
        <f t="shared" si="43"/>
        <v>383462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1"/>
        <v>0.33464735516372796</v>
      </c>
      <c r="P666" s="5">
        <f t="shared" si="40"/>
        <v>24.99623706491063</v>
      </c>
      <c r="Q666" t="s">
        <v>2041</v>
      </c>
      <c r="R666" t="s">
        <v>2049</v>
      </c>
      <c r="S666" s="9">
        <f t="shared" si="42"/>
        <v>394935</v>
      </c>
      <c r="T666" s="9">
        <f t="shared" si="43"/>
        <v>395175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1"/>
        <v>2.3958823529411766</v>
      </c>
      <c r="P667" s="5">
        <f t="shared" si="40"/>
        <v>44.922794117647058</v>
      </c>
      <c r="Q667" t="s">
        <v>2039</v>
      </c>
      <c r="R667" t="s">
        <v>2053</v>
      </c>
      <c r="S667" s="9">
        <f t="shared" si="42"/>
        <v>389510</v>
      </c>
      <c r="T667" s="9">
        <f t="shared" si="43"/>
        <v>389846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1"/>
        <v>0.64032258064516134</v>
      </c>
      <c r="P668" s="5">
        <f t="shared" si="40"/>
        <v>79.400000000000006</v>
      </c>
      <c r="Q668" t="s">
        <v>2035</v>
      </c>
      <c r="R668" t="s">
        <v>2036</v>
      </c>
      <c r="S668" s="9">
        <f t="shared" si="42"/>
        <v>408302</v>
      </c>
      <c r="T668" s="9">
        <f t="shared" si="43"/>
        <v>408446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1"/>
        <v>1.7615942028985507</v>
      </c>
      <c r="P669" s="5">
        <f t="shared" si="40"/>
        <v>29.009546539379475</v>
      </c>
      <c r="Q669" t="s">
        <v>2063</v>
      </c>
      <c r="R669" t="s">
        <v>2064</v>
      </c>
      <c r="S669" s="9">
        <f t="shared" si="42"/>
        <v>417326</v>
      </c>
      <c r="T669" s="9">
        <f t="shared" si="43"/>
        <v>417542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1"/>
        <v>0.20338181818181819</v>
      </c>
      <c r="P670" s="5">
        <f t="shared" si="40"/>
        <v>73.59210526315789</v>
      </c>
      <c r="Q670" t="s">
        <v>2035</v>
      </c>
      <c r="R670" t="s">
        <v>2036</v>
      </c>
      <c r="S670" s="9">
        <f t="shared" si="42"/>
        <v>398846</v>
      </c>
      <c r="T670" s="9">
        <f t="shared" si="43"/>
        <v>399134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1"/>
        <v>3.5864754098360656</v>
      </c>
      <c r="P671" s="5">
        <f t="shared" si="40"/>
        <v>107.97038864898211</v>
      </c>
      <c r="Q671" t="s">
        <v>2035</v>
      </c>
      <c r="R671" t="s">
        <v>2036</v>
      </c>
      <c r="S671" s="9">
        <f t="shared" si="42"/>
        <v>441806</v>
      </c>
      <c r="T671" s="9">
        <f t="shared" si="43"/>
        <v>442022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1"/>
        <v>4.6885802469135802</v>
      </c>
      <c r="P672" s="5">
        <f t="shared" si="40"/>
        <v>68.987284287011803</v>
      </c>
      <c r="Q672" t="s">
        <v>2041</v>
      </c>
      <c r="R672" t="s">
        <v>2050</v>
      </c>
      <c r="S672" s="9">
        <f t="shared" si="42"/>
        <v>430119</v>
      </c>
      <c r="T672" s="9">
        <f t="shared" si="43"/>
        <v>430407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1"/>
        <v>1.220563524590164</v>
      </c>
      <c r="P673" s="5">
        <f t="shared" si="40"/>
        <v>111.02236719478098</v>
      </c>
      <c r="Q673" t="s">
        <v>2035</v>
      </c>
      <c r="R673" t="s">
        <v>2036</v>
      </c>
      <c r="S673" s="9">
        <f t="shared" si="42"/>
        <v>381278</v>
      </c>
      <c r="T673" s="9">
        <f t="shared" si="43"/>
        <v>381374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1"/>
        <v>0.55931783729156137</v>
      </c>
      <c r="P674" s="5">
        <f t="shared" si="40"/>
        <v>24.997515808491418</v>
      </c>
      <c r="Q674" t="s">
        <v>2035</v>
      </c>
      <c r="R674" t="s">
        <v>2036</v>
      </c>
      <c r="S674" s="9">
        <f t="shared" si="42"/>
        <v>448238</v>
      </c>
      <c r="T674" s="9">
        <f t="shared" si="43"/>
        <v>448478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1"/>
        <v>0.43660714285714286</v>
      </c>
      <c r="P675" s="5">
        <f t="shared" si="40"/>
        <v>42.155172413793103</v>
      </c>
      <c r="Q675" t="s">
        <v>2041</v>
      </c>
      <c r="R675" t="s">
        <v>2050</v>
      </c>
      <c r="S675" s="9">
        <f t="shared" si="42"/>
        <v>431318</v>
      </c>
      <c r="T675" s="9">
        <f t="shared" si="43"/>
        <v>431822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1"/>
        <v>0.33538371411833628</v>
      </c>
      <c r="P676" s="5">
        <f t="shared" si="40"/>
        <v>47.003284072249592</v>
      </c>
      <c r="Q676" t="s">
        <v>2044</v>
      </c>
      <c r="R676" t="s">
        <v>2045</v>
      </c>
      <c r="S676" s="9">
        <f t="shared" si="42"/>
        <v>390494</v>
      </c>
      <c r="T676" s="9">
        <f t="shared" si="43"/>
        <v>391622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1"/>
        <v>1.2297938144329896</v>
      </c>
      <c r="P677" s="5">
        <f t="shared" si="40"/>
        <v>36.0392749244713</v>
      </c>
      <c r="Q677" t="s">
        <v>2063</v>
      </c>
      <c r="R677" t="s">
        <v>2064</v>
      </c>
      <c r="S677" s="9">
        <f t="shared" si="42"/>
        <v>461174</v>
      </c>
      <c r="T677" s="9">
        <f t="shared" si="43"/>
        <v>461342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1"/>
        <v>1.8974959871589085</v>
      </c>
      <c r="P678" s="5">
        <f t="shared" si="40"/>
        <v>101.03760683760684</v>
      </c>
      <c r="Q678" t="s">
        <v>2044</v>
      </c>
      <c r="R678" t="s">
        <v>2045</v>
      </c>
      <c r="S678" s="9">
        <f t="shared" si="42"/>
        <v>400190</v>
      </c>
      <c r="T678" s="9">
        <f t="shared" si="43"/>
        <v>400406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1"/>
        <v>0.83622641509433959</v>
      </c>
      <c r="P679" s="5">
        <f t="shared" si="40"/>
        <v>39.927927927927925</v>
      </c>
      <c r="Q679" t="s">
        <v>2046</v>
      </c>
      <c r="R679" t="s">
        <v>2056</v>
      </c>
      <c r="S679" s="9">
        <f t="shared" si="42"/>
        <v>433382</v>
      </c>
      <c r="T679" s="9">
        <f t="shared" si="43"/>
        <v>434582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1"/>
        <v>0.17968844221105529</v>
      </c>
      <c r="P680" s="5">
        <f t="shared" si="40"/>
        <v>83.158139534883716</v>
      </c>
      <c r="Q680" t="s">
        <v>2039</v>
      </c>
      <c r="R680" t="s">
        <v>2052</v>
      </c>
      <c r="S680" s="9">
        <f t="shared" si="42"/>
        <v>455535</v>
      </c>
      <c r="T680" s="9">
        <f t="shared" si="43"/>
        <v>455583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1"/>
        <v>10.365</v>
      </c>
      <c r="P681" s="5">
        <f t="shared" si="40"/>
        <v>39.97520661157025</v>
      </c>
      <c r="Q681" t="s">
        <v>2033</v>
      </c>
      <c r="R681" t="s">
        <v>2034</v>
      </c>
      <c r="S681" s="9">
        <f t="shared" si="42"/>
        <v>462062</v>
      </c>
      <c r="T681" s="9">
        <f t="shared" si="43"/>
        <v>462182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1"/>
        <v>0.97405219780219776</v>
      </c>
      <c r="P682" s="5">
        <f t="shared" si="40"/>
        <v>47.993908629441627</v>
      </c>
      <c r="Q682" t="s">
        <v>2057</v>
      </c>
      <c r="R682" t="s">
        <v>2061</v>
      </c>
      <c r="S682" s="9">
        <f t="shared" si="42"/>
        <v>463431</v>
      </c>
      <c r="T682" s="9">
        <f t="shared" si="43"/>
        <v>463479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1"/>
        <v>0.86386203150461705</v>
      </c>
      <c r="P683" s="5">
        <f t="shared" si="40"/>
        <v>95.978877489438744</v>
      </c>
      <c r="Q683" t="s">
        <v>2035</v>
      </c>
      <c r="R683" t="s">
        <v>2036</v>
      </c>
      <c r="S683" s="9">
        <f t="shared" si="42"/>
        <v>393471</v>
      </c>
      <c r="T683" s="9">
        <f t="shared" si="43"/>
        <v>393615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1"/>
        <v>1.5016666666666667</v>
      </c>
      <c r="P684" s="5">
        <f t="shared" si="40"/>
        <v>78.728155339805824</v>
      </c>
      <c r="Q684" t="s">
        <v>2035</v>
      </c>
      <c r="R684" t="s">
        <v>2036</v>
      </c>
      <c r="S684" s="9">
        <f t="shared" si="42"/>
        <v>410775</v>
      </c>
      <c r="T684" s="9">
        <f t="shared" si="43"/>
        <v>410991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1"/>
        <v>3.5843478260869563</v>
      </c>
      <c r="P685" s="5">
        <f t="shared" si="40"/>
        <v>56.081632653061227</v>
      </c>
      <c r="Q685" t="s">
        <v>2035</v>
      </c>
      <c r="R685" t="s">
        <v>2036</v>
      </c>
      <c r="S685" s="9">
        <f t="shared" si="42"/>
        <v>452534</v>
      </c>
      <c r="T685" s="9">
        <f t="shared" si="43"/>
        <v>452582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1"/>
        <v>5.4285714285714288</v>
      </c>
      <c r="P686" s="5">
        <f t="shared" si="40"/>
        <v>69.090909090909093</v>
      </c>
      <c r="Q686" t="s">
        <v>2046</v>
      </c>
      <c r="R686" t="s">
        <v>2047</v>
      </c>
      <c r="S686" s="9">
        <f t="shared" si="42"/>
        <v>380510</v>
      </c>
      <c r="T686" s="9">
        <f t="shared" si="43"/>
        <v>380990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1"/>
        <v>0.67500714285714281</v>
      </c>
      <c r="P687" s="5">
        <f t="shared" si="40"/>
        <v>102.05291576673866</v>
      </c>
      <c r="Q687" t="s">
        <v>2035</v>
      </c>
      <c r="R687" t="s">
        <v>2036</v>
      </c>
      <c r="S687" s="9">
        <f t="shared" si="42"/>
        <v>425654</v>
      </c>
      <c r="T687" s="9">
        <f t="shared" si="43"/>
        <v>426230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1"/>
        <v>1.9174666666666667</v>
      </c>
      <c r="P688" s="5">
        <f t="shared" si="40"/>
        <v>107.32089552238806</v>
      </c>
      <c r="Q688" t="s">
        <v>2037</v>
      </c>
      <c r="R688" t="s">
        <v>2051</v>
      </c>
      <c r="S688" s="9">
        <f t="shared" si="42"/>
        <v>448382</v>
      </c>
      <c r="T688" s="9">
        <f t="shared" si="43"/>
        <v>448646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1"/>
        <v>9.32</v>
      </c>
      <c r="P689" s="5">
        <f t="shared" si="40"/>
        <v>51.970260223048328</v>
      </c>
      <c r="Q689" t="s">
        <v>2035</v>
      </c>
      <c r="R689" t="s">
        <v>2036</v>
      </c>
      <c r="S689" s="9">
        <f t="shared" si="42"/>
        <v>439263</v>
      </c>
      <c r="T689" s="9">
        <f t="shared" si="43"/>
        <v>439334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1"/>
        <v>4.2927586206896553</v>
      </c>
      <c r="P690" s="5">
        <f t="shared" si="40"/>
        <v>71.137142857142862</v>
      </c>
      <c r="Q690" t="s">
        <v>2039</v>
      </c>
      <c r="R690" t="s">
        <v>2062</v>
      </c>
      <c r="S690" s="9">
        <f t="shared" si="42"/>
        <v>455319</v>
      </c>
      <c r="T690" s="9">
        <f t="shared" si="43"/>
        <v>455703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1"/>
        <v>1.0065753424657535</v>
      </c>
      <c r="P691" s="5">
        <f t="shared" si="40"/>
        <v>106.49275362318841</v>
      </c>
      <c r="Q691" t="s">
        <v>2037</v>
      </c>
      <c r="R691" t="s">
        <v>2038</v>
      </c>
      <c r="S691" s="9">
        <f t="shared" si="42"/>
        <v>409742</v>
      </c>
      <c r="T691" s="9">
        <f t="shared" si="43"/>
        <v>410031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1"/>
        <v>2.266111111111111</v>
      </c>
      <c r="P692" s="5">
        <f t="shared" si="40"/>
        <v>42.93684210526316</v>
      </c>
      <c r="Q692" t="s">
        <v>2039</v>
      </c>
      <c r="R692" t="s">
        <v>2053</v>
      </c>
      <c r="S692" s="9">
        <f t="shared" si="42"/>
        <v>392895</v>
      </c>
      <c r="T692" s="9">
        <f t="shared" si="43"/>
        <v>393039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1"/>
        <v>1.4238</v>
      </c>
      <c r="P693" s="5">
        <f t="shared" si="40"/>
        <v>30.037974683544302</v>
      </c>
      <c r="Q693" t="s">
        <v>2039</v>
      </c>
      <c r="R693" t="s">
        <v>2053</v>
      </c>
      <c r="S693" s="9">
        <f t="shared" si="42"/>
        <v>400358</v>
      </c>
      <c r="T693" s="9">
        <f t="shared" si="43"/>
        <v>400766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1"/>
        <v>0.90633333333333332</v>
      </c>
      <c r="P694" s="5">
        <f t="shared" si="40"/>
        <v>70.623376623376629</v>
      </c>
      <c r="Q694" t="s">
        <v>2041</v>
      </c>
      <c r="R694" t="s">
        <v>2042</v>
      </c>
      <c r="S694" s="9">
        <f t="shared" si="42"/>
        <v>459638</v>
      </c>
      <c r="T694" s="9">
        <f t="shared" si="43"/>
        <v>460070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1"/>
        <v>0.63966740576496672</v>
      </c>
      <c r="P695" s="5">
        <f t="shared" ref="P695:P758" si="44">AVERAGE(E695/G695)</f>
        <v>66.016018306636155</v>
      </c>
      <c r="Q695" t="s">
        <v>2035</v>
      </c>
      <c r="R695" t="s">
        <v>2036</v>
      </c>
      <c r="S695" s="9">
        <f t="shared" si="42"/>
        <v>444518</v>
      </c>
      <c r="T695" s="9">
        <f t="shared" si="43"/>
        <v>444926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1"/>
        <v>0.84131868131868137</v>
      </c>
      <c r="P696" s="5">
        <f t="shared" si="44"/>
        <v>96.911392405063296</v>
      </c>
      <c r="Q696" t="s">
        <v>2035</v>
      </c>
      <c r="R696" t="s">
        <v>2036</v>
      </c>
      <c r="S696" s="9">
        <f t="shared" si="42"/>
        <v>445503</v>
      </c>
      <c r="T696" s="9">
        <f t="shared" si="43"/>
        <v>446391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1"/>
        <v>1.3393478260869565</v>
      </c>
      <c r="P697" s="5">
        <f t="shared" si="44"/>
        <v>62.867346938775512</v>
      </c>
      <c r="Q697" t="s">
        <v>2041</v>
      </c>
      <c r="R697" t="s">
        <v>2042</v>
      </c>
      <c r="S697" s="9">
        <f t="shared" si="42"/>
        <v>427647</v>
      </c>
      <c r="T697" s="9">
        <f t="shared" si="43"/>
        <v>428031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1"/>
        <v>0.59042047531992692</v>
      </c>
      <c r="P698" s="5">
        <f t="shared" si="44"/>
        <v>108.98537682789652</v>
      </c>
      <c r="Q698" t="s">
        <v>2035</v>
      </c>
      <c r="R698" t="s">
        <v>2036</v>
      </c>
      <c r="S698" s="9">
        <f t="shared" si="42"/>
        <v>422654</v>
      </c>
      <c r="T698" s="9">
        <f t="shared" si="43"/>
        <v>422678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1"/>
        <v>1.5280062063615205</v>
      </c>
      <c r="P699" s="5">
        <f t="shared" si="44"/>
        <v>26.999314599040439</v>
      </c>
      <c r="Q699" t="s">
        <v>2041</v>
      </c>
      <c r="R699" t="s">
        <v>2043</v>
      </c>
      <c r="S699" s="9">
        <f t="shared" si="42"/>
        <v>448478</v>
      </c>
      <c r="T699" s="9">
        <f t="shared" si="43"/>
        <v>448526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1"/>
        <v>4.466912114014252</v>
      </c>
      <c r="P700" s="5">
        <f t="shared" si="44"/>
        <v>65.004147943311438</v>
      </c>
      <c r="Q700" t="s">
        <v>2037</v>
      </c>
      <c r="R700" t="s">
        <v>2051</v>
      </c>
      <c r="S700" s="9">
        <f t="shared" si="42"/>
        <v>392823</v>
      </c>
      <c r="T700" s="9">
        <f t="shared" si="43"/>
        <v>393159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1"/>
        <v>0.8439189189189189</v>
      </c>
      <c r="P701" s="5">
        <f t="shared" si="44"/>
        <v>111.51785714285714</v>
      </c>
      <c r="Q701" t="s">
        <v>2039</v>
      </c>
      <c r="R701" t="s">
        <v>2052</v>
      </c>
      <c r="S701" s="9">
        <f t="shared" si="42"/>
        <v>459302</v>
      </c>
      <c r="T701" s="9">
        <f t="shared" si="43"/>
        <v>459326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1"/>
        <v>0.03</v>
      </c>
      <c r="P702" s="5">
        <f t="shared" si="44"/>
        <v>3</v>
      </c>
      <c r="Q702" t="s">
        <v>2037</v>
      </c>
      <c r="R702" t="s">
        <v>2051</v>
      </c>
      <c r="S702" s="9">
        <f t="shared" si="42"/>
        <v>376791</v>
      </c>
      <c r="T702" s="9">
        <f t="shared" si="43"/>
        <v>377151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1"/>
        <v>1.7502692307692307</v>
      </c>
      <c r="P703" s="5">
        <f t="shared" si="44"/>
        <v>110.99268292682927</v>
      </c>
      <c r="Q703" t="s">
        <v>2035</v>
      </c>
      <c r="R703" t="s">
        <v>2036</v>
      </c>
      <c r="S703" s="9">
        <f t="shared" si="42"/>
        <v>387014</v>
      </c>
      <c r="T703" s="9">
        <f t="shared" si="43"/>
        <v>387182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1"/>
        <v>0.54137931034482756</v>
      </c>
      <c r="P704" s="5">
        <f t="shared" si="44"/>
        <v>56.746987951807228</v>
      </c>
      <c r="Q704" t="s">
        <v>2037</v>
      </c>
      <c r="R704" t="s">
        <v>2051</v>
      </c>
      <c r="S704" s="9">
        <f t="shared" si="42"/>
        <v>407366</v>
      </c>
      <c r="T704" s="9">
        <f t="shared" si="43"/>
        <v>407486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1"/>
        <v>3.1187381703470032</v>
      </c>
      <c r="P705" s="5">
        <f t="shared" si="44"/>
        <v>97.020608439646708</v>
      </c>
      <c r="Q705" t="s">
        <v>2046</v>
      </c>
      <c r="R705" t="s">
        <v>2054</v>
      </c>
      <c r="S705" s="9">
        <f t="shared" si="42"/>
        <v>396398</v>
      </c>
      <c r="T705" s="9">
        <f t="shared" si="43"/>
        <v>396806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45">E706/D706</f>
        <v>1.2278160919540231</v>
      </c>
      <c r="P706" s="5">
        <f t="shared" si="44"/>
        <v>92.08620689655173</v>
      </c>
      <c r="Q706" t="s">
        <v>2039</v>
      </c>
      <c r="R706" t="s">
        <v>2040</v>
      </c>
      <c r="S706" s="9">
        <f t="shared" ref="S706:S769" si="46">((J706/60)/60)+DATE(1970,1,1)</f>
        <v>433238</v>
      </c>
      <c r="T706" s="9">
        <f t="shared" ref="T706:T769" si="47">((K706/60)/60)+DATE(1970,1,1)</f>
        <v>433598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5"/>
        <v>0.99026517383618151</v>
      </c>
      <c r="P707" s="5">
        <f t="shared" si="44"/>
        <v>82.986666666666665</v>
      </c>
      <c r="Q707" t="s">
        <v>2046</v>
      </c>
      <c r="R707" t="s">
        <v>2047</v>
      </c>
      <c r="S707" s="9">
        <f t="shared" si="46"/>
        <v>410775</v>
      </c>
      <c r="T707" s="9">
        <f t="shared" si="47"/>
        <v>410871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5"/>
        <v>1.278468634686347</v>
      </c>
      <c r="P708" s="5">
        <f t="shared" si="44"/>
        <v>103.03791821561339</v>
      </c>
      <c r="Q708" t="s">
        <v>2037</v>
      </c>
      <c r="R708" t="s">
        <v>2038</v>
      </c>
      <c r="S708" s="9">
        <f t="shared" si="46"/>
        <v>455223</v>
      </c>
      <c r="T708" s="9">
        <f t="shared" si="47"/>
        <v>455415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5"/>
        <v>1.5861643835616439</v>
      </c>
      <c r="P709" s="5">
        <f t="shared" si="44"/>
        <v>68.922619047619051</v>
      </c>
      <c r="Q709" t="s">
        <v>2039</v>
      </c>
      <c r="R709" t="s">
        <v>2052</v>
      </c>
      <c r="S709" s="9">
        <f t="shared" si="46"/>
        <v>454527</v>
      </c>
      <c r="T709" s="9">
        <f t="shared" si="47"/>
        <v>455391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5"/>
        <v>7.0705882352941174</v>
      </c>
      <c r="P710" s="5">
        <f t="shared" si="44"/>
        <v>87.737226277372258</v>
      </c>
      <c r="Q710" t="s">
        <v>2035</v>
      </c>
      <c r="R710" t="s">
        <v>2036</v>
      </c>
      <c r="S710" s="9">
        <f t="shared" si="46"/>
        <v>440966</v>
      </c>
      <c r="T710" s="9">
        <f t="shared" si="47"/>
        <v>441206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5"/>
        <v>1.4238775510204082</v>
      </c>
      <c r="P711" s="5">
        <f t="shared" si="44"/>
        <v>75.021505376344081</v>
      </c>
      <c r="Q711" t="s">
        <v>2035</v>
      </c>
      <c r="R711" t="s">
        <v>2036</v>
      </c>
      <c r="S711" s="9">
        <f t="shared" si="46"/>
        <v>396350</v>
      </c>
      <c r="T711" s="9">
        <f t="shared" si="47"/>
        <v>396518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5"/>
        <v>1.4786046511627906</v>
      </c>
      <c r="P712" s="5">
        <f t="shared" si="44"/>
        <v>50.863999999999997</v>
      </c>
      <c r="Q712" t="s">
        <v>2035</v>
      </c>
      <c r="R712" t="s">
        <v>2036</v>
      </c>
      <c r="S712" s="9">
        <f t="shared" si="46"/>
        <v>450998</v>
      </c>
      <c r="T712" s="9">
        <f t="shared" si="47"/>
        <v>451166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5"/>
        <v>0.20322580645161289</v>
      </c>
      <c r="P713" s="5">
        <f t="shared" si="44"/>
        <v>90</v>
      </c>
      <c r="Q713" t="s">
        <v>2035</v>
      </c>
      <c r="R713" t="s">
        <v>2036</v>
      </c>
      <c r="S713" s="9">
        <f t="shared" si="46"/>
        <v>429351</v>
      </c>
      <c r="T713" s="9">
        <f t="shared" si="47"/>
        <v>429399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5"/>
        <v>18.40625</v>
      </c>
      <c r="P714" s="5">
        <f t="shared" si="44"/>
        <v>72.896039603960389</v>
      </c>
      <c r="Q714" t="s">
        <v>2035</v>
      </c>
      <c r="R714" t="s">
        <v>2036</v>
      </c>
      <c r="S714" s="9">
        <f t="shared" si="46"/>
        <v>433334</v>
      </c>
      <c r="T714" s="9">
        <f t="shared" si="47"/>
        <v>434318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5"/>
        <v>1.6194202898550725</v>
      </c>
      <c r="P715" s="5">
        <f t="shared" si="44"/>
        <v>108.48543689320388</v>
      </c>
      <c r="Q715" t="s">
        <v>2046</v>
      </c>
      <c r="R715" t="s">
        <v>2059</v>
      </c>
      <c r="S715" s="9">
        <f t="shared" si="46"/>
        <v>434414</v>
      </c>
      <c r="T715" s="9">
        <f t="shared" si="47"/>
        <v>434702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5"/>
        <v>4.7282077922077921</v>
      </c>
      <c r="P716" s="5">
        <f t="shared" si="44"/>
        <v>101.98095238095237</v>
      </c>
      <c r="Q716" t="s">
        <v>2041</v>
      </c>
      <c r="R716" t="s">
        <v>2042</v>
      </c>
      <c r="S716" s="9">
        <f t="shared" si="46"/>
        <v>416798</v>
      </c>
      <c r="T716" s="9">
        <f t="shared" si="47"/>
        <v>416822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5"/>
        <v>0.24466101694915254</v>
      </c>
      <c r="P717" s="5">
        <f t="shared" si="44"/>
        <v>44.009146341463413</v>
      </c>
      <c r="Q717" t="s">
        <v>2057</v>
      </c>
      <c r="R717" t="s">
        <v>2061</v>
      </c>
      <c r="S717" s="9">
        <f t="shared" si="46"/>
        <v>381446</v>
      </c>
      <c r="T717" s="9">
        <f t="shared" si="47"/>
        <v>381566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5"/>
        <v>5.1764999999999999</v>
      </c>
      <c r="P718" s="5">
        <f t="shared" si="44"/>
        <v>65.942675159235662</v>
      </c>
      <c r="Q718" t="s">
        <v>2035</v>
      </c>
      <c r="R718" t="s">
        <v>2036</v>
      </c>
      <c r="S718" s="9">
        <f t="shared" si="46"/>
        <v>407078</v>
      </c>
      <c r="T718" s="9">
        <f t="shared" si="47"/>
        <v>407750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5"/>
        <v>2.4764285714285714</v>
      </c>
      <c r="P719" s="5">
        <f t="shared" si="44"/>
        <v>24.987387387387386</v>
      </c>
      <c r="Q719" t="s">
        <v>2039</v>
      </c>
      <c r="R719" t="s">
        <v>2053</v>
      </c>
      <c r="S719" s="9">
        <f t="shared" si="46"/>
        <v>390566</v>
      </c>
      <c r="T719" s="9">
        <f t="shared" si="47"/>
        <v>391070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5"/>
        <v>1.0020481927710843</v>
      </c>
      <c r="P720" s="5">
        <f t="shared" si="44"/>
        <v>28.003367003367003</v>
      </c>
      <c r="Q720" t="s">
        <v>2037</v>
      </c>
      <c r="R720" t="s">
        <v>2051</v>
      </c>
      <c r="S720" s="9">
        <f t="shared" si="46"/>
        <v>406526</v>
      </c>
      <c r="T720" s="9">
        <f t="shared" si="47"/>
        <v>407150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5"/>
        <v>1.53</v>
      </c>
      <c r="P721" s="5">
        <f t="shared" si="44"/>
        <v>85.829268292682926</v>
      </c>
      <c r="Q721" t="s">
        <v>2046</v>
      </c>
      <c r="R721" t="s">
        <v>2056</v>
      </c>
      <c r="S721" s="9">
        <f t="shared" si="46"/>
        <v>397310</v>
      </c>
      <c r="T721" s="9">
        <f t="shared" si="47"/>
        <v>397574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5"/>
        <v>0.37091954022988505</v>
      </c>
      <c r="P722" s="5">
        <f t="shared" si="44"/>
        <v>84.921052631578945</v>
      </c>
      <c r="Q722" t="s">
        <v>2035</v>
      </c>
      <c r="R722" t="s">
        <v>2036</v>
      </c>
      <c r="S722" s="9">
        <f t="shared" si="46"/>
        <v>447567</v>
      </c>
      <c r="T722" s="9">
        <f t="shared" si="47"/>
        <v>447903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5"/>
        <v>4.3923948220064728E-2</v>
      </c>
      <c r="P723" s="5">
        <f t="shared" si="44"/>
        <v>90.483333333333334</v>
      </c>
      <c r="Q723" t="s">
        <v>2041</v>
      </c>
      <c r="R723" t="s">
        <v>2042</v>
      </c>
      <c r="S723" s="9">
        <f t="shared" si="46"/>
        <v>448574</v>
      </c>
      <c r="T723" s="9">
        <f t="shared" si="47"/>
        <v>448718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5"/>
        <v>1.5650721649484536</v>
      </c>
      <c r="P724" s="5">
        <f t="shared" si="44"/>
        <v>25.00197628458498</v>
      </c>
      <c r="Q724" t="s">
        <v>2039</v>
      </c>
      <c r="R724" t="s">
        <v>2053</v>
      </c>
      <c r="S724" s="9">
        <f t="shared" si="46"/>
        <v>444999</v>
      </c>
      <c r="T724" s="9">
        <f t="shared" si="47"/>
        <v>445647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5"/>
        <v>2.704081632653061</v>
      </c>
      <c r="P725" s="5">
        <f t="shared" si="44"/>
        <v>92.013888888888886</v>
      </c>
      <c r="Q725" t="s">
        <v>2035</v>
      </c>
      <c r="R725" t="s">
        <v>2036</v>
      </c>
      <c r="S725" s="9">
        <f t="shared" si="46"/>
        <v>430263</v>
      </c>
      <c r="T725" s="9">
        <f t="shared" si="47"/>
        <v>430766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5"/>
        <v>1.3405952380952382</v>
      </c>
      <c r="P726" s="5">
        <f t="shared" si="44"/>
        <v>93.066115702479337</v>
      </c>
      <c r="Q726" t="s">
        <v>2035</v>
      </c>
      <c r="R726" t="s">
        <v>2036</v>
      </c>
      <c r="S726" s="9">
        <f t="shared" si="46"/>
        <v>418334</v>
      </c>
      <c r="T726" s="9">
        <f t="shared" si="47"/>
        <v>418382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5"/>
        <v>0.50398033126293995</v>
      </c>
      <c r="P727" s="5">
        <f t="shared" si="44"/>
        <v>61.008145363408524</v>
      </c>
      <c r="Q727" t="s">
        <v>2057</v>
      </c>
      <c r="R727" t="s">
        <v>2061</v>
      </c>
      <c r="S727" s="9">
        <f t="shared" si="46"/>
        <v>418911</v>
      </c>
      <c r="T727" s="9">
        <f t="shared" si="47"/>
        <v>418959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5"/>
        <v>0.88815837937384901</v>
      </c>
      <c r="P728" s="5">
        <f t="shared" si="44"/>
        <v>92.036259541984734</v>
      </c>
      <c r="Q728" t="s">
        <v>2035</v>
      </c>
      <c r="R728" t="s">
        <v>2036</v>
      </c>
      <c r="S728" s="9">
        <f t="shared" si="46"/>
        <v>383342</v>
      </c>
      <c r="T728" s="9">
        <f t="shared" si="47"/>
        <v>383486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5"/>
        <v>1.65</v>
      </c>
      <c r="P729" s="5">
        <f t="shared" si="44"/>
        <v>81.132596685082873</v>
      </c>
      <c r="Q729" t="s">
        <v>2037</v>
      </c>
      <c r="R729" t="s">
        <v>2038</v>
      </c>
      <c r="S729" s="9">
        <f t="shared" si="46"/>
        <v>455559</v>
      </c>
      <c r="T729" s="9">
        <f t="shared" si="47"/>
        <v>456950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5"/>
        <v>0.17499999999999999</v>
      </c>
      <c r="P730" s="5">
        <f t="shared" si="44"/>
        <v>73.5</v>
      </c>
      <c r="Q730" t="s">
        <v>2035</v>
      </c>
      <c r="R730" t="s">
        <v>2036</v>
      </c>
      <c r="S730" s="9">
        <f t="shared" si="46"/>
        <v>432278</v>
      </c>
      <c r="T730" s="9">
        <f t="shared" si="47"/>
        <v>432542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5"/>
        <v>1.8566071428571429</v>
      </c>
      <c r="P731" s="5">
        <f t="shared" si="44"/>
        <v>85.221311475409834</v>
      </c>
      <c r="Q731" t="s">
        <v>2039</v>
      </c>
      <c r="R731" t="s">
        <v>2052</v>
      </c>
      <c r="S731" s="9">
        <f t="shared" si="46"/>
        <v>403335</v>
      </c>
      <c r="T731" s="9">
        <f t="shared" si="47"/>
        <v>403383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5"/>
        <v>4.1266319444444441</v>
      </c>
      <c r="P732" s="5">
        <f t="shared" si="44"/>
        <v>110.96825396825396</v>
      </c>
      <c r="Q732" t="s">
        <v>2037</v>
      </c>
      <c r="R732" t="s">
        <v>2051</v>
      </c>
      <c r="S732" s="9">
        <f t="shared" si="46"/>
        <v>423446</v>
      </c>
      <c r="T732" s="9">
        <f t="shared" si="47"/>
        <v>423590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5"/>
        <v>0.90249999999999997</v>
      </c>
      <c r="P733" s="5">
        <f t="shared" si="44"/>
        <v>32.968036529680369</v>
      </c>
      <c r="Q733" t="s">
        <v>2037</v>
      </c>
      <c r="R733" t="s">
        <v>2038</v>
      </c>
      <c r="S733" s="9">
        <f t="shared" si="46"/>
        <v>442454</v>
      </c>
      <c r="T733" s="9">
        <f t="shared" si="47"/>
        <v>442478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5"/>
        <v>0.91984615384615387</v>
      </c>
      <c r="P734" s="5">
        <f t="shared" si="44"/>
        <v>96.005352363960753</v>
      </c>
      <c r="Q734" t="s">
        <v>2041</v>
      </c>
      <c r="R734" t="s">
        <v>2042</v>
      </c>
      <c r="S734" s="9">
        <f t="shared" si="46"/>
        <v>439502</v>
      </c>
      <c r="T734" s="9">
        <f t="shared" si="47"/>
        <v>440054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5"/>
        <v>5.2700632911392402</v>
      </c>
      <c r="P735" s="5">
        <f t="shared" si="44"/>
        <v>84.96632653061225</v>
      </c>
      <c r="Q735" t="s">
        <v>2041</v>
      </c>
      <c r="R735" t="s">
        <v>2048</v>
      </c>
      <c r="S735" s="9">
        <f t="shared" si="46"/>
        <v>416174</v>
      </c>
      <c r="T735" s="9">
        <f t="shared" si="47"/>
        <v>416486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5"/>
        <v>3.1914285714285713</v>
      </c>
      <c r="P736" s="5">
        <f t="shared" si="44"/>
        <v>25.007462686567163</v>
      </c>
      <c r="Q736" t="s">
        <v>2035</v>
      </c>
      <c r="R736" t="s">
        <v>2036</v>
      </c>
      <c r="S736" s="9">
        <f t="shared" si="46"/>
        <v>438231</v>
      </c>
      <c r="T736" s="9">
        <f t="shared" si="47"/>
        <v>438519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5"/>
        <v>3.5418867924528303</v>
      </c>
      <c r="P737" s="5">
        <f t="shared" si="44"/>
        <v>65.998995479658461</v>
      </c>
      <c r="Q737" t="s">
        <v>2044</v>
      </c>
      <c r="R737" t="s">
        <v>2045</v>
      </c>
      <c r="S737" s="9">
        <f t="shared" si="46"/>
        <v>430934</v>
      </c>
      <c r="T737" s="9">
        <f t="shared" si="47"/>
        <v>431102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5"/>
        <v>0.32896103896103895</v>
      </c>
      <c r="P738" s="5">
        <f t="shared" si="44"/>
        <v>87.34482758620689</v>
      </c>
      <c r="Q738" t="s">
        <v>2046</v>
      </c>
      <c r="R738" t="s">
        <v>2047</v>
      </c>
      <c r="S738" s="9">
        <f t="shared" si="46"/>
        <v>421239</v>
      </c>
      <c r="T738" s="9">
        <f t="shared" si="47"/>
        <v>421335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5"/>
        <v>1.358918918918919</v>
      </c>
      <c r="P739" s="5">
        <f t="shared" si="44"/>
        <v>27.933333333333334</v>
      </c>
      <c r="Q739" t="s">
        <v>2041</v>
      </c>
      <c r="R739" t="s">
        <v>2050</v>
      </c>
      <c r="S739" s="9">
        <f t="shared" si="46"/>
        <v>436359</v>
      </c>
      <c r="T739" s="9">
        <f t="shared" si="47"/>
        <v>436647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5"/>
        <v>2.0843373493975904E-2</v>
      </c>
      <c r="P740" s="5">
        <f t="shared" si="44"/>
        <v>103.8</v>
      </c>
      <c r="Q740" t="s">
        <v>2035</v>
      </c>
      <c r="R740" t="s">
        <v>2036</v>
      </c>
      <c r="S740" s="9">
        <f t="shared" si="46"/>
        <v>418935</v>
      </c>
      <c r="T740" s="9">
        <f t="shared" si="47"/>
        <v>419463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5"/>
        <v>0.61</v>
      </c>
      <c r="P741" s="5">
        <f t="shared" si="44"/>
        <v>31.937172774869111</v>
      </c>
      <c r="Q741" t="s">
        <v>2041</v>
      </c>
      <c r="R741" t="s">
        <v>2050</v>
      </c>
      <c r="S741" s="9">
        <f t="shared" si="46"/>
        <v>398054</v>
      </c>
      <c r="T741" s="9">
        <f t="shared" si="47"/>
        <v>398078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5"/>
        <v>0.30037735849056602</v>
      </c>
      <c r="P742" s="5">
        <f t="shared" si="44"/>
        <v>99.5</v>
      </c>
      <c r="Q742" t="s">
        <v>2035</v>
      </c>
      <c r="R742" t="s">
        <v>2036</v>
      </c>
      <c r="S742" s="9">
        <f t="shared" si="46"/>
        <v>438375</v>
      </c>
      <c r="T742" s="9">
        <f t="shared" si="47"/>
        <v>438447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5"/>
        <v>11.791666666666666</v>
      </c>
      <c r="P743" s="5">
        <f t="shared" si="44"/>
        <v>108.84615384615384</v>
      </c>
      <c r="Q743" t="s">
        <v>2035</v>
      </c>
      <c r="R743" t="s">
        <v>2036</v>
      </c>
      <c r="S743" s="9">
        <f t="shared" si="46"/>
        <v>379622</v>
      </c>
      <c r="T743" s="9">
        <f t="shared" si="47"/>
        <v>379646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5"/>
        <v>11.260833333333334</v>
      </c>
      <c r="P744" s="5">
        <f t="shared" si="44"/>
        <v>110.76229508196721</v>
      </c>
      <c r="Q744" t="s">
        <v>2041</v>
      </c>
      <c r="R744" t="s">
        <v>2043</v>
      </c>
      <c r="S744" s="9">
        <f t="shared" si="46"/>
        <v>376647</v>
      </c>
      <c r="T744" s="9">
        <f t="shared" si="47"/>
        <v>377655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5"/>
        <v>0.12923076923076923</v>
      </c>
      <c r="P745" s="5">
        <f t="shared" si="44"/>
        <v>29.647058823529413</v>
      </c>
      <c r="Q745" t="s">
        <v>2035</v>
      </c>
      <c r="R745" t="s">
        <v>2036</v>
      </c>
      <c r="S745" s="9">
        <f t="shared" si="46"/>
        <v>427070</v>
      </c>
      <c r="T745" s="9">
        <f t="shared" si="47"/>
        <v>427214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5"/>
        <v>7.12</v>
      </c>
      <c r="P746" s="5">
        <f t="shared" si="44"/>
        <v>101.71428571428571</v>
      </c>
      <c r="Q746" t="s">
        <v>2035</v>
      </c>
      <c r="R746" t="s">
        <v>2036</v>
      </c>
      <c r="S746" s="9">
        <f t="shared" si="46"/>
        <v>451646</v>
      </c>
      <c r="T746" s="9">
        <f t="shared" si="47"/>
        <v>451694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5"/>
        <v>0.30304347826086958</v>
      </c>
      <c r="P747" s="5">
        <f t="shared" si="44"/>
        <v>61.5</v>
      </c>
      <c r="Q747" t="s">
        <v>2037</v>
      </c>
      <c r="R747" t="s">
        <v>2051</v>
      </c>
      <c r="S747" s="9">
        <f t="shared" si="46"/>
        <v>379790</v>
      </c>
      <c r="T747" s="9">
        <f t="shared" si="47"/>
        <v>380438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5"/>
        <v>2.1250896057347672</v>
      </c>
      <c r="P748" s="5">
        <f t="shared" si="44"/>
        <v>35</v>
      </c>
      <c r="Q748" t="s">
        <v>2037</v>
      </c>
      <c r="R748" t="s">
        <v>2038</v>
      </c>
      <c r="S748" s="9">
        <f t="shared" si="46"/>
        <v>391718</v>
      </c>
      <c r="T748" s="9">
        <f t="shared" si="47"/>
        <v>391838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5"/>
        <v>2.2885714285714287</v>
      </c>
      <c r="P749" s="5">
        <f t="shared" si="44"/>
        <v>40.049999999999997</v>
      </c>
      <c r="Q749" t="s">
        <v>2035</v>
      </c>
      <c r="R749" t="s">
        <v>2036</v>
      </c>
      <c r="S749" s="9">
        <f t="shared" si="46"/>
        <v>382070</v>
      </c>
      <c r="T749" s="9">
        <f t="shared" si="47"/>
        <v>382334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5"/>
        <v>0.34959979476654696</v>
      </c>
      <c r="P750" s="5">
        <f t="shared" si="44"/>
        <v>110.97231270358306</v>
      </c>
      <c r="Q750" t="s">
        <v>2039</v>
      </c>
      <c r="R750" t="s">
        <v>2040</v>
      </c>
      <c r="S750" s="9">
        <f t="shared" si="46"/>
        <v>377631</v>
      </c>
      <c r="T750" s="9">
        <f t="shared" si="47"/>
        <v>378230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5"/>
        <v>1.5729069767441861</v>
      </c>
      <c r="P751" s="5">
        <f t="shared" si="44"/>
        <v>36.959016393442624</v>
      </c>
      <c r="Q751" t="s">
        <v>2037</v>
      </c>
      <c r="R751" t="s">
        <v>2051</v>
      </c>
      <c r="S751" s="9">
        <f t="shared" si="46"/>
        <v>417998</v>
      </c>
      <c r="T751" s="9">
        <f t="shared" si="47"/>
        <v>418286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5"/>
        <v>0.01</v>
      </c>
      <c r="P752" s="5">
        <f t="shared" si="44"/>
        <v>1</v>
      </c>
      <c r="Q752" t="s">
        <v>2041</v>
      </c>
      <c r="R752" t="s">
        <v>2043</v>
      </c>
      <c r="S752" s="9">
        <f t="shared" si="46"/>
        <v>380558</v>
      </c>
      <c r="T752" s="9">
        <f t="shared" si="47"/>
        <v>381158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5"/>
        <v>2.3230555555555554</v>
      </c>
      <c r="P753" s="5">
        <f t="shared" si="44"/>
        <v>30.974074074074075</v>
      </c>
      <c r="Q753" t="s">
        <v>2046</v>
      </c>
      <c r="R753" t="s">
        <v>2047</v>
      </c>
      <c r="S753" s="9">
        <f t="shared" si="46"/>
        <v>430622</v>
      </c>
      <c r="T753" s="9">
        <f t="shared" si="47"/>
        <v>430982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5"/>
        <v>0.92448275862068963</v>
      </c>
      <c r="P754" s="5">
        <f t="shared" si="44"/>
        <v>47.035087719298247</v>
      </c>
      <c r="Q754" t="s">
        <v>2035</v>
      </c>
      <c r="R754" t="s">
        <v>2036</v>
      </c>
      <c r="S754" s="9">
        <f t="shared" si="46"/>
        <v>381398</v>
      </c>
      <c r="T754" s="9">
        <f t="shared" si="47"/>
        <v>381830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5"/>
        <v>2.5670212765957445</v>
      </c>
      <c r="P755" s="5">
        <f t="shared" si="44"/>
        <v>88.065693430656935</v>
      </c>
      <c r="Q755" t="s">
        <v>2044</v>
      </c>
      <c r="R755" t="s">
        <v>2045</v>
      </c>
      <c r="S755" s="9">
        <f t="shared" si="46"/>
        <v>379622</v>
      </c>
      <c r="T755" s="9">
        <f t="shared" si="47"/>
        <v>379982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5"/>
        <v>1.6847017045454546</v>
      </c>
      <c r="P756" s="5">
        <f t="shared" si="44"/>
        <v>37.005616224648989</v>
      </c>
      <c r="Q756" t="s">
        <v>2035</v>
      </c>
      <c r="R756" t="s">
        <v>2036</v>
      </c>
      <c r="S756" s="9">
        <f t="shared" si="46"/>
        <v>400958</v>
      </c>
      <c r="T756" s="9">
        <f t="shared" si="47"/>
        <v>402231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5"/>
        <v>1.6657777777777778</v>
      </c>
      <c r="P757" s="5">
        <f t="shared" si="44"/>
        <v>26.027777777777779</v>
      </c>
      <c r="Q757" t="s">
        <v>2035</v>
      </c>
      <c r="R757" t="s">
        <v>2036</v>
      </c>
      <c r="S757" s="9">
        <f t="shared" si="46"/>
        <v>446223</v>
      </c>
      <c r="T757" s="9">
        <f t="shared" si="47"/>
        <v>446511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5"/>
        <v>7.7207692307692311</v>
      </c>
      <c r="P758" s="5">
        <f t="shared" si="44"/>
        <v>67.817567567567565</v>
      </c>
      <c r="Q758" t="s">
        <v>2035</v>
      </c>
      <c r="R758" t="s">
        <v>2036</v>
      </c>
      <c r="S758" s="9">
        <f t="shared" si="46"/>
        <v>420495</v>
      </c>
      <c r="T758" s="9">
        <f t="shared" si="47"/>
        <v>420639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5"/>
        <v>4.0685714285714285</v>
      </c>
      <c r="P759" s="5">
        <f t="shared" ref="P759:P822" si="48">AVERAGE(E759/G759)</f>
        <v>49.964912280701753</v>
      </c>
      <c r="Q759" t="s">
        <v>2039</v>
      </c>
      <c r="R759" t="s">
        <v>2052</v>
      </c>
      <c r="S759" s="9">
        <f t="shared" si="46"/>
        <v>388118</v>
      </c>
      <c r="T759" s="9">
        <f t="shared" si="47"/>
        <v>388214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5"/>
        <v>5.6420608108108112</v>
      </c>
      <c r="P760" s="5">
        <f t="shared" si="48"/>
        <v>110.01646903820817</v>
      </c>
      <c r="Q760" t="s">
        <v>2041</v>
      </c>
      <c r="R760" t="s">
        <v>2042</v>
      </c>
      <c r="S760" s="9">
        <f t="shared" si="46"/>
        <v>418382</v>
      </c>
      <c r="T760" s="9">
        <f t="shared" si="47"/>
        <v>418598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5"/>
        <v>0.6842686567164179</v>
      </c>
      <c r="P761" s="5">
        <f t="shared" si="48"/>
        <v>89.964678178963894</v>
      </c>
      <c r="Q761" t="s">
        <v>2041</v>
      </c>
      <c r="R761" t="s">
        <v>2043</v>
      </c>
      <c r="S761" s="9">
        <f t="shared" si="46"/>
        <v>447183</v>
      </c>
      <c r="T761" s="9">
        <f t="shared" si="47"/>
        <v>447903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5"/>
        <v>0.34351966873706002</v>
      </c>
      <c r="P762" s="5">
        <f t="shared" si="48"/>
        <v>79.009523809523813</v>
      </c>
      <c r="Q762" t="s">
        <v>2057</v>
      </c>
      <c r="R762" t="s">
        <v>2058</v>
      </c>
      <c r="S762" s="9">
        <f t="shared" si="46"/>
        <v>460190</v>
      </c>
      <c r="T762" s="9">
        <f t="shared" si="47"/>
        <v>460886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5"/>
        <v>6.5545454545454547</v>
      </c>
      <c r="P763" s="5">
        <f t="shared" si="48"/>
        <v>86.867469879518069</v>
      </c>
      <c r="Q763" t="s">
        <v>2041</v>
      </c>
      <c r="R763" t="s">
        <v>2042</v>
      </c>
      <c r="S763" s="9">
        <f t="shared" si="46"/>
        <v>442430</v>
      </c>
      <c r="T763" s="9">
        <f t="shared" si="47"/>
        <v>442550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5"/>
        <v>1.7725714285714285</v>
      </c>
      <c r="P764" s="5">
        <f t="shared" si="48"/>
        <v>62.04</v>
      </c>
      <c r="Q764" t="s">
        <v>2041</v>
      </c>
      <c r="R764" t="s">
        <v>2049</v>
      </c>
      <c r="S764" s="9">
        <f t="shared" si="46"/>
        <v>401703</v>
      </c>
      <c r="T764" s="9">
        <f t="shared" si="47"/>
        <v>401967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5"/>
        <v>1.1317857142857144</v>
      </c>
      <c r="P765" s="5">
        <f t="shared" si="48"/>
        <v>26.970212765957445</v>
      </c>
      <c r="Q765" t="s">
        <v>2035</v>
      </c>
      <c r="R765" t="s">
        <v>2036</v>
      </c>
      <c r="S765" s="9">
        <f t="shared" si="46"/>
        <v>396806</v>
      </c>
      <c r="T765" s="9">
        <f t="shared" si="47"/>
        <v>397646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5"/>
        <v>7.2818181818181822</v>
      </c>
      <c r="P766" s="5">
        <f t="shared" si="48"/>
        <v>54.121621621621621</v>
      </c>
      <c r="Q766" t="s">
        <v>2041</v>
      </c>
      <c r="R766" t="s">
        <v>2042</v>
      </c>
      <c r="S766" s="9">
        <f t="shared" si="46"/>
        <v>388142</v>
      </c>
      <c r="T766" s="9">
        <f t="shared" si="47"/>
        <v>388334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5"/>
        <v>2.0833333333333335</v>
      </c>
      <c r="P767" s="5">
        <f t="shared" si="48"/>
        <v>41.035353535353536</v>
      </c>
      <c r="Q767" t="s">
        <v>2041</v>
      </c>
      <c r="R767" t="s">
        <v>2050</v>
      </c>
      <c r="S767" s="9">
        <f t="shared" si="46"/>
        <v>440078</v>
      </c>
      <c r="T767" s="9">
        <f t="shared" si="47"/>
        <v>440678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5"/>
        <v>0.31171232876712329</v>
      </c>
      <c r="P768" s="5">
        <f t="shared" si="48"/>
        <v>55.052419354838712</v>
      </c>
      <c r="Q768" t="s">
        <v>2039</v>
      </c>
      <c r="R768" t="s">
        <v>2055</v>
      </c>
      <c r="S768" s="9">
        <f t="shared" si="46"/>
        <v>452606</v>
      </c>
      <c r="T768" s="9">
        <f t="shared" si="47"/>
        <v>452630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5"/>
        <v>0.56967078189300413</v>
      </c>
      <c r="P769" s="5">
        <f t="shared" si="48"/>
        <v>107.93762183235867</v>
      </c>
      <c r="Q769" t="s">
        <v>2046</v>
      </c>
      <c r="R769" t="s">
        <v>2054</v>
      </c>
      <c r="S769" s="9">
        <f t="shared" si="46"/>
        <v>426710</v>
      </c>
      <c r="T769" s="9">
        <f t="shared" si="47"/>
        <v>427791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49">E770/D770</f>
        <v>2.31</v>
      </c>
      <c r="P770" s="5">
        <f t="shared" si="48"/>
        <v>73.92</v>
      </c>
      <c r="Q770" t="s">
        <v>2035</v>
      </c>
      <c r="R770" t="s">
        <v>2036</v>
      </c>
      <c r="S770" s="9">
        <f t="shared" ref="S770:S833" si="50">((J770/60)/60)+DATE(1970,1,1)</f>
        <v>410775</v>
      </c>
      <c r="T770" s="9">
        <f t="shared" ref="T770:T833" si="51">((K770/60)/60)+DATE(1970,1,1)</f>
        <v>411135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9"/>
        <v>0.86867834394904464</v>
      </c>
      <c r="P771" s="5">
        <f t="shared" si="48"/>
        <v>31.995894428152493</v>
      </c>
      <c r="Q771" t="s">
        <v>2057</v>
      </c>
      <c r="R771" t="s">
        <v>2058</v>
      </c>
      <c r="S771" s="9">
        <f t="shared" si="50"/>
        <v>407942</v>
      </c>
      <c r="T771" s="9">
        <f t="shared" si="51"/>
        <v>408566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9"/>
        <v>2.7074418604651163</v>
      </c>
      <c r="P772" s="5">
        <f t="shared" si="48"/>
        <v>53.898148148148145</v>
      </c>
      <c r="Q772" t="s">
        <v>2035</v>
      </c>
      <c r="R772" t="s">
        <v>2036</v>
      </c>
      <c r="S772" s="9">
        <f t="shared" si="50"/>
        <v>413750</v>
      </c>
      <c r="T772" s="9">
        <f t="shared" si="51"/>
        <v>413918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9"/>
        <v>0.49446428571428569</v>
      </c>
      <c r="P773" s="5">
        <f t="shared" si="48"/>
        <v>106.5</v>
      </c>
      <c r="Q773" t="s">
        <v>2035</v>
      </c>
      <c r="R773" t="s">
        <v>2036</v>
      </c>
      <c r="S773" s="9">
        <f t="shared" si="50"/>
        <v>455703</v>
      </c>
      <c r="T773" s="9">
        <f t="shared" si="51"/>
        <v>456351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9"/>
        <v>1.1335962566844919</v>
      </c>
      <c r="P774" s="5">
        <f t="shared" si="48"/>
        <v>32.999805409612762</v>
      </c>
      <c r="Q774" t="s">
        <v>2041</v>
      </c>
      <c r="R774" t="s">
        <v>2050</v>
      </c>
      <c r="S774" s="9">
        <f t="shared" si="50"/>
        <v>456039</v>
      </c>
      <c r="T774" s="9">
        <f t="shared" si="51"/>
        <v>456135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9"/>
        <v>1.9055555555555554</v>
      </c>
      <c r="P775" s="5">
        <f t="shared" si="48"/>
        <v>43.00254993625159</v>
      </c>
      <c r="Q775" t="s">
        <v>2035</v>
      </c>
      <c r="R775" t="s">
        <v>2036</v>
      </c>
      <c r="S775" s="9">
        <f t="shared" si="50"/>
        <v>440030</v>
      </c>
      <c r="T775" s="9">
        <f t="shared" si="51"/>
        <v>440270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9"/>
        <v>1.355</v>
      </c>
      <c r="P776" s="5">
        <f t="shared" si="48"/>
        <v>86.858974358974365</v>
      </c>
      <c r="Q776" t="s">
        <v>2037</v>
      </c>
      <c r="R776" t="s">
        <v>2038</v>
      </c>
      <c r="S776" s="9">
        <f t="shared" si="50"/>
        <v>432230</v>
      </c>
      <c r="T776" s="9">
        <f t="shared" si="51"/>
        <v>433214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9"/>
        <v>0.10297872340425532</v>
      </c>
      <c r="P777" s="5">
        <f t="shared" si="48"/>
        <v>96.8</v>
      </c>
      <c r="Q777" t="s">
        <v>2041</v>
      </c>
      <c r="R777" t="s">
        <v>2042</v>
      </c>
      <c r="S777" s="9">
        <f t="shared" si="50"/>
        <v>418695</v>
      </c>
      <c r="T777" s="9">
        <f t="shared" si="51"/>
        <v>418935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9"/>
        <v>0.65544223826714798</v>
      </c>
      <c r="P778" s="5">
        <f t="shared" si="48"/>
        <v>32.995456610631528</v>
      </c>
      <c r="Q778" t="s">
        <v>2035</v>
      </c>
      <c r="R778" t="s">
        <v>2036</v>
      </c>
      <c r="S778" s="9">
        <f t="shared" si="50"/>
        <v>459518</v>
      </c>
      <c r="T778" s="9">
        <f t="shared" si="51"/>
        <v>459950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9"/>
        <v>0.49026652452025588</v>
      </c>
      <c r="P779" s="5">
        <f t="shared" si="48"/>
        <v>68.028106508875737</v>
      </c>
      <c r="Q779" t="s">
        <v>2035</v>
      </c>
      <c r="R779" t="s">
        <v>2036</v>
      </c>
      <c r="S779" s="9">
        <f t="shared" si="50"/>
        <v>391334</v>
      </c>
      <c r="T779" s="9">
        <f t="shared" si="51"/>
        <v>392030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9"/>
        <v>7.8792307692307695</v>
      </c>
      <c r="P780" s="5">
        <f t="shared" si="48"/>
        <v>58.867816091954026</v>
      </c>
      <c r="Q780" t="s">
        <v>2039</v>
      </c>
      <c r="R780" t="s">
        <v>2040</v>
      </c>
      <c r="S780" s="9">
        <f t="shared" si="50"/>
        <v>390350</v>
      </c>
      <c r="T780" s="9">
        <f t="shared" si="51"/>
        <v>390470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9"/>
        <v>0.80306347746090156</v>
      </c>
      <c r="P781" s="5">
        <f t="shared" si="48"/>
        <v>105.04572803850782</v>
      </c>
      <c r="Q781" t="s">
        <v>2035</v>
      </c>
      <c r="R781" t="s">
        <v>2036</v>
      </c>
      <c r="S781" s="9">
        <f t="shared" si="50"/>
        <v>425438</v>
      </c>
      <c r="T781" s="9">
        <f t="shared" si="51"/>
        <v>425654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9"/>
        <v>1.0629411764705883</v>
      </c>
      <c r="P782" s="5">
        <f t="shared" si="48"/>
        <v>33.054878048780488</v>
      </c>
      <c r="Q782" t="s">
        <v>2039</v>
      </c>
      <c r="R782" t="s">
        <v>2052</v>
      </c>
      <c r="S782" s="9">
        <f t="shared" si="50"/>
        <v>433670</v>
      </c>
      <c r="T782" s="9">
        <f t="shared" si="51"/>
        <v>434126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9"/>
        <v>0.50735632183908042</v>
      </c>
      <c r="P783" s="5">
        <f t="shared" si="48"/>
        <v>78.821428571428569</v>
      </c>
      <c r="Q783" t="s">
        <v>2035</v>
      </c>
      <c r="R783" t="s">
        <v>2036</v>
      </c>
      <c r="S783" s="9">
        <f t="shared" si="50"/>
        <v>383486</v>
      </c>
      <c r="T783" s="9">
        <f t="shared" si="51"/>
        <v>384711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9"/>
        <v>2.153137254901961</v>
      </c>
      <c r="P784" s="5">
        <f t="shared" si="48"/>
        <v>68.204968944099377</v>
      </c>
      <c r="Q784" t="s">
        <v>2039</v>
      </c>
      <c r="R784" t="s">
        <v>2040</v>
      </c>
      <c r="S784" s="9">
        <f t="shared" si="50"/>
        <v>386391</v>
      </c>
      <c r="T784" s="9">
        <f t="shared" si="51"/>
        <v>387062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9"/>
        <v>1.4122972972972974</v>
      </c>
      <c r="P785" s="5">
        <f t="shared" si="48"/>
        <v>75.731884057971016</v>
      </c>
      <c r="Q785" t="s">
        <v>2041</v>
      </c>
      <c r="R785" t="s">
        <v>2042</v>
      </c>
      <c r="S785" s="9">
        <f t="shared" si="50"/>
        <v>410919</v>
      </c>
      <c r="T785" s="9">
        <f t="shared" si="51"/>
        <v>411087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9"/>
        <v>1.1533745781777278</v>
      </c>
      <c r="P786" s="5">
        <f t="shared" si="48"/>
        <v>30.996070133010882</v>
      </c>
      <c r="Q786" t="s">
        <v>2037</v>
      </c>
      <c r="R786" t="s">
        <v>2038</v>
      </c>
      <c r="S786" s="9">
        <f t="shared" si="50"/>
        <v>430359</v>
      </c>
      <c r="T786" s="9">
        <f t="shared" si="51"/>
        <v>430622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9"/>
        <v>1.9311940298507462</v>
      </c>
      <c r="P787" s="5">
        <f t="shared" si="48"/>
        <v>101.88188976377953</v>
      </c>
      <c r="Q787" t="s">
        <v>2039</v>
      </c>
      <c r="R787" t="s">
        <v>2040</v>
      </c>
      <c r="S787" s="9">
        <f t="shared" si="50"/>
        <v>457886</v>
      </c>
      <c r="T787" s="9">
        <f t="shared" si="51"/>
        <v>458702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9"/>
        <v>7.2973333333333334</v>
      </c>
      <c r="P788" s="5">
        <f t="shared" si="48"/>
        <v>52.879227053140099</v>
      </c>
      <c r="Q788" t="s">
        <v>2041</v>
      </c>
      <c r="R788" t="s">
        <v>2049</v>
      </c>
      <c r="S788" s="9">
        <f t="shared" si="50"/>
        <v>448382</v>
      </c>
      <c r="T788" s="9">
        <f t="shared" si="51"/>
        <v>448550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9"/>
        <v>0.99663398692810456</v>
      </c>
      <c r="P789" s="5">
        <f t="shared" si="48"/>
        <v>71.005820721769496</v>
      </c>
      <c r="Q789" t="s">
        <v>2041</v>
      </c>
      <c r="R789" t="s">
        <v>2042</v>
      </c>
      <c r="S789" s="9">
        <f t="shared" si="50"/>
        <v>388334</v>
      </c>
      <c r="T789" s="9">
        <f t="shared" si="51"/>
        <v>388550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9"/>
        <v>0.88166666666666671</v>
      </c>
      <c r="P790" s="5">
        <f t="shared" si="48"/>
        <v>102.38709677419355</v>
      </c>
      <c r="Q790" t="s">
        <v>2039</v>
      </c>
      <c r="R790" t="s">
        <v>2040</v>
      </c>
      <c r="S790" s="9">
        <f t="shared" si="50"/>
        <v>400766</v>
      </c>
      <c r="T790" s="9">
        <f t="shared" si="51"/>
        <v>401271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9"/>
        <v>0.37233333333333335</v>
      </c>
      <c r="P791" s="5">
        <f t="shared" si="48"/>
        <v>74.466666666666669</v>
      </c>
      <c r="Q791" t="s">
        <v>2035</v>
      </c>
      <c r="R791" t="s">
        <v>2036</v>
      </c>
      <c r="S791" s="9">
        <f t="shared" si="50"/>
        <v>414782</v>
      </c>
      <c r="T791" s="9">
        <f t="shared" si="51"/>
        <v>415670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9"/>
        <v>0.30540075309306081</v>
      </c>
      <c r="P792" s="5">
        <f t="shared" si="48"/>
        <v>51.009883198562441</v>
      </c>
      <c r="Q792" t="s">
        <v>2035</v>
      </c>
      <c r="R792" t="s">
        <v>2036</v>
      </c>
      <c r="S792" s="9">
        <f t="shared" si="50"/>
        <v>377271</v>
      </c>
      <c r="T792" s="9">
        <f t="shared" si="51"/>
        <v>377415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9"/>
        <v>0.25714285714285712</v>
      </c>
      <c r="P793" s="5">
        <f t="shared" si="48"/>
        <v>90</v>
      </c>
      <c r="Q793" t="s">
        <v>2033</v>
      </c>
      <c r="R793" t="s">
        <v>2034</v>
      </c>
      <c r="S793" s="9">
        <f t="shared" si="50"/>
        <v>437079</v>
      </c>
      <c r="T793" s="9">
        <f t="shared" si="51"/>
        <v>437463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9"/>
        <v>0.34</v>
      </c>
      <c r="P794" s="5">
        <f t="shared" si="48"/>
        <v>97.142857142857139</v>
      </c>
      <c r="Q794" t="s">
        <v>2035</v>
      </c>
      <c r="R794" t="s">
        <v>2036</v>
      </c>
      <c r="S794" s="9">
        <f t="shared" si="50"/>
        <v>406742</v>
      </c>
      <c r="T794" s="9">
        <f t="shared" si="51"/>
        <v>407414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9"/>
        <v>11.859090909090909</v>
      </c>
      <c r="P795" s="5">
        <f t="shared" si="48"/>
        <v>72.071823204419886</v>
      </c>
      <c r="Q795" t="s">
        <v>2046</v>
      </c>
      <c r="R795" t="s">
        <v>2047</v>
      </c>
      <c r="S795" s="9">
        <f t="shared" si="50"/>
        <v>406718</v>
      </c>
      <c r="T795" s="9">
        <f t="shared" si="51"/>
        <v>406814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9"/>
        <v>1.2539393939393939</v>
      </c>
      <c r="P796" s="5">
        <f t="shared" si="48"/>
        <v>75.236363636363635</v>
      </c>
      <c r="Q796" t="s">
        <v>2041</v>
      </c>
      <c r="R796" t="s">
        <v>2042</v>
      </c>
      <c r="S796" s="9">
        <f t="shared" si="50"/>
        <v>446103</v>
      </c>
      <c r="T796" s="9">
        <f t="shared" si="51"/>
        <v>446391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9"/>
        <v>0.14394366197183098</v>
      </c>
      <c r="P797" s="5">
        <f t="shared" si="48"/>
        <v>32.967741935483872</v>
      </c>
      <c r="Q797" t="s">
        <v>2039</v>
      </c>
      <c r="R797" t="s">
        <v>2052</v>
      </c>
      <c r="S797" s="9">
        <f t="shared" si="50"/>
        <v>436118</v>
      </c>
      <c r="T797" s="9">
        <f t="shared" si="51"/>
        <v>436190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9"/>
        <v>0.54807692307692313</v>
      </c>
      <c r="P798" s="5">
        <f t="shared" si="48"/>
        <v>54.807692307692307</v>
      </c>
      <c r="Q798" t="s">
        <v>2057</v>
      </c>
      <c r="R798" t="s">
        <v>2061</v>
      </c>
      <c r="S798" s="9">
        <f t="shared" si="50"/>
        <v>416534</v>
      </c>
      <c r="T798" s="9">
        <f t="shared" si="51"/>
        <v>416702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9"/>
        <v>1.0963157894736841</v>
      </c>
      <c r="P799" s="5">
        <f t="shared" si="48"/>
        <v>45.037837837837834</v>
      </c>
      <c r="Q799" t="s">
        <v>2037</v>
      </c>
      <c r="R799" t="s">
        <v>2038</v>
      </c>
      <c r="S799" s="9">
        <f t="shared" si="50"/>
        <v>455055</v>
      </c>
      <c r="T799" s="9">
        <f t="shared" si="51"/>
        <v>455607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9"/>
        <v>1.8847058823529412</v>
      </c>
      <c r="P800" s="5">
        <f t="shared" si="48"/>
        <v>52.958677685950413</v>
      </c>
      <c r="Q800" t="s">
        <v>2035</v>
      </c>
      <c r="R800" t="s">
        <v>2036</v>
      </c>
      <c r="S800" s="9">
        <f t="shared" si="50"/>
        <v>397358</v>
      </c>
      <c r="T800" s="9">
        <f t="shared" si="51"/>
        <v>398030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9"/>
        <v>0.87008284023668636</v>
      </c>
      <c r="P801" s="5">
        <f t="shared" si="48"/>
        <v>60.017959183673469</v>
      </c>
      <c r="Q801" t="s">
        <v>2035</v>
      </c>
      <c r="R801" t="s">
        <v>2036</v>
      </c>
      <c r="S801" s="9">
        <f t="shared" si="50"/>
        <v>429495</v>
      </c>
      <c r="T801" s="9">
        <f t="shared" si="51"/>
        <v>429591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9"/>
        <v>0.01</v>
      </c>
      <c r="P802" s="5">
        <f t="shared" si="48"/>
        <v>1</v>
      </c>
      <c r="Q802" t="s">
        <v>2041</v>
      </c>
      <c r="R802" t="s">
        <v>2042</v>
      </c>
      <c r="S802" s="9">
        <f t="shared" si="50"/>
        <v>423926</v>
      </c>
      <c r="T802" s="9">
        <f t="shared" si="51"/>
        <v>424022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9"/>
        <v>2.0291304347826089</v>
      </c>
      <c r="P803" s="5">
        <f t="shared" si="48"/>
        <v>44.028301886792455</v>
      </c>
      <c r="Q803" t="s">
        <v>2044</v>
      </c>
      <c r="R803" t="s">
        <v>2045</v>
      </c>
      <c r="S803" s="9">
        <f t="shared" si="50"/>
        <v>463839</v>
      </c>
      <c r="T803" s="9">
        <f t="shared" si="51"/>
        <v>464367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9"/>
        <v>1.9703225806451612</v>
      </c>
      <c r="P804" s="5">
        <f t="shared" si="48"/>
        <v>86.028169014084511</v>
      </c>
      <c r="Q804" t="s">
        <v>2044</v>
      </c>
      <c r="R804" t="s">
        <v>2045</v>
      </c>
      <c r="S804" s="9">
        <f t="shared" si="50"/>
        <v>459518</v>
      </c>
      <c r="T804" s="9">
        <f t="shared" si="51"/>
        <v>459566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9"/>
        <v>1.07</v>
      </c>
      <c r="P805" s="5">
        <f t="shared" si="48"/>
        <v>28.012875536480685</v>
      </c>
      <c r="Q805" t="s">
        <v>2035</v>
      </c>
      <c r="R805" t="s">
        <v>2036</v>
      </c>
      <c r="S805" s="9">
        <f t="shared" si="50"/>
        <v>455727</v>
      </c>
      <c r="T805" s="9">
        <f t="shared" si="51"/>
        <v>456543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9"/>
        <v>2.6873076923076922</v>
      </c>
      <c r="P806" s="5">
        <f t="shared" si="48"/>
        <v>32.050458715596328</v>
      </c>
      <c r="Q806" t="s">
        <v>2041</v>
      </c>
      <c r="R806" t="s">
        <v>2042</v>
      </c>
      <c r="S806" s="9">
        <f t="shared" si="50"/>
        <v>446367</v>
      </c>
      <c r="T806" s="9">
        <f t="shared" si="51"/>
        <v>446847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9"/>
        <v>0.50845360824742269</v>
      </c>
      <c r="P807" s="5">
        <f t="shared" si="48"/>
        <v>73.611940298507463</v>
      </c>
      <c r="Q807" t="s">
        <v>2039</v>
      </c>
      <c r="R807" t="s">
        <v>2053</v>
      </c>
      <c r="S807" s="9">
        <f t="shared" si="50"/>
        <v>418911</v>
      </c>
      <c r="T807" s="9">
        <f t="shared" si="51"/>
        <v>420135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9"/>
        <v>11.802857142857142</v>
      </c>
      <c r="P808" s="5">
        <f t="shared" si="48"/>
        <v>108.71052631578948</v>
      </c>
      <c r="Q808" t="s">
        <v>2039</v>
      </c>
      <c r="R808" t="s">
        <v>2052</v>
      </c>
      <c r="S808" s="9">
        <f t="shared" si="50"/>
        <v>395271</v>
      </c>
      <c r="T808" s="9">
        <f t="shared" si="51"/>
        <v>395846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9"/>
        <v>2.64</v>
      </c>
      <c r="P809" s="5">
        <f t="shared" si="48"/>
        <v>42.97674418604651</v>
      </c>
      <c r="Q809" t="s">
        <v>2035</v>
      </c>
      <c r="R809" t="s">
        <v>2036</v>
      </c>
      <c r="S809" s="9">
        <f t="shared" si="50"/>
        <v>461990</v>
      </c>
      <c r="T809" s="9">
        <f t="shared" si="51"/>
        <v>463047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9"/>
        <v>0.30442307692307691</v>
      </c>
      <c r="P810" s="5">
        <f t="shared" si="48"/>
        <v>83.315789473684205</v>
      </c>
      <c r="Q810" t="s">
        <v>2033</v>
      </c>
      <c r="R810" t="s">
        <v>2034</v>
      </c>
      <c r="S810" s="9">
        <f t="shared" si="50"/>
        <v>432086</v>
      </c>
      <c r="T810" s="9">
        <f t="shared" si="51"/>
        <v>432494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9"/>
        <v>0.62880681818181816</v>
      </c>
      <c r="P811" s="5">
        <f t="shared" si="48"/>
        <v>42</v>
      </c>
      <c r="Q811" t="s">
        <v>2039</v>
      </c>
      <c r="R811" t="s">
        <v>2053</v>
      </c>
      <c r="S811" s="9">
        <f t="shared" si="50"/>
        <v>399158</v>
      </c>
      <c r="T811" s="9">
        <f t="shared" si="51"/>
        <v>399182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9"/>
        <v>1.9312499999999999</v>
      </c>
      <c r="P812" s="5">
        <f t="shared" si="48"/>
        <v>55.927601809954751</v>
      </c>
      <c r="Q812" t="s">
        <v>2035</v>
      </c>
      <c r="R812" t="s">
        <v>2036</v>
      </c>
      <c r="S812" s="9">
        <f t="shared" si="50"/>
        <v>445527</v>
      </c>
      <c r="T812" s="9">
        <f t="shared" si="51"/>
        <v>445767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9"/>
        <v>0.77102702702702708</v>
      </c>
      <c r="P813" s="5">
        <f t="shared" si="48"/>
        <v>105.03681885125184</v>
      </c>
      <c r="Q813" t="s">
        <v>2057</v>
      </c>
      <c r="R813" t="s">
        <v>2058</v>
      </c>
      <c r="S813" s="9">
        <f t="shared" si="50"/>
        <v>428991</v>
      </c>
      <c r="T813" s="9">
        <f t="shared" si="51"/>
        <v>429039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9"/>
        <v>2.2552763819095478</v>
      </c>
      <c r="P814" s="5">
        <f t="shared" si="48"/>
        <v>48</v>
      </c>
      <c r="Q814" t="s">
        <v>2046</v>
      </c>
      <c r="R814" t="s">
        <v>2047</v>
      </c>
      <c r="S814" s="9">
        <f t="shared" si="50"/>
        <v>448862</v>
      </c>
      <c r="T814" s="9">
        <f t="shared" si="51"/>
        <v>448982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9"/>
        <v>2.3940625</v>
      </c>
      <c r="P815" s="5">
        <f t="shared" si="48"/>
        <v>112.66176470588235</v>
      </c>
      <c r="Q815" t="s">
        <v>2057</v>
      </c>
      <c r="R815" t="s">
        <v>2058</v>
      </c>
      <c r="S815" s="9">
        <f t="shared" si="50"/>
        <v>399470</v>
      </c>
      <c r="T815" s="9">
        <f t="shared" si="51"/>
        <v>399710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9"/>
        <v>0.921875</v>
      </c>
      <c r="P816" s="5">
        <f t="shared" si="48"/>
        <v>81.944444444444443</v>
      </c>
      <c r="Q816" t="s">
        <v>2041</v>
      </c>
      <c r="R816" t="s">
        <v>2042</v>
      </c>
      <c r="S816" s="9">
        <f t="shared" si="50"/>
        <v>432326</v>
      </c>
      <c r="T816" s="9">
        <f t="shared" si="51"/>
        <v>432374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9"/>
        <v>1.3023333333333333</v>
      </c>
      <c r="P817" s="5">
        <f t="shared" si="48"/>
        <v>64.049180327868854</v>
      </c>
      <c r="Q817" t="s">
        <v>2041</v>
      </c>
      <c r="R817" t="s">
        <v>2042</v>
      </c>
      <c r="S817" s="9">
        <f t="shared" si="50"/>
        <v>445551</v>
      </c>
      <c r="T817" s="9">
        <f t="shared" si="51"/>
        <v>446175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9"/>
        <v>6.1521739130434785</v>
      </c>
      <c r="P818" s="5">
        <f t="shared" si="48"/>
        <v>106.39097744360902</v>
      </c>
      <c r="Q818" t="s">
        <v>2035</v>
      </c>
      <c r="R818" t="s">
        <v>2036</v>
      </c>
      <c r="S818" s="9">
        <f t="shared" si="50"/>
        <v>412239</v>
      </c>
      <c r="T818" s="9">
        <f t="shared" si="51"/>
        <v>412287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9"/>
        <v>3.687953216374269</v>
      </c>
      <c r="P819" s="5">
        <f t="shared" si="48"/>
        <v>76.011249497790274</v>
      </c>
      <c r="Q819" t="s">
        <v>2046</v>
      </c>
      <c r="R819" t="s">
        <v>2047</v>
      </c>
      <c r="S819" s="9">
        <f t="shared" si="50"/>
        <v>458054</v>
      </c>
      <c r="T819" s="9">
        <f t="shared" si="51"/>
        <v>458726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9"/>
        <v>10.948571428571428</v>
      </c>
      <c r="P820" s="5">
        <f t="shared" si="48"/>
        <v>111.07246376811594</v>
      </c>
      <c r="Q820" t="s">
        <v>2035</v>
      </c>
      <c r="R820" t="s">
        <v>2036</v>
      </c>
      <c r="S820" s="9">
        <f t="shared" si="50"/>
        <v>455583</v>
      </c>
      <c r="T820" s="9">
        <f t="shared" si="51"/>
        <v>455895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9"/>
        <v>0.50662921348314605</v>
      </c>
      <c r="P821" s="5">
        <f t="shared" si="48"/>
        <v>95.936170212765958</v>
      </c>
      <c r="Q821" t="s">
        <v>2057</v>
      </c>
      <c r="R821" t="s">
        <v>2058</v>
      </c>
      <c r="S821" s="9">
        <f t="shared" si="50"/>
        <v>401607</v>
      </c>
      <c r="T821" s="9">
        <f t="shared" si="51"/>
        <v>401967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9"/>
        <v>8.0060000000000002</v>
      </c>
      <c r="P822" s="5">
        <f t="shared" si="48"/>
        <v>43.043010752688176</v>
      </c>
      <c r="Q822" t="s">
        <v>2041</v>
      </c>
      <c r="R822" t="s">
        <v>2042</v>
      </c>
      <c r="S822" s="9">
        <f t="shared" si="50"/>
        <v>451358</v>
      </c>
      <c r="T822" s="9">
        <f t="shared" si="51"/>
        <v>451670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9"/>
        <v>2.9128571428571428</v>
      </c>
      <c r="P823" s="5">
        <f t="shared" ref="P823:P886" si="52">AVERAGE(E823/G823)</f>
        <v>67.966666666666669</v>
      </c>
      <c r="Q823" t="s">
        <v>2039</v>
      </c>
      <c r="R823" t="s">
        <v>2053</v>
      </c>
      <c r="S823" s="9">
        <f t="shared" si="50"/>
        <v>438975</v>
      </c>
      <c r="T823" s="9">
        <f t="shared" si="51"/>
        <v>439286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9"/>
        <v>3.4996666666666667</v>
      </c>
      <c r="P824" s="5">
        <f t="shared" si="52"/>
        <v>89.991428571428571</v>
      </c>
      <c r="Q824" t="s">
        <v>2041</v>
      </c>
      <c r="R824" t="s">
        <v>2042</v>
      </c>
      <c r="S824" s="9">
        <f t="shared" si="50"/>
        <v>412671</v>
      </c>
      <c r="T824" s="9">
        <f t="shared" si="51"/>
        <v>413078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9"/>
        <v>3.5707317073170732</v>
      </c>
      <c r="P825" s="5">
        <f t="shared" si="52"/>
        <v>58.095238095238095</v>
      </c>
      <c r="Q825" t="s">
        <v>2041</v>
      </c>
      <c r="R825" t="s">
        <v>2042</v>
      </c>
      <c r="S825" s="9">
        <f t="shared" si="50"/>
        <v>417326</v>
      </c>
      <c r="T825" s="9">
        <f t="shared" si="51"/>
        <v>417926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9"/>
        <v>1.2648941176470587</v>
      </c>
      <c r="P826" s="5">
        <f t="shared" si="52"/>
        <v>83.996875000000003</v>
      </c>
      <c r="Q826" t="s">
        <v>2046</v>
      </c>
      <c r="R826" t="s">
        <v>2047</v>
      </c>
      <c r="S826" s="9">
        <f t="shared" si="50"/>
        <v>380270</v>
      </c>
      <c r="T826" s="9">
        <f t="shared" si="51"/>
        <v>381038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9"/>
        <v>3.875</v>
      </c>
      <c r="P827" s="5">
        <f t="shared" si="52"/>
        <v>88.853503184713375</v>
      </c>
      <c r="Q827" t="s">
        <v>2039</v>
      </c>
      <c r="R827" t="s">
        <v>2060</v>
      </c>
      <c r="S827" s="9">
        <f t="shared" si="50"/>
        <v>442502</v>
      </c>
      <c r="T827" s="9">
        <f t="shared" si="51"/>
        <v>442790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9"/>
        <v>4.5703571428571426</v>
      </c>
      <c r="P828" s="5">
        <f t="shared" si="52"/>
        <v>65.963917525773198</v>
      </c>
      <c r="Q828" t="s">
        <v>2035</v>
      </c>
      <c r="R828" t="s">
        <v>2036</v>
      </c>
      <c r="S828" s="9">
        <f t="shared" si="50"/>
        <v>384519</v>
      </c>
      <c r="T828" s="9">
        <f t="shared" si="51"/>
        <v>385191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9"/>
        <v>2.6669565217391304</v>
      </c>
      <c r="P829" s="5">
        <f t="shared" si="52"/>
        <v>74.804878048780495</v>
      </c>
      <c r="Q829" t="s">
        <v>2039</v>
      </c>
      <c r="R829" t="s">
        <v>2052</v>
      </c>
      <c r="S829" s="9">
        <f t="shared" si="50"/>
        <v>387902</v>
      </c>
      <c r="T829" s="9">
        <f t="shared" si="51"/>
        <v>388190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9"/>
        <v>0.69</v>
      </c>
      <c r="P830" s="5">
        <f t="shared" si="52"/>
        <v>69.98571428571428</v>
      </c>
      <c r="Q830" t="s">
        <v>2035</v>
      </c>
      <c r="R830" t="s">
        <v>2036</v>
      </c>
      <c r="S830" s="9">
        <f t="shared" si="50"/>
        <v>452078</v>
      </c>
      <c r="T830" s="9">
        <f t="shared" si="51"/>
        <v>452678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9"/>
        <v>0.51343749999999999</v>
      </c>
      <c r="P831" s="5">
        <f t="shared" si="52"/>
        <v>32.006493506493506</v>
      </c>
      <c r="Q831" t="s">
        <v>2035</v>
      </c>
      <c r="R831" t="s">
        <v>2036</v>
      </c>
      <c r="S831" s="9">
        <f t="shared" si="50"/>
        <v>423854</v>
      </c>
      <c r="T831" s="9">
        <f t="shared" si="51"/>
        <v>424214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9"/>
        <v>1.1710526315789473E-2</v>
      </c>
      <c r="P832" s="5">
        <f t="shared" si="52"/>
        <v>64.727272727272734</v>
      </c>
      <c r="Q832" t="s">
        <v>2035</v>
      </c>
      <c r="R832" t="s">
        <v>2036</v>
      </c>
      <c r="S832" s="9">
        <f t="shared" si="50"/>
        <v>446391</v>
      </c>
      <c r="T832" s="9">
        <f t="shared" si="51"/>
        <v>447807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9"/>
        <v>1.089773429454171</v>
      </c>
      <c r="P833" s="5">
        <f t="shared" si="52"/>
        <v>24.998110087408456</v>
      </c>
      <c r="Q833" t="s">
        <v>2044</v>
      </c>
      <c r="R833" t="s">
        <v>2045</v>
      </c>
      <c r="S833" s="9">
        <f t="shared" si="50"/>
        <v>395774</v>
      </c>
      <c r="T833" s="9">
        <f t="shared" si="51"/>
        <v>396590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53">E834/D834</f>
        <v>3.1517592592592591</v>
      </c>
      <c r="P834" s="5">
        <f t="shared" si="52"/>
        <v>104.97764070932922</v>
      </c>
      <c r="Q834" t="s">
        <v>2046</v>
      </c>
      <c r="R834" t="s">
        <v>2054</v>
      </c>
      <c r="S834" s="9">
        <f t="shared" ref="S834:S897" si="54">((J834/60)/60)+DATE(1970,1,1)</f>
        <v>427094</v>
      </c>
      <c r="T834" s="9">
        <f t="shared" ref="T834:T897" si="55">((K834/60)/60)+DATE(1970,1,1)</f>
        <v>427911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53"/>
        <v>1.5769117647058823</v>
      </c>
      <c r="P835" s="5">
        <f t="shared" si="52"/>
        <v>64.987878787878785</v>
      </c>
      <c r="Q835" t="s">
        <v>2046</v>
      </c>
      <c r="R835" t="s">
        <v>2054</v>
      </c>
      <c r="S835" s="9">
        <f t="shared" si="54"/>
        <v>386031</v>
      </c>
      <c r="T835" s="9">
        <f t="shared" si="55"/>
        <v>386295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3"/>
        <v>1.5380821917808218</v>
      </c>
      <c r="P836" s="5">
        <f t="shared" si="52"/>
        <v>94.352941176470594</v>
      </c>
      <c r="Q836" t="s">
        <v>2035</v>
      </c>
      <c r="R836" t="s">
        <v>2036</v>
      </c>
      <c r="S836" s="9">
        <f t="shared" si="54"/>
        <v>406670</v>
      </c>
      <c r="T836" s="9">
        <f t="shared" si="55"/>
        <v>406814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3"/>
        <v>0.89738979118329465</v>
      </c>
      <c r="P837" s="5">
        <f t="shared" si="52"/>
        <v>44.001706484641637</v>
      </c>
      <c r="Q837" t="s">
        <v>2037</v>
      </c>
      <c r="R837" t="s">
        <v>2038</v>
      </c>
      <c r="S837" s="9">
        <f t="shared" si="54"/>
        <v>421431</v>
      </c>
      <c r="T837" s="9">
        <f t="shared" si="55"/>
        <v>421575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3"/>
        <v>0.75135802469135804</v>
      </c>
      <c r="P838" s="5">
        <f t="shared" si="52"/>
        <v>64.744680851063833</v>
      </c>
      <c r="Q838" t="s">
        <v>2041</v>
      </c>
      <c r="R838" t="s">
        <v>2050</v>
      </c>
      <c r="S838" s="9">
        <f t="shared" si="54"/>
        <v>377055</v>
      </c>
      <c r="T838" s="9">
        <f t="shared" si="55"/>
        <v>377319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3"/>
        <v>8.5288135593220336</v>
      </c>
      <c r="P839" s="5">
        <f t="shared" si="52"/>
        <v>84.00667779632721</v>
      </c>
      <c r="Q839" t="s">
        <v>2041</v>
      </c>
      <c r="R839" t="s">
        <v>2049</v>
      </c>
      <c r="S839" s="9">
        <f t="shared" si="54"/>
        <v>387014</v>
      </c>
      <c r="T839" s="9">
        <f t="shared" si="55"/>
        <v>388310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3"/>
        <v>1.3890625000000001</v>
      </c>
      <c r="P840" s="5">
        <f t="shared" si="52"/>
        <v>34.061302681992338</v>
      </c>
      <c r="Q840" t="s">
        <v>2035</v>
      </c>
      <c r="R840" t="s">
        <v>2036</v>
      </c>
      <c r="S840" s="9">
        <f t="shared" si="54"/>
        <v>452798</v>
      </c>
      <c r="T840" s="9">
        <f t="shared" si="55"/>
        <v>453014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3"/>
        <v>1.9018181818181819</v>
      </c>
      <c r="P841" s="5">
        <f t="shared" si="52"/>
        <v>93.273885350318466</v>
      </c>
      <c r="Q841" t="s">
        <v>2039</v>
      </c>
      <c r="R841" t="s">
        <v>2053</v>
      </c>
      <c r="S841" s="9">
        <f t="shared" si="54"/>
        <v>413078</v>
      </c>
      <c r="T841" s="9">
        <f t="shared" si="55"/>
        <v>414158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3"/>
        <v>1.0024333619948409</v>
      </c>
      <c r="P842" s="5">
        <f t="shared" si="52"/>
        <v>32.998301726577978</v>
      </c>
      <c r="Q842" t="s">
        <v>2035</v>
      </c>
      <c r="R842" t="s">
        <v>2036</v>
      </c>
      <c r="S842" s="9">
        <f t="shared" si="54"/>
        <v>415982</v>
      </c>
      <c r="T842" s="9">
        <f t="shared" si="55"/>
        <v>416030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3"/>
        <v>1.4275824175824177</v>
      </c>
      <c r="P843" s="5">
        <f t="shared" si="52"/>
        <v>83.812903225806451</v>
      </c>
      <c r="Q843" t="s">
        <v>2037</v>
      </c>
      <c r="R843" t="s">
        <v>2038</v>
      </c>
      <c r="S843" s="9">
        <f t="shared" si="54"/>
        <v>429975</v>
      </c>
      <c r="T843" s="9">
        <f t="shared" si="55"/>
        <v>430359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3"/>
        <v>5.6313333333333331</v>
      </c>
      <c r="P844" s="5">
        <f t="shared" si="52"/>
        <v>63.992424242424242</v>
      </c>
      <c r="Q844" t="s">
        <v>2037</v>
      </c>
      <c r="R844" t="s">
        <v>2051</v>
      </c>
      <c r="S844" s="9">
        <f t="shared" si="54"/>
        <v>450302</v>
      </c>
      <c r="T844" s="9">
        <f t="shared" si="55"/>
        <v>450374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3"/>
        <v>0.30715909090909088</v>
      </c>
      <c r="P845" s="5">
        <f t="shared" si="52"/>
        <v>81.909090909090907</v>
      </c>
      <c r="Q845" t="s">
        <v>2044</v>
      </c>
      <c r="R845" t="s">
        <v>2045</v>
      </c>
      <c r="S845" s="9">
        <f t="shared" si="54"/>
        <v>452030</v>
      </c>
      <c r="T845" s="9">
        <f t="shared" si="55"/>
        <v>452174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3"/>
        <v>0.99397727272727276</v>
      </c>
      <c r="P846" s="5">
        <f t="shared" si="52"/>
        <v>93.053191489361708</v>
      </c>
      <c r="Q846" t="s">
        <v>2039</v>
      </c>
      <c r="R846" t="s">
        <v>2053</v>
      </c>
      <c r="S846" s="9">
        <f t="shared" si="54"/>
        <v>394239</v>
      </c>
      <c r="T846" s="9">
        <f t="shared" si="55"/>
        <v>394311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3"/>
        <v>1.9754935622317598</v>
      </c>
      <c r="P847" s="5">
        <f t="shared" si="52"/>
        <v>101.98449039881831</v>
      </c>
      <c r="Q847" t="s">
        <v>2037</v>
      </c>
      <c r="R847" t="s">
        <v>2038</v>
      </c>
      <c r="S847" s="9">
        <f t="shared" si="54"/>
        <v>449558</v>
      </c>
      <c r="T847" s="9">
        <f t="shared" si="55"/>
        <v>450446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3"/>
        <v>5.085</v>
      </c>
      <c r="P848" s="5">
        <f t="shared" si="52"/>
        <v>105.9375</v>
      </c>
      <c r="Q848" t="s">
        <v>2037</v>
      </c>
      <c r="R848" t="s">
        <v>2038</v>
      </c>
      <c r="S848" s="9">
        <f t="shared" si="54"/>
        <v>451166</v>
      </c>
      <c r="T848" s="9">
        <f t="shared" si="55"/>
        <v>452030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3"/>
        <v>2.3774468085106384</v>
      </c>
      <c r="P849" s="5">
        <f t="shared" si="52"/>
        <v>101.58181818181818</v>
      </c>
      <c r="Q849" t="s">
        <v>2033</v>
      </c>
      <c r="R849" t="s">
        <v>2034</v>
      </c>
      <c r="S849" s="9">
        <f t="shared" si="54"/>
        <v>446487</v>
      </c>
      <c r="T849" s="9">
        <f t="shared" si="55"/>
        <v>446559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3"/>
        <v>3.3846875000000001</v>
      </c>
      <c r="P850" s="5">
        <f t="shared" si="52"/>
        <v>62.970930232558139</v>
      </c>
      <c r="Q850" t="s">
        <v>2039</v>
      </c>
      <c r="R850" t="s">
        <v>2052</v>
      </c>
      <c r="S850" s="9">
        <f t="shared" si="54"/>
        <v>380102</v>
      </c>
      <c r="T850" s="9">
        <f t="shared" si="55"/>
        <v>380318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3"/>
        <v>1.3308955223880596</v>
      </c>
      <c r="P851" s="5">
        <f t="shared" si="52"/>
        <v>29.045602605863191</v>
      </c>
      <c r="Q851" t="s">
        <v>2041</v>
      </c>
      <c r="R851" t="s">
        <v>2050</v>
      </c>
      <c r="S851" s="9">
        <f t="shared" si="54"/>
        <v>394671</v>
      </c>
      <c r="T851" s="9">
        <f t="shared" si="55"/>
        <v>394743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3"/>
        <v>0.01</v>
      </c>
      <c r="P852" s="5">
        <f t="shared" si="52"/>
        <v>1</v>
      </c>
      <c r="Q852" t="s">
        <v>2041</v>
      </c>
      <c r="R852" t="s">
        <v>2042</v>
      </c>
      <c r="S852" s="9">
        <f t="shared" si="54"/>
        <v>392703</v>
      </c>
      <c r="T852" s="9">
        <f t="shared" si="55"/>
        <v>393063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3"/>
        <v>2.0779999999999998</v>
      </c>
      <c r="P853" s="5">
        <f t="shared" si="52"/>
        <v>77.924999999999997</v>
      </c>
      <c r="Q853" t="s">
        <v>2041</v>
      </c>
      <c r="R853" t="s">
        <v>2043</v>
      </c>
      <c r="S853" s="9">
        <f t="shared" si="54"/>
        <v>396662</v>
      </c>
      <c r="T853" s="9">
        <f t="shared" si="55"/>
        <v>397454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3"/>
        <v>0.51122448979591839</v>
      </c>
      <c r="P854" s="5">
        <f t="shared" si="52"/>
        <v>80.806451612903231</v>
      </c>
      <c r="Q854" t="s">
        <v>2057</v>
      </c>
      <c r="R854" t="s">
        <v>2058</v>
      </c>
      <c r="S854" s="9">
        <f t="shared" si="54"/>
        <v>389678</v>
      </c>
      <c r="T854" s="9">
        <f t="shared" si="55"/>
        <v>389918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3"/>
        <v>6.5205847953216374</v>
      </c>
      <c r="P855" s="5">
        <f t="shared" si="52"/>
        <v>76.006816632583508</v>
      </c>
      <c r="Q855" t="s">
        <v>2041</v>
      </c>
      <c r="R855" t="s">
        <v>2050</v>
      </c>
      <c r="S855" s="9">
        <f t="shared" si="54"/>
        <v>389054</v>
      </c>
      <c r="T855" s="9">
        <f t="shared" si="55"/>
        <v>389174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3"/>
        <v>1.1363099415204678</v>
      </c>
      <c r="P856" s="5">
        <f t="shared" si="52"/>
        <v>72.993613824192337</v>
      </c>
      <c r="Q856" t="s">
        <v>2046</v>
      </c>
      <c r="R856" t="s">
        <v>2056</v>
      </c>
      <c r="S856" s="9">
        <f t="shared" si="54"/>
        <v>462807</v>
      </c>
      <c r="T856" s="9">
        <f t="shared" si="55"/>
        <v>463455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3"/>
        <v>1.0237606837606839</v>
      </c>
      <c r="P857" s="5">
        <f t="shared" si="52"/>
        <v>53</v>
      </c>
      <c r="Q857" t="s">
        <v>2035</v>
      </c>
      <c r="R857" t="s">
        <v>2036</v>
      </c>
      <c r="S857" s="9">
        <f t="shared" si="54"/>
        <v>389006</v>
      </c>
      <c r="T857" s="9">
        <f t="shared" si="55"/>
        <v>389750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3"/>
        <v>3.5658333333333334</v>
      </c>
      <c r="P858" s="5">
        <f t="shared" si="52"/>
        <v>54.164556962025316</v>
      </c>
      <c r="Q858" t="s">
        <v>2033</v>
      </c>
      <c r="R858" t="s">
        <v>2034</v>
      </c>
      <c r="S858" s="9">
        <f t="shared" si="54"/>
        <v>396470</v>
      </c>
      <c r="T858" s="9">
        <f t="shared" si="55"/>
        <v>396878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3"/>
        <v>1.3986792452830188</v>
      </c>
      <c r="P859" s="5">
        <f t="shared" si="52"/>
        <v>32.946666666666665</v>
      </c>
      <c r="Q859" t="s">
        <v>2039</v>
      </c>
      <c r="R859" t="s">
        <v>2060</v>
      </c>
      <c r="S859" s="9">
        <f t="shared" si="54"/>
        <v>394575</v>
      </c>
      <c r="T859" s="9">
        <f t="shared" si="55"/>
        <v>395127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3"/>
        <v>0.69450000000000001</v>
      </c>
      <c r="P860" s="5">
        <f t="shared" si="52"/>
        <v>79.371428571428567</v>
      </c>
      <c r="Q860" t="s">
        <v>2033</v>
      </c>
      <c r="R860" t="s">
        <v>2034</v>
      </c>
      <c r="S860" s="9">
        <f t="shared" si="54"/>
        <v>448982</v>
      </c>
      <c r="T860" s="9">
        <f t="shared" si="55"/>
        <v>449150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3"/>
        <v>0.35534246575342465</v>
      </c>
      <c r="P861" s="5">
        <f t="shared" si="52"/>
        <v>41.174603174603178</v>
      </c>
      <c r="Q861" t="s">
        <v>2035</v>
      </c>
      <c r="R861" t="s">
        <v>2036</v>
      </c>
      <c r="S861" s="9">
        <f t="shared" si="54"/>
        <v>403935</v>
      </c>
      <c r="T861" s="9">
        <f t="shared" si="55"/>
        <v>404366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3"/>
        <v>2.5165000000000002</v>
      </c>
      <c r="P862" s="5">
        <f t="shared" si="52"/>
        <v>77.430769230769229</v>
      </c>
      <c r="Q862" t="s">
        <v>2037</v>
      </c>
      <c r="R862" t="s">
        <v>2051</v>
      </c>
      <c r="S862" s="9">
        <f t="shared" si="54"/>
        <v>456279</v>
      </c>
      <c r="T862" s="9">
        <f t="shared" si="55"/>
        <v>456519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3"/>
        <v>1.0587500000000001</v>
      </c>
      <c r="P863" s="5">
        <f t="shared" si="52"/>
        <v>57.159509202453989</v>
      </c>
      <c r="Q863" t="s">
        <v>2035</v>
      </c>
      <c r="R863" t="s">
        <v>2036</v>
      </c>
      <c r="S863" s="9">
        <f t="shared" si="54"/>
        <v>378110</v>
      </c>
      <c r="T863" s="9">
        <f t="shared" si="55"/>
        <v>378302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3"/>
        <v>1.8742857142857143</v>
      </c>
      <c r="P864" s="5">
        <f t="shared" si="52"/>
        <v>77.17647058823529</v>
      </c>
      <c r="Q864" t="s">
        <v>2035</v>
      </c>
      <c r="R864" t="s">
        <v>2036</v>
      </c>
      <c r="S864" s="9">
        <f t="shared" si="54"/>
        <v>390062</v>
      </c>
      <c r="T864" s="9">
        <f t="shared" si="55"/>
        <v>390158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3"/>
        <v>3.8678571428571429</v>
      </c>
      <c r="P865" s="5">
        <f t="shared" si="52"/>
        <v>24.953917050691246</v>
      </c>
      <c r="Q865" t="s">
        <v>2039</v>
      </c>
      <c r="R865" t="s">
        <v>2062</v>
      </c>
      <c r="S865" s="9">
        <f t="shared" si="54"/>
        <v>424046</v>
      </c>
      <c r="T865" s="9">
        <f t="shared" si="55"/>
        <v>424598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3"/>
        <v>3.4707142857142856</v>
      </c>
      <c r="P866" s="5">
        <f t="shared" si="52"/>
        <v>97.18</v>
      </c>
      <c r="Q866" t="s">
        <v>2039</v>
      </c>
      <c r="R866" t="s">
        <v>2060</v>
      </c>
      <c r="S866" s="9">
        <f t="shared" si="54"/>
        <v>434342</v>
      </c>
      <c r="T866" s="9">
        <f t="shared" si="55"/>
        <v>434462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3"/>
        <v>1.8582098765432098</v>
      </c>
      <c r="P867" s="5">
        <f t="shared" si="52"/>
        <v>46.000916870415651</v>
      </c>
      <c r="Q867" t="s">
        <v>2035</v>
      </c>
      <c r="R867" t="s">
        <v>2036</v>
      </c>
      <c r="S867" s="9">
        <f t="shared" si="54"/>
        <v>417446</v>
      </c>
      <c r="T867" s="9">
        <f t="shared" si="55"/>
        <v>417662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3"/>
        <v>0.43241247264770238</v>
      </c>
      <c r="P868" s="5">
        <f t="shared" si="52"/>
        <v>88.023385300668153</v>
      </c>
      <c r="Q868" t="s">
        <v>2044</v>
      </c>
      <c r="R868" t="s">
        <v>2045</v>
      </c>
      <c r="S868" s="9">
        <f t="shared" si="54"/>
        <v>388022</v>
      </c>
      <c r="T868" s="9">
        <f t="shared" si="55"/>
        <v>388046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3"/>
        <v>1.6243749999999999</v>
      </c>
      <c r="P869" s="5">
        <f t="shared" si="52"/>
        <v>25.99</v>
      </c>
      <c r="Q869" t="s">
        <v>2033</v>
      </c>
      <c r="R869" t="s">
        <v>2034</v>
      </c>
      <c r="S869" s="9">
        <f t="shared" si="54"/>
        <v>453086</v>
      </c>
      <c r="T869" s="9">
        <f t="shared" si="55"/>
        <v>453230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3"/>
        <v>1.8484285714285715</v>
      </c>
      <c r="P870" s="5">
        <f t="shared" si="52"/>
        <v>102.69047619047619</v>
      </c>
      <c r="Q870" t="s">
        <v>2035</v>
      </c>
      <c r="R870" t="s">
        <v>2036</v>
      </c>
      <c r="S870" s="9">
        <f t="shared" si="54"/>
        <v>409334</v>
      </c>
      <c r="T870" s="9">
        <f t="shared" si="55"/>
        <v>409598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3"/>
        <v>0.23703520691785052</v>
      </c>
      <c r="P871" s="5">
        <f t="shared" si="52"/>
        <v>72.958174904942965</v>
      </c>
      <c r="Q871" t="s">
        <v>2039</v>
      </c>
      <c r="R871" t="s">
        <v>2052</v>
      </c>
      <c r="S871" s="9">
        <f t="shared" si="54"/>
        <v>380318</v>
      </c>
      <c r="T871" s="9">
        <f t="shared" si="55"/>
        <v>380654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3"/>
        <v>0.89870129870129867</v>
      </c>
      <c r="P872" s="5">
        <f t="shared" si="52"/>
        <v>57.190082644628099</v>
      </c>
      <c r="Q872" t="s">
        <v>2035</v>
      </c>
      <c r="R872" t="s">
        <v>2036</v>
      </c>
      <c r="S872" s="9">
        <f t="shared" si="54"/>
        <v>425678</v>
      </c>
      <c r="T872" s="9">
        <f t="shared" si="55"/>
        <v>426278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3"/>
        <v>2.7260419580419581</v>
      </c>
      <c r="P873" s="5">
        <f t="shared" si="52"/>
        <v>84.013793103448279</v>
      </c>
      <c r="Q873" t="s">
        <v>2035</v>
      </c>
      <c r="R873" t="s">
        <v>2036</v>
      </c>
      <c r="S873" s="9">
        <f t="shared" si="54"/>
        <v>444878</v>
      </c>
      <c r="T873" s="9">
        <f t="shared" si="55"/>
        <v>445311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3"/>
        <v>1.7004255319148935</v>
      </c>
      <c r="P874" s="5">
        <f t="shared" si="52"/>
        <v>98.666666666666671</v>
      </c>
      <c r="Q874" t="s">
        <v>2039</v>
      </c>
      <c r="R874" t="s">
        <v>2055</v>
      </c>
      <c r="S874" s="9">
        <f t="shared" si="54"/>
        <v>452222</v>
      </c>
      <c r="T874" s="9">
        <f t="shared" si="55"/>
        <v>452342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3"/>
        <v>1.8828503562945369</v>
      </c>
      <c r="P875" s="5">
        <f t="shared" si="52"/>
        <v>42.007419183889773</v>
      </c>
      <c r="Q875" t="s">
        <v>2044</v>
      </c>
      <c r="R875" t="s">
        <v>2045</v>
      </c>
      <c r="S875" s="9">
        <f t="shared" si="54"/>
        <v>411447</v>
      </c>
      <c r="T875" s="9">
        <f t="shared" si="55"/>
        <v>411567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3"/>
        <v>3.4693532338308457</v>
      </c>
      <c r="P876" s="5">
        <f t="shared" si="52"/>
        <v>32.002753556677376</v>
      </c>
      <c r="Q876" t="s">
        <v>2044</v>
      </c>
      <c r="R876" t="s">
        <v>2045</v>
      </c>
      <c r="S876" s="9">
        <f t="shared" si="54"/>
        <v>378902</v>
      </c>
      <c r="T876" s="9">
        <f t="shared" si="55"/>
        <v>379814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3"/>
        <v>0.6917721518987342</v>
      </c>
      <c r="P877" s="5">
        <f t="shared" si="52"/>
        <v>81.567164179104481</v>
      </c>
      <c r="Q877" t="s">
        <v>2041</v>
      </c>
      <c r="R877" t="s">
        <v>2042</v>
      </c>
      <c r="S877" s="9">
        <f t="shared" si="54"/>
        <v>385263</v>
      </c>
      <c r="T877" s="9">
        <f t="shared" si="55"/>
        <v>385287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3"/>
        <v>0.25433734939759034</v>
      </c>
      <c r="P878" s="5">
        <f t="shared" si="52"/>
        <v>37.035087719298247</v>
      </c>
      <c r="Q878" t="s">
        <v>2044</v>
      </c>
      <c r="R878" t="s">
        <v>2045</v>
      </c>
      <c r="S878" s="9">
        <f t="shared" si="54"/>
        <v>458894</v>
      </c>
      <c r="T878" s="9">
        <f t="shared" si="55"/>
        <v>459470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3"/>
        <v>0.77400977995110021</v>
      </c>
      <c r="P879" s="5">
        <f t="shared" si="52"/>
        <v>103.033360455655</v>
      </c>
      <c r="Q879" t="s">
        <v>2033</v>
      </c>
      <c r="R879" t="s">
        <v>2034</v>
      </c>
      <c r="S879" s="9">
        <f t="shared" si="54"/>
        <v>433766</v>
      </c>
      <c r="T879" s="9">
        <f t="shared" si="55"/>
        <v>433790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3"/>
        <v>0.37481481481481482</v>
      </c>
      <c r="P880" s="5">
        <f t="shared" si="52"/>
        <v>84.333333333333329</v>
      </c>
      <c r="Q880" t="s">
        <v>2041</v>
      </c>
      <c r="R880" t="s">
        <v>2048</v>
      </c>
      <c r="S880" s="9">
        <f t="shared" si="54"/>
        <v>464199</v>
      </c>
      <c r="T880" s="9">
        <f t="shared" si="55"/>
        <v>464775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3"/>
        <v>5.4379999999999997</v>
      </c>
      <c r="P881" s="5">
        <f t="shared" si="52"/>
        <v>102.60377358490567</v>
      </c>
      <c r="Q881" t="s">
        <v>2046</v>
      </c>
      <c r="R881" t="s">
        <v>2047</v>
      </c>
      <c r="S881" s="9">
        <f t="shared" si="54"/>
        <v>438831</v>
      </c>
      <c r="T881" s="9">
        <f t="shared" si="55"/>
        <v>439047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3"/>
        <v>2.2852189349112426</v>
      </c>
      <c r="P882" s="5">
        <f t="shared" si="52"/>
        <v>79.992129246064621</v>
      </c>
      <c r="Q882" t="s">
        <v>2041</v>
      </c>
      <c r="R882" t="s">
        <v>2043</v>
      </c>
      <c r="S882" s="9">
        <f t="shared" si="54"/>
        <v>459926</v>
      </c>
      <c r="T882" s="9">
        <f t="shared" si="55"/>
        <v>459974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3"/>
        <v>0.38948339483394834</v>
      </c>
      <c r="P883" s="5">
        <f t="shared" si="52"/>
        <v>70.055309734513273</v>
      </c>
      <c r="Q883" t="s">
        <v>2035</v>
      </c>
      <c r="R883" t="s">
        <v>2036</v>
      </c>
      <c r="S883" s="9">
        <f t="shared" si="54"/>
        <v>424574</v>
      </c>
      <c r="T883" s="9">
        <f t="shared" si="55"/>
        <v>425270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3"/>
        <v>3.7</v>
      </c>
      <c r="P884" s="5">
        <f t="shared" si="52"/>
        <v>37</v>
      </c>
      <c r="Q884" t="s">
        <v>2035</v>
      </c>
      <c r="R884" t="s">
        <v>2036</v>
      </c>
      <c r="S884" s="9">
        <f t="shared" si="54"/>
        <v>420519</v>
      </c>
      <c r="T884" s="9">
        <f t="shared" si="55"/>
        <v>420615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3"/>
        <v>2.3791176470588233</v>
      </c>
      <c r="P885" s="5">
        <f t="shared" si="52"/>
        <v>41.911917098445599</v>
      </c>
      <c r="Q885" t="s">
        <v>2039</v>
      </c>
      <c r="R885" t="s">
        <v>2060</v>
      </c>
      <c r="S885" s="9">
        <f t="shared" si="54"/>
        <v>379670</v>
      </c>
      <c r="T885" s="9">
        <f t="shared" si="55"/>
        <v>380534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3"/>
        <v>0.64036299765807958</v>
      </c>
      <c r="P886" s="5">
        <f t="shared" si="52"/>
        <v>57.992576882290564</v>
      </c>
      <c r="Q886" t="s">
        <v>2035</v>
      </c>
      <c r="R886" t="s">
        <v>2036</v>
      </c>
      <c r="S886" s="9">
        <f t="shared" si="54"/>
        <v>414230</v>
      </c>
      <c r="T886" s="9">
        <f t="shared" si="55"/>
        <v>414278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3"/>
        <v>1.1827777777777777</v>
      </c>
      <c r="P887" s="5">
        <f t="shared" ref="P887:P950" si="56">AVERAGE(E887/G887)</f>
        <v>40.942307692307693</v>
      </c>
      <c r="Q887" t="s">
        <v>2035</v>
      </c>
      <c r="R887" t="s">
        <v>2036</v>
      </c>
      <c r="S887" s="9">
        <f t="shared" si="54"/>
        <v>379958</v>
      </c>
      <c r="T887" s="9">
        <f t="shared" si="55"/>
        <v>380870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3"/>
        <v>0.84824037184594958</v>
      </c>
      <c r="P888" s="5">
        <f t="shared" si="56"/>
        <v>69.9972602739726</v>
      </c>
      <c r="Q888" t="s">
        <v>2041</v>
      </c>
      <c r="R888" t="s">
        <v>2050</v>
      </c>
      <c r="S888" s="9">
        <f t="shared" si="54"/>
        <v>381902</v>
      </c>
      <c r="T888" s="9">
        <f t="shared" si="55"/>
        <v>382334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3"/>
        <v>0.29346153846153844</v>
      </c>
      <c r="P889" s="5">
        <f t="shared" si="56"/>
        <v>73.838709677419359</v>
      </c>
      <c r="Q889" t="s">
        <v>2035</v>
      </c>
      <c r="R889" t="s">
        <v>2036</v>
      </c>
      <c r="S889" s="9">
        <f t="shared" si="54"/>
        <v>424766</v>
      </c>
      <c r="T889" s="9">
        <f t="shared" si="55"/>
        <v>425894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3"/>
        <v>2.0989655172413793</v>
      </c>
      <c r="P890" s="5">
        <f t="shared" si="56"/>
        <v>41.979310344827589</v>
      </c>
      <c r="Q890" t="s">
        <v>2035</v>
      </c>
      <c r="R890" t="s">
        <v>2036</v>
      </c>
      <c r="S890" s="9">
        <f t="shared" si="54"/>
        <v>439982</v>
      </c>
      <c r="T890" s="9">
        <f t="shared" si="55"/>
        <v>440438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3"/>
        <v>1.697857142857143</v>
      </c>
      <c r="P891" s="5">
        <f t="shared" si="56"/>
        <v>77.93442622950819</v>
      </c>
      <c r="Q891" t="s">
        <v>2041</v>
      </c>
      <c r="R891" t="s">
        <v>2043</v>
      </c>
      <c r="S891" s="9">
        <f t="shared" si="54"/>
        <v>412958</v>
      </c>
      <c r="T891" s="9">
        <f t="shared" si="55"/>
        <v>413126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3"/>
        <v>1.1595907738095239</v>
      </c>
      <c r="P892" s="5">
        <f t="shared" si="56"/>
        <v>106.01972789115646</v>
      </c>
      <c r="Q892" t="s">
        <v>2041</v>
      </c>
      <c r="R892" t="s">
        <v>2050</v>
      </c>
      <c r="S892" s="9">
        <f t="shared" si="54"/>
        <v>459278</v>
      </c>
      <c r="T892" s="9">
        <f t="shared" si="55"/>
        <v>459302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3"/>
        <v>2.5859999999999999</v>
      </c>
      <c r="P893" s="5">
        <f t="shared" si="56"/>
        <v>47.018181818181816</v>
      </c>
      <c r="Q893" t="s">
        <v>2039</v>
      </c>
      <c r="R893" t="s">
        <v>2053</v>
      </c>
      <c r="S893" s="9">
        <f t="shared" si="54"/>
        <v>393039</v>
      </c>
      <c r="T893" s="9">
        <f t="shared" si="55"/>
        <v>394095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3"/>
        <v>2.3058333333333332</v>
      </c>
      <c r="P894" s="5">
        <f t="shared" si="56"/>
        <v>76.016483516483518</v>
      </c>
      <c r="Q894" t="s">
        <v>2046</v>
      </c>
      <c r="R894" t="s">
        <v>2054</v>
      </c>
      <c r="S894" s="9">
        <f t="shared" si="54"/>
        <v>379574</v>
      </c>
      <c r="T894" s="9">
        <f t="shared" si="55"/>
        <v>380558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3"/>
        <v>1.2821428571428573</v>
      </c>
      <c r="P895" s="5">
        <f t="shared" si="56"/>
        <v>54.120603015075375</v>
      </c>
      <c r="Q895" t="s">
        <v>2039</v>
      </c>
      <c r="R895" t="s">
        <v>2053</v>
      </c>
      <c r="S895" s="9">
        <f t="shared" si="54"/>
        <v>423998</v>
      </c>
      <c r="T895" s="9">
        <f t="shared" si="55"/>
        <v>424094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3"/>
        <v>1.8870588235294117</v>
      </c>
      <c r="P896" s="5">
        <f t="shared" si="56"/>
        <v>57.285714285714285</v>
      </c>
      <c r="Q896" t="s">
        <v>2039</v>
      </c>
      <c r="R896" t="s">
        <v>2062</v>
      </c>
      <c r="S896" s="9">
        <f t="shared" si="54"/>
        <v>407102</v>
      </c>
      <c r="T896" s="9">
        <f t="shared" si="55"/>
        <v>407822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3"/>
        <v>6.9511889862327911E-2</v>
      </c>
      <c r="P897" s="5">
        <f t="shared" si="56"/>
        <v>103.81308411214954</v>
      </c>
      <c r="Q897" t="s">
        <v>2035</v>
      </c>
      <c r="R897" t="s">
        <v>2036</v>
      </c>
      <c r="S897" s="9">
        <f t="shared" si="54"/>
        <v>447135</v>
      </c>
      <c r="T897" s="9">
        <f t="shared" si="55"/>
        <v>447351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57">E898/D898</f>
        <v>7.7443434343434348</v>
      </c>
      <c r="P898" s="5">
        <f t="shared" si="56"/>
        <v>105.02602739726028</v>
      </c>
      <c r="Q898" t="s">
        <v>2033</v>
      </c>
      <c r="R898" t="s">
        <v>2034</v>
      </c>
      <c r="S898" s="9">
        <f t="shared" ref="S898:S961" si="58">((J898/60)/60)+DATE(1970,1,1)</f>
        <v>389630</v>
      </c>
      <c r="T898" s="9">
        <f t="shared" ref="T898:T961" si="59">((K898/60)/60)+DATE(1970,1,1)</f>
        <v>389702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7"/>
        <v>0.27693181818181817</v>
      </c>
      <c r="P899" s="5">
        <f t="shared" si="56"/>
        <v>90.259259259259252</v>
      </c>
      <c r="Q899" t="s">
        <v>2035</v>
      </c>
      <c r="R899" t="s">
        <v>2036</v>
      </c>
      <c r="S899" s="9">
        <f t="shared" si="58"/>
        <v>457910</v>
      </c>
      <c r="T899" s="9">
        <f t="shared" si="59"/>
        <v>457958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7"/>
        <v>0.52479620323841425</v>
      </c>
      <c r="P900" s="5">
        <f t="shared" si="56"/>
        <v>76.978705978705975</v>
      </c>
      <c r="Q900" t="s">
        <v>2039</v>
      </c>
      <c r="R900" t="s">
        <v>2053</v>
      </c>
      <c r="S900" s="9">
        <f t="shared" si="58"/>
        <v>463479</v>
      </c>
      <c r="T900" s="9">
        <f t="shared" si="59"/>
        <v>463623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7"/>
        <v>4.0709677419354842</v>
      </c>
      <c r="P901" s="5">
        <f t="shared" si="56"/>
        <v>102.60162601626017</v>
      </c>
      <c r="Q901" t="s">
        <v>2041</v>
      </c>
      <c r="R901" t="s">
        <v>2049</v>
      </c>
      <c r="S901" s="9">
        <f t="shared" si="58"/>
        <v>409214</v>
      </c>
      <c r="T901" s="9">
        <f t="shared" si="59"/>
        <v>409646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7"/>
        <v>0.02</v>
      </c>
      <c r="P902" s="5">
        <f t="shared" si="56"/>
        <v>2</v>
      </c>
      <c r="Q902" t="s">
        <v>2037</v>
      </c>
      <c r="R902" t="s">
        <v>2038</v>
      </c>
      <c r="S902" s="9">
        <f t="shared" si="58"/>
        <v>417542</v>
      </c>
      <c r="T902" s="9">
        <f t="shared" si="59"/>
        <v>417566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7"/>
        <v>1.5617857142857143</v>
      </c>
      <c r="P903" s="5">
        <f t="shared" si="56"/>
        <v>55.0062893081761</v>
      </c>
      <c r="Q903" t="s">
        <v>2041</v>
      </c>
      <c r="R903" t="s">
        <v>2042</v>
      </c>
      <c r="S903" s="9">
        <f t="shared" si="58"/>
        <v>451070</v>
      </c>
      <c r="T903" s="9">
        <f t="shared" si="59"/>
        <v>451862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7"/>
        <v>2.5242857142857145</v>
      </c>
      <c r="P904" s="5">
        <f t="shared" si="56"/>
        <v>32.127272727272725</v>
      </c>
      <c r="Q904" t="s">
        <v>2037</v>
      </c>
      <c r="R904" t="s">
        <v>2038</v>
      </c>
      <c r="S904" s="9">
        <f t="shared" si="58"/>
        <v>429495</v>
      </c>
      <c r="T904" s="9">
        <f t="shared" si="59"/>
        <v>430503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7"/>
        <v>1.729268292682927E-2</v>
      </c>
      <c r="P905" s="5">
        <f t="shared" si="56"/>
        <v>50.642857142857146</v>
      </c>
      <c r="Q905" t="s">
        <v>2046</v>
      </c>
      <c r="R905" t="s">
        <v>2047</v>
      </c>
      <c r="S905" s="9">
        <f t="shared" si="58"/>
        <v>396734</v>
      </c>
      <c r="T905" s="9">
        <f t="shared" si="59"/>
        <v>397094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7"/>
        <v>0.12230769230769231</v>
      </c>
      <c r="P906" s="5">
        <f t="shared" si="56"/>
        <v>49.6875</v>
      </c>
      <c r="Q906" t="s">
        <v>2046</v>
      </c>
      <c r="R906" t="s">
        <v>2059</v>
      </c>
      <c r="S906" s="9">
        <f t="shared" si="58"/>
        <v>400382</v>
      </c>
      <c r="T906" s="9">
        <f t="shared" si="59"/>
        <v>400478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7"/>
        <v>1.6398734177215191</v>
      </c>
      <c r="P907" s="5">
        <f t="shared" si="56"/>
        <v>54.894067796610166</v>
      </c>
      <c r="Q907" t="s">
        <v>2035</v>
      </c>
      <c r="R907" t="s">
        <v>2036</v>
      </c>
      <c r="S907" s="9">
        <f t="shared" si="58"/>
        <v>408782</v>
      </c>
      <c r="T907" s="9">
        <f t="shared" si="59"/>
        <v>408854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7"/>
        <v>1.6298181818181818</v>
      </c>
      <c r="P908" s="5">
        <f t="shared" si="56"/>
        <v>46.931937172774866</v>
      </c>
      <c r="Q908" t="s">
        <v>2039</v>
      </c>
      <c r="R908" t="s">
        <v>2053</v>
      </c>
      <c r="S908" s="9">
        <f t="shared" si="58"/>
        <v>440750</v>
      </c>
      <c r="T908" s="9">
        <f t="shared" si="59"/>
        <v>441614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7"/>
        <v>0.20252747252747252</v>
      </c>
      <c r="P909" s="5">
        <f t="shared" si="56"/>
        <v>44.951219512195124</v>
      </c>
      <c r="Q909" t="s">
        <v>2035</v>
      </c>
      <c r="R909" t="s">
        <v>2036</v>
      </c>
      <c r="S909" s="9">
        <f t="shared" si="58"/>
        <v>387758</v>
      </c>
      <c r="T909" s="9">
        <f t="shared" si="59"/>
        <v>387926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7"/>
        <v>3.1924083769633507</v>
      </c>
      <c r="P910" s="5">
        <f t="shared" si="56"/>
        <v>30.99898322318251</v>
      </c>
      <c r="Q910" t="s">
        <v>2057</v>
      </c>
      <c r="R910" t="s">
        <v>2058</v>
      </c>
      <c r="S910" s="9">
        <f t="shared" si="58"/>
        <v>396662</v>
      </c>
      <c r="T910" s="9">
        <f t="shared" si="59"/>
        <v>396926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7"/>
        <v>4.7894444444444444</v>
      </c>
      <c r="P911" s="5">
        <f t="shared" si="56"/>
        <v>107.7625</v>
      </c>
      <c r="Q911" t="s">
        <v>2035</v>
      </c>
      <c r="R911" t="s">
        <v>2036</v>
      </c>
      <c r="S911" s="9">
        <f t="shared" si="58"/>
        <v>450038</v>
      </c>
      <c r="T911" s="9">
        <f t="shared" si="59"/>
        <v>450686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7"/>
        <v>0.19556634304207121</v>
      </c>
      <c r="P912" s="5">
        <f t="shared" si="56"/>
        <v>102.07770270270271</v>
      </c>
      <c r="Q912" t="s">
        <v>2035</v>
      </c>
      <c r="R912" t="s">
        <v>2036</v>
      </c>
      <c r="S912" s="9">
        <f t="shared" si="58"/>
        <v>420543</v>
      </c>
      <c r="T912" s="9">
        <f t="shared" si="59"/>
        <v>420567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7"/>
        <v>1.9894827586206896</v>
      </c>
      <c r="P913" s="5">
        <f t="shared" si="56"/>
        <v>24.976190476190474</v>
      </c>
      <c r="Q913" t="s">
        <v>2037</v>
      </c>
      <c r="R913" t="s">
        <v>2038</v>
      </c>
      <c r="S913" s="9">
        <f t="shared" si="58"/>
        <v>461126</v>
      </c>
      <c r="T913" s="9">
        <f t="shared" si="59"/>
        <v>461174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7"/>
        <v>7.95</v>
      </c>
      <c r="P914" s="5">
        <f t="shared" si="56"/>
        <v>79.944134078212286</v>
      </c>
      <c r="Q914" t="s">
        <v>2039</v>
      </c>
      <c r="R914" t="s">
        <v>2052</v>
      </c>
      <c r="S914" s="9">
        <f t="shared" si="58"/>
        <v>399686</v>
      </c>
      <c r="T914" s="9">
        <f t="shared" si="59"/>
        <v>399998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7"/>
        <v>0.50621082621082625</v>
      </c>
      <c r="P915" s="5">
        <f t="shared" si="56"/>
        <v>67.946462715105156</v>
      </c>
      <c r="Q915" t="s">
        <v>2039</v>
      </c>
      <c r="R915" t="s">
        <v>2052</v>
      </c>
      <c r="S915" s="9">
        <f t="shared" si="58"/>
        <v>458246</v>
      </c>
      <c r="T915" s="9">
        <f t="shared" si="59"/>
        <v>458558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7"/>
        <v>0.57437499999999997</v>
      </c>
      <c r="P916" s="5">
        <f t="shared" si="56"/>
        <v>26.070921985815602</v>
      </c>
      <c r="Q916" t="s">
        <v>2035</v>
      </c>
      <c r="R916" t="s">
        <v>2036</v>
      </c>
      <c r="S916" s="9">
        <f t="shared" si="58"/>
        <v>407678</v>
      </c>
      <c r="T916" s="9">
        <f t="shared" si="59"/>
        <v>407966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7"/>
        <v>1.5562827640984909</v>
      </c>
      <c r="P917" s="5">
        <f t="shared" si="56"/>
        <v>105.0032154340836</v>
      </c>
      <c r="Q917" t="s">
        <v>2039</v>
      </c>
      <c r="R917" t="s">
        <v>2062</v>
      </c>
      <c r="S917" s="9">
        <f t="shared" si="58"/>
        <v>443342</v>
      </c>
      <c r="T917" s="9">
        <f t="shared" si="59"/>
        <v>443558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7"/>
        <v>0.36297297297297298</v>
      </c>
      <c r="P918" s="5">
        <f t="shared" si="56"/>
        <v>25.826923076923077</v>
      </c>
      <c r="Q918" t="s">
        <v>2044</v>
      </c>
      <c r="R918" t="s">
        <v>2045</v>
      </c>
      <c r="S918" s="9">
        <f t="shared" si="58"/>
        <v>419703</v>
      </c>
      <c r="T918" s="9">
        <f t="shared" si="59"/>
        <v>419919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7"/>
        <v>0.58250000000000002</v>
      </c>
      <c r="P919" s="5">
        <f t="shared" si="56"/>
        <v>77.666666666666671</v>
      </c>
      <c r="Q919" t="s">
        <v>2039</v>
      </c>
      <c r="R919" t="s">
        <v>2060</v>
      </c>
      <c r="S919" s="9">
        <f t="shared" si="58"/>
        <v>389246</v>
      </c>
      <c r="T919" s="9">
        <f t="shared" si="59"/>
        <v>389822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7"/>
        <v>2.3739473684210526</v>
      </c>
      <c r="P920" s="5">
        <f t="shared" si="56"/>
        <v>57.82692307692308</v>
      </c>
      <c r="Q920" t="s">
        <v>2046</v>
      </c>
      <c r="R920" t="s">
        <v>2059</v>
      </c>
      <c r="S920" s="9">
        <f t="shared" si="58"/>
        <v>398726</v>
      </c>
      <c r="T920" s="9">
        <f t="shared" si="59"/>
        <v>398990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7"/>
        <v>0.58750000000000002</v>
      </c>
      <c r="P921" s="5">
        <f t="shared" si="56"/>
        <v>92.955555555555549</v>
      </c>
      <c r="Q921" t="s">
        <v>2035</v>
      </c>
      <c r="R921" t="s">
        <v>2036</v>
      </c>
      <c r="S921" s="9">
        <f t="shared" si="58"/>
        <v>444446</v>
      </c>
      <c r="T921" s="9">
        <f t="shared" si="59"/>
        <v>445215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7"/>
        <v>1.8256603773584905</v>
      </c>
      <c r="P922" s="5">
        <f t="shared" si="56"/>
        <v>37.945098039215686</v>
      </c>
      <c r="Q922" t="s">
        <v>2039</v>
      </c>
      <c r="R922" t="s">
        <v>2040</v>
      </c>
      <c r="S922" s="9">
        <f t="shared" si="58"/>
        <v>455991</v>
      </c>
      <c r="T922" s="9">
        <f t="shared" si="59"/>
        <v>456471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7"/>
        <v>7.5436408977556111E-3</v>
      </c>
      <c r="P923" s="5">
        <f t="shared" si="56"/>
        <v>31.842105263157894</v>
      </c>
      <c r="Q923" t="s">
        <v>2037</v>
      </c>
      <c r="R923" t="s">
        <v>2038</v>
      </c>
      <c r="S923" s="9">
        <f t="shared" si="58"/>
        <v>394743</v>
      </c>
      <c r="T923" s="9">
        <f t="shared" si="59"/>
        <v>395079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7"/>
        <v>1.7595330739299611</v>
      </c>
      <c r="P924" s="5">
        <f t="shared" si="56"/>
        <v>40</v>
      </c>
      <c r="Q924" t="s">
        <v>2041</v>
      </c>
      <c r="R924" t="s">
        <v>2065</v>
      </c>
      <c r="S924" s="9">
        <f t="shared" si="58"/>
        <v>454551</v>
      </c>
      <c r="T924" s="9">
        <f t="shared" si="59"/>
        <v>454767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7"/>
        <v>2.3788235294117648</v>
      </c>
      <c r="P925" s="5">
        <f t="shared" si="56"/>
        <v>101.1</v>
      </c>
      <c r="Q925" t="s">
        <v>2035</v>
      </c>
      <c r="R925" t="s">
        <v>2036</v>
      </c>
      <c r="S925" s="9">
        <f t="shared" si="58"/>
        <v>380870</v>
      </c>
      <c r="T925" s="9">
        <f t="shared" si="59"/>
        <v>380894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7"/>
        <v>4.8805076142131982</v>
      </c>
      <c r="P926" s="5">
        <f t="shared" si="56"/>
        <v>84.006989951944078</v>
      </c>
      <c r="Q926" t="s">
        <v>2035</v>
      </c>
      <c r="R926" t="s">
        <v>2036</v>
      </c>
      <c r="S926" s="9">
        <f t="shared" si="58"/>
        <v>462374</v>
      </c>
      <c r="T926" s="9">
        <f t="shared" si="59"/>
        <v>462639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7"/>
        <v>2.2406666666666668</v>
      </c>
      <c r="P927" s="5">
        <f t="shared" si="56"/>
        <v>103.41538461538461</v>
      </c>
      <c r="Q927" t="s">
        <v>2035</v>
      </c>
      <c r="R927" t="s">
        <v>2036</v>
      </c>
      <c r="S927" s="9">
        <f t="shared" si="58"/>
        <v>443918</v>
      </c>
      <c r="T927" s="9">
        <f t="shared" si="59"/>
        <v>444206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7"/>
        <v>0.18126436781609195</v>
      </c>
      <c r="P928" s="5">
        <f t="shared" si="56"/>
        <v>105.13333333333334</v>
      </c>
      <c r="Q928" t="s">
        <v>2033</v>
      </c>
      <c r="R928" t="s">
        <v>2034</v>
      </c>
      <c r="S928" s="9">
        <f t="shared" si="58"/>
        <v>431966</v>
      </c>
      <c r="T928" s="9">
        <f t="shared" si="59"/>
        <v>432062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7"/>
        <v>0.45847222222222223</v>
      </c>
      <c r="P929" s="5">
        <f t="shared" si="56"/>
        <v>89.21621621621621</v>
      </c>
      <c r="Q929" t="s">
        <v>2035</v>
      </c>
      <c r="R929" t="s">
        <v>2036</v>
      </c>
      <c r="S929" s="9">
        <f t="shared" si="58"/>
        <v>398366</v>
      </c>
      <c r="T929" s="9">
        <f t="shared" si="59"/>
        <v>399062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7"/>
        <v>1.1731541218637993</v>
      </c>
      <c r="P930" s="5">
        <f t="shared" si="56"/>
        <v>51.995234312946785</v>
      </c>
      <c r="Q930" t="s">
        <v>2037</v>
      </c>
      <c r="R930" t="s">
        <v>2038</v>
      </c>
      <c r="S930" s="9">
        <f t="shared" si="58"/>
        <v>411207</v>
      </c>
      <c r="T930" s="9">
        <f t="shared" si="59"/>
        <v>411423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7"/>
        <v>2.173090909090909</v>
      </c>
      <c r="P931" s="5">
        <f t="shared" si="56"/>
        <v>64.956521739130437</v>
      </c>
      <c r="Q931" t="s">
        <v>2035</v>
      </c>
      <c r="R931" t="s">
        <v>2036</v>
      </c>
      <c r="S931" s="9">
        <f t="shared" si="58"/>
        <v>440510</v>
      </c>
      <c r="T931" s="9">
        <f t="shared" si="59"/>
        <v>440846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7"/>
        <v>1.1228571428571428</v>
      </c>
      <c r="P932" s="5">
        <f t="shared" si="56"/>
        <v>46.235294117647058</v>
      </c>
      <c r="Q932" t="s">
        <v>2035</v>
      </c>
      <c r="R932" t="s">
        <v>2036</v>
      </c>
      <c r="S932" s="9">
        <f t="shared" si="58"/>
        <v>421359</v>
      </c>
      <c r="T932" s="9">
        <f t="shared" si="59"/>
        <v>421527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7"/>
        <v>0.72518987341772156</v>
      </c>
      <c r="P933" s="5">
        <f t="shared" si="56"/>
        <v>51.151785714285715</v>
      </c>
      <c r="Q933" t="s">
        <v>2035</v>
      </c>
      <c r="R933" t="s">
        <v>2036</v>
      </c>
      <c r="S933" s="9">
        <f t="shared" si="58"/>
        <v>415550</v>
      </c>
      <c r="T933" s="9">
        <f t="shared" si="59"/>
        <v>415598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7"/>
        <v>2.1230434782608696</v>
      </c>
      <c r="P934" s="5">
        <f t="shared" si="56"/>
        <v>33.909722222222221</v>
      </c>
      <c r="Q934" t="s">
        <v>2041</v>
      </c>
      <c r="R934" t="s">
        <v>2042</v>
      </c>
      <c r="S934" s="9">
        <f t="shared" si="58"/>
        <v>412934</v>
      </c>
      <c r="T934" s="9">
        <f t="shared" si="59"/>
        <v>413006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7"/>
        <v>2.3974657534246577</v>
      </c>
      <c r="P935" s="5">
        <f t="shared" si="56"/>
        <v>92.016298633017882</v>
      </c>
      <c r="Q935" t="s">
        <v>2035</v>
      </c>
      <c r="R935" t="s">
        <v>2036</v>
      </c>
      <c r="S935" s="9">
        <f t="shared" si="58"/>
        <v>404846</v>
      </c>
      <c r="T935" s="9">
        <f t="shared" si="59"/>
        <v>405158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7"/>
        <v>1.8193548387096774</v>
      </c>
      <c r="P936" s="5">
        <f t="shared" si="56"/>
        <v>107.42857142857143</v>
      </c>
      <c r="Q936" t="s">
        <v>2035</v>
      </c>
      <c r="R936" t="s">
        <v>2036</v>
      </c>
      <c r="S936" s="9">
        <f t="shared" si="58"/>
        <v>430047</v>
      </c>
      <c r="T936" s="9">
        <f t="shared" si="59"/>
        <v>430191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7"/>
        <v>1.6413114754098361</v>
      </c>
      <c r="P937" s="5">
        <f t="shared" si="56"/>
        <v>75.848484848484844</v>
      </c>
      <c r="Q937" t="s">
        <v>2035</v>
      </c>
      <c r="R937" t="s">
        <v>2036</v>
      </c>
      <c r="S937" s="9">
        <f t="shared" si="58"/>
        <v>424934</v>
      </c>
      <c r="T937" s="9">
        <f t="shared" si="59"/>
        <v>425102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7"/>
        <v>1.6375968992248063E-2</v>
      </c>
      <c r="P938" s="5">
        <f t="shared" si="56"/>
        <v>80.476190476190482</v>
      </c>
      <c r="Q938" t="s">
        <v>2035</v>
      </c>
      <c r="R938" t="s">
        <v>2036</v>
      </c>
      <c r="S938" s="9">
        <f t="shared" si="58"/>
        <v>459950</v>
      </c>
      <c r="T938" s="9">
        <f t="shared" si="59"/>
        <v>460022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7"/>
        <v>0.49643859649122807</v>
      </c>
      <c r="P939" s="5">
        <f t="shared" si="56"/>
        <v>86.978483606557376</v>
      </c>
      <c r="Q939" t="s">
        <v>2039</v>
      </c>
      <c r="R939" t="s">
        <v>2053</v>
      </c>
      <c r="S939" s="9">
        <f t="shared" si="58"/>
        <v>427935</v>
      </c>
      <c r="T939" s="9">
        <f t="shared" si="59"/>
        <v>428151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7"/>
        <v>1.0970652173913042</v>
      </c>
      <c r="P940" s="5">
        <f t="shared" si="56"/>
        <v>105.13541666666667</v>
      </c>
      <c r="Q940" t="s">
        <v>2046</v>
      </c>
      <c r="R940" t="s">
        <v>2056</v>
      </c>
      <c r="S940" s="9">
        <f t="shared" si="58"/>
        <v>450230</v>
      </c>
      <c r="T940" s="9">
        <f t="shared" si="59"/>
        <v>451094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7"/>
        <v>0.49217948717948717</v>
      </c>
      <c r="P941" s="5">
        <f t="shared" si="56"/>
        <v>57.298507462686565</v>
      </c>
      <c r="Q941" t="s">
        <v>2057</v>
      </c>
      <c r="R941" t="s">
        <v>2058</v>
      </c>
      <c r="S941" s="9">
        <f t="shared" si="58"/>
        <v>387998</v>
      </c>
      <c r="T941" s="9">
        <f t="shared" si="59"/>
        <v>388406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7"/>
        <v>0.62232323232323228</v>
      </c>
      <c r="P942" s="5">
        <f t="shared" si="56"/>
        <v>93.348484848484844</v>
      </c>
      <c r="Q942" t="s">
        <v>2037</v>
      </c>
      <c r="R942" t="s">
        <v>2038</v>
      </c>
      <c r="S942" s="9">
        <f t="shared" si="58"/>
        <v>401775</v>
      </c>
      <c r="T942" s="9">
        <f t="shared" si="59"/>
        <v>402303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7"/>
        <v>0.1305813953488372</v>
      </c>
      <c r="P943" s="5">
        <f t="shared" si="56"/>
        <v>71.987179487179489</v>
      </c>
      <c r="Q943" t="s">
        <v>2035</v>
      </c>
      <c r="R943" t="s">
        <v>2036</v>
      </c>
      <c r="S943" s="9">
        <f t="shared" si="58"/>
        <v>385167</v>
      </c>
      <c r="T943" s="9">
        <f t="shared" si="59"/>
        <v>386007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7"/>
        <v>0.64635416666666667</v>
      </c>
      <c r="P944" s="5">
        <f t="shared" si="56"/>
        <v>92.611940298507463</v>
      </c>
      <c r="Q944" t="s">
        <v>2035</v>
      </c>
      <c r="R944" t="s">
        <v>2036</v>
      </c>
      <c r="S944" s="9">
        <f t="shared" si="58"/>
        <v>385551</v>
      </c>
      <c r="T944" s="9">
        <f t="shared" si="59"/>
        <v>385623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7"/>
        <v>1.5958666666666668</v>
      </c>
      <c r="P945" s="5">
        <f t="shared" si="56"/>
        <v>104.99122807017544</v>
      </c>
      <c r="Q945" t="s">
        <v>2033</v>
      </c>
      <c r="R945" t="s">
        <v>2034</v>
      </c>
      <c r="S945" s="9">
        <f t="shared" si="58"/>
        <v>417662</v>
      </c>
      <c r="T945" s="9">
        <f t="shared" si="59"/>
        <v>418502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7"/>
        <v>0.81420000000000003</v>
      </c>
      <c r="P946" s="5">
        <f t="shared" si="56"/>
        <v>30.958174904942965</v>
      </c>
      <c r="Q946" t="s">
        <v>2044</v>
      </c>
      <c r="R946" t="s">
        <v>2045</v>
      </c>
      <c r="S946" s="9">
        <f t="shared" si="58"/>
        <v>438543</v>
      </c>
      <c r="T946" s="9">
        <f t="shared" si="59"/>
        <v>438999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7"/>
        <v>0.32444767441860467</v>
      </c>
      <c r="P947" s="5">
        <f t="shared" si="56"/>
        <v>33.001182732111175</v>
      </c>
      <c r="Q947" t="s">
        <v>2044</v>
      </c>
      <c r="R947" t="s">
        <v>2045</v>
      </c>
      <c r="S947" s="9">
        <f t="shared" si="58"/>
        <v>396014</v>
      </c>
      <c r="T947" s="9">
        <f t="shared" si="59"/>
        <v>396374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7"/>
        <v>9.9141184124918666E-2</v>
      </c>
      <c r="P948" s="5">
        <f t="shared" si="56"/>
        <v>84.187845303867405</v>
      </c>
      <c r="Q948" t="s">
        <v>2035</v>
      </c>
      <c r="R948" t="s">
        <v>2036</v>
      </c>
      <c r="S948" s="9">
        <f t="shared" si="58"/>
        <v>388958</v>
      </c>
      <c r="T948" s="9">
        <f t="shared" si="59"/>
        <v>389006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7"/>
        <v>0.26694444444444443</v>
      </c>
      <c r="P949" s="5">
        <f t="shared" si="56"/>
        <v>73.92307692307692</v>
      </c>
      <c r="Q949" t="s">
        <v>2035</v>
      </c>
      <c r="R949" t="s">
        <v>2036</v>
      </c>
      <c r="S949" s="9">
        <f t="shared" si="58"/>
        <v>417710</v>
      </c>
      <c r="T949" s="9">
        <f t="shared" si="59"/>
        <v>417878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7"/>
        <v>0.62957446808510642</v>
      </c>
      <c r="P950" s="5">
        <f t="shared" si="56"/>
        <v>36.987499999999997</v>
      </c>
      <c r="Q950" t="s">
        <v>2039</v>
      </c>
      <c r="R950" t="s">
        <v>2053</v>
      </c>
      <c r="S950" s="9">
        <f t="shared" si="58"/>
        <v>419559</v>
      </c>
      <c r="T950" s="9">
        <f t="shared" si="59"/>
        <v>419799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7"/>
        <v>1.6135593220338984</v>
      </c>
      <c r="P951" s="5">
        <f t="shared" ref="P951:P1001" si="60">AVERAGE(E951/G951)</f>
        <v>46.896551724137929</v>
      </c>
      <c r="Q951" t="s">
        <v>2037</v>
      </c>
      <c r="R951" t="s">
        <v>2038</v>
      </c>
      <c r="S951" s="9">
        <f t="shared" si="58"/>
        <v>422606</v>
      </c>
      <c r="T951" s="9">
        <f t="shared" si="59"/>
        <v>423062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7"/>
        <v>0.05</v>
      </c>
      <c r="P952" s="5">
        <f t="shared" si="60"/>
        <v>5</v>
      </c>
      <c r="Q952" t="s">
        <v>2035</v>
      </c>
      <c r="R952" t="s">
        <v>2036</v>
      </c>
      <c r="S952" s="9">
        <f t="shared" si="58"/>
        <v>457622</v>
      </c>
      <c r="T952" s="9">
        <f t="shared" si="59"/>
        <v>457742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7"/>
        <v>10.969379310344827</v>
      </c>
      <c r="P953" s="5">
        <f t="shared" si="60"/>
        <v>102.02437459910199</v>
      </c>
      <c r="Q953" t="s">
        <v>2041</v>
      </c>
      <c r="R953" t="s">
        <v>2042</v>
      </c>
      <c r="S953" s="9">
        <f t="shared" si="58"/>
        <v>437439</v>
      </c>
      <c r="T953" s="9">
        <f t="shared" si="59"/>
        <v>437463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7"/>
        <v>0.70094158075601376</v>
      </c>
      <c r="P954" s="5">
        <f t="shared" si="60"/>
        <v>45.007502206531335</v>
      </c>
      <c r="Q954" t="s">
        <v>2039</v>
      </c>
      <c r="R954" t="s">
        <v>2053</v>
      </c>
      <c r="S954" s="9">
        <f t="shared" si="58"/>
        <v>434102</v>
      </c>
      <c r="T954" s="9">
        <f t="shared" si="59"/>
        <v>434438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7"/>
        <v>0.6</v>
      </c>
      <c r="P955" s="5">
        <f t="shared" si="60"/>
        <v>94.285714285714292</v>
      </c>
      <c r="Q955" t="s">
        <v>2039</v>
      </c>
      <c r="R955" t="s">
        <v>2055</v>
      </c>
      <c r="S955" s="9">
        <f t="shared" si="58"/>
        <v>428511</v>
      </c>
      <c r="T955" s="9">
        <f t="shared" si="59"/>
        <v>429375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7"/>
        <v>3.6709859154929578</v>
      </c>
      <c r="P956" s="5">
        <f t="shared" si="60"/>
        <v>101.02325581395348</v>
      </c>
      <c r="Q956" t="s">
        <v>2037</v>
      </c>
      <c r="R956" t="s">
        <v>2038</v>
      </c>
      <c r="S956" s="9">
        <f t="shared" si="58"/>
        <v>400094</v>
      </c>
      <c r="T956" s="9">
        <f t="shared" si="59"/>
        <v>400670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7"/>
        <v>11.09</v>
      </c>
      <c r="P957" s="5">
        <f t="shared" si="60"/>
        <v>97.037499999999994</v>
      </c>
      <c r="Q957" t="s">
        <v>2035</v>
      </c>
      <c r="R957" t="s">
        <v>2036</v>
      </c>
      <c r="S957" s="9">
        <f t="shared" si="58"/>
        <v>401631</v>
      </c>
      <c r="T957" s="9">
        <f t="shared" si="59"/>
        <v>401679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7"/>
        <v>0.19028784648187633</v>
      </c>
      <c r="P958" s="5">
        <f t="shared" si="60"/>
        <v>43.00963855421687</v>
      </c>
      <c r="Q958" t="s">
        <v>2039</v>
      </c>
      <c r="R958" t="s">
        <v>2055</v>
      </c>
      <c r="S958" s="9">
        <f t="shared" si="58"/>
        <v>428559</v>
      </c>
      <c r="T958" s="9">
        <f t="shared" si="59"/>
        <v>428655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7"/>
        <v>1.2687755102040816</v>
      </c>
      <c r="P959" s="5">
        <f t="shared" si="60"/>
        <v>94.916030534351151</v>
      </c>
      <c r="Q959" t="s">
        <v>2035</v>
      </c>
      <c r="R959" t="s">
        <v>2036</v>
      </c>
      <c r="S959" s="9">
        <f t="shared" si="58"/>
        <v>394839</v>
      </c>
      <c r="T959" s="9">
        <f t="shared" si="59"/>
        <v>394911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7"/>
        <v>7.3463636363636367</v>
      </c>
      <c r="P960" s="5">
        <f t="shared" si="60"/>
        <v>72.151785714285708</v>
      </c>
      <c r="Q960" t="s">
        <v>2039</v>
      </c>
      <c r="R960" t="s">
        <v>2040</v>
      </c>
      <c r="S960" s="9">
        <f t="shared" si="58"/>
        <v>380318</v>
      </c>
      <c r="T960" s="9">
        <f t="shared" si="59"/>
        <v>380846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7"/>
        <v>4.5731034482758622E-2</v>
      </c>
      <c r="P961" s="5">
        <f t="shared" si="60"/>
        <v>51.007692307692309</v>
      </c>
      <c r="Q961" t="s">
        <v>2046</v>
      </c>
      <c r="R961" t="s">
        <v>2054</v>
      </c>
      <c r="S961" s="9">
        <f t="shared" si="58"/>
        <v>380486</v>
      </c>
      <c r="T961" s="9">
        <f t="shared" si="59"/>
        <v>381158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61">E962/D962</f>
        <v>0.85054545454545449</v>
      </c>
      <c r="P962" s="5">
        <f t="shared" si="60"/>
        <v>85.054545454545448</v>
      </c>
      <c r="Q962" t="s">
        <v>2037</v>
      </c>
      <c r="R962" t="s">
        <v>2038</v>
      </c>
      <c r="S962" s="9">
        <f t="shared" ref="S962:S1001" si="62">((J962/60)/60)+DATE(1970,1,1)</f>
        <v>429711</v>
      </c>
      <c r="T962" s="9">
        <f t="shared" ref="T962:T1001" si="63">((K962/60)/60)+DATE(1970,1,1)</f>
        <v>430598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61"/>
        <v>1.1929824561403508</v>
      </c>
      <c r="P963" s="5">
        <f t="shared" si="60"/>
        <v>43.87096774193548</v>
      </c>
      <c r="Q963" t="s">
        <v>2046</v>
      </c>
      <c r="R963" t="s">
        <v>2054</v>
      </c>
      <c r="S963" s="9">
        <f t="shared" si="62"/>
        <v>386103</v>
      </c>
      <c r="T963" s="9">
        <f t="shared" si="63"/>
        <v>386199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1"/>
        <v>2.9602777777777778</v>
      </c>
      <c r="P964" s="5">
        <f t="shared" si="60"/>
        <v>40.063909774436091</v>
      </c>
      <c r="Q964" t="s">
        <v>2033</v>
      </c>
      <c r="R964" t="s">
        <v>2034</v>
      </c>
      <c r="S964" s="9">
        <f t="shared" si="62"/>
        <v>410127</v>
      </c>
      <c r="T964" s="9">
        <f t="shared" si="63"/>
        <v>410631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1"/>
        <v>0.84694915254237291</v>
      </c>
      <c r="P965" s="5">
        <f t="shared" si="60"/>
        <v>43.833333333333336</v>
      </c>
      <c r="Q965" t="s">
        <v>2044</v>
      </c>
      <c r="R965" t="s">
        <v>2045</v>
      </c>
      <c r="S965" s="9">
        <f t="shared" si="62"/>
        <v>386487</v>
      </c>
      <c r="T965" s="9">
        <f t="shared" si="63"/>
        <v>386631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1"/>
        <v>3.5578378378378379</v>
      </c>
      <c r="P966" s="5">
        <f t="shared" si="60"/>
        <v>84.92903225806451</v>
      </c>
      <c r="Q966" t="s">
        <v>2035</v>
      </c>
      <c r="R966" t="s">
        <v>2036</v>
      </c>
      <c r="S966" s="9">
        <f t="shared" si="62"/>
        <v>423158</v>
      </c>
      <c r="T966" s="9">
        <f t="shared" si="63"/>
        <v>423278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1"/>
        <v>3.8640909090909092</v>
      </c>
      <c r="P967" s="5">
        <f t="shared" si="60"/>
        <v>41.067632850241544</v>
      </c>
      <c r="Q967" t="s">
        <v>2041</v>
      </c>
      <c r="R967" t="s">
        <v>2042</v>
      </c>
      <c r="S967" s="9">
        <f t="shared" si="62"/>
        <v>376791</v>
      </c>
      <c r="T967" s="9">
        <f t="shared" si="63"/>
        <v>377751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1"/>
        <v>7.9223529411764702</v>
      </c>
      <c r="P968" s="5">
        <f t="shared" si="60"/>
        <v>54.971428571428568</v>
      </c>
      <c r="Q968" t="s">
        <v>2035</v>
      </c>
      <c r="R968" t="s">
        <v>2036</v>
      </c>
      <c r="S968" s="9">
        <f t="shared" si="62"/>
        <v>441542</v>
      </c>
      <c r="T968" s="9">
        <f t="shared" si="63"/>
        <v>441590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1"/>
        <v>1.3703393665158372</v>
      </c>
      <c r="P969" s="5">
        <f t="shared" si="60"/>
        <v>77.010807374443743</v>
      </c>
      <c r="Q969" t="s">
        <v>2041</v>
      </c>
      <c r="R969" t="s">
        <v>2065</v>
      </c>
      <c r="S969" s="9">
        <f t="shared" si="62"/>
        <v>396038</v>
      </c>
      <c r="T969" s="9">
        <f t="shared" si="63"/>
        <v>396926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1"/>
        <v>3.3820833333333336</v>
      </c>
      <c r="P970" s="5">
        <f t="shared" si="60"/>
        <v>71.201754385964918</v>
      </c>
      <c r="Q970" t="s">
        <v>2033</v>
      </c>
      <c r="R970" t="s">
        <v>2034</v>
      </c>
      <c r="S970" s="9">
        <f t="shared" si="62"/>
        <v>384975</v>
      </c>
      <c r="T970" s="9">
        <f t="shared" si="63"/>
        <v>385335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1"/>
        <v>1.0822784810126582</v>
      </c>
      <c r="P971" s="5">
        <f t="shared" si="60"/>
        <v>91.935483870967744</v>
      </c>
      <c r="Q971" t="s">
        <v>2035</v>
      </c>
      <c r="R971" t="s">
        <v>2036</v>
      </c>
      <c r="S971" s="9">
        <f t="shared" si="62"/>
        <v>463623</v>
      </c>
      <c r="T971" s="9">
        <f t="shared" si="63"/>
        <v>463791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1"/>
        <v>0.60757639620653314</v>
      </c>
      <c r="P972" s="5">
        <f t="shared" si="60"/>
        <v>97.069023569023571</v>
      </c>
      <c r="Q972" t="s">
        <v>2035</v>
      </c>
      <c r="R972" t="s">
        <v>2036</v>
      </c>
      <c r="S972" s="9">
        <f t="shared" si="62"/>
        <v>388046</v>
      </c>
      <c r="T972" s="9">
        <f t="shared" si="63"/>
        <v>388070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1"/>
        <v>0.27725490196078434</v>
      </c>
      <c r="P973" s="5">
        <f t="shared" si="60"/>
        <v>58.916666666666664</v>
      </c>
      <c r="Q973" t="s">
        <v>2039</v>
      </c>
      <c r="R973" t="s">
        <v>2062</v>
      </c>
      <c r="S973" s="9">
        <f t="shared" si="62"/>
        <v>409238</v>
      </c>
      <c r="T973" s="9">
        <f t="shared" si="63"/>
        <v>409382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1"/>
        <v>2.283934426229508</v>
      </c>
      <c r="P974" s="5">
        <f t="shared" si="60"/>
        <v>58.015466983938133</v>
      </c>
      <c r="Q974" t="s">
        <v>2037</v>
      </c>
      <c r="R974" t="s">
        <v>2038</v>
      </c>
      <c r="S974" s="9">
        <f t="shared" si="62"/>
        <v>414926</v>
      </c>
      <c r="T974" s="9">
        <f t="shared" si="63"/>
        <v>415142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1"/>
        <v>0.21615194054500414</v>
      </c>
      <c r="P975" s="5">
        <f t="shared" si="60"/>
        <v>103.87301587301587</v>
      </c>
      <c r="Q975" t="s">
        <v>2035</v>
      </c>
      <c r="R975" t="s">
        <v>2036</v>
      </c>
      <c r="S975" s="9">
        <f t="shared" si="62"/>
        <v>384447</v>
      </c>
      <c r="T975" s="9">
        <f t="shared" si="63"/>
        <v>384495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1"/>
        <v>3.73875</v>
      </c>
      <c r="P976" s="5">
        <f t="shared" si="60"/>
        <v>93.46875</v>
      </c>
      <c r="Q976" t="s">
        <v>2041</v>
      </c>
      <c r="R976" t="s">
        <v>2050</v>
      </c>
      <c r="S976" s="9">
        <f t="shared" si="62"/>
        <v>405806</v>
      </c>
      <c r="T976" s="9">
        <f t="shared" si="63"/>
        <v>405830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1"/>
        <v>1.5492592592592593</v>
      </c>
      <c r="P977" s="5">
        <f t="shared" si="60"/>
        <v>61.970370370370368</v>
      </c>
      <c r="Q977" t="s">
        <v>2035</v>
      </c>
      <c r="R977" t="s">
        <v>2036</v>
      </c>
      <c r="S977" s="9">
        <f t="shared" si="62"/>
        <v>428007</v>
      </c>
      <c r="T977" s="9">
        <f t="shared" si="63"/>
        <v>428943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1"/>
        <v>3.2214999999999998</v>
      </c>
      <c r="P978" s="5">
        <f t="shared" si="60"/>
        <v>92.042857142857144</v>
      </c>
      <c r="Q978" t="s">
        <v>2035</v>
      </c>
      <c r="R978" t="s">
        <v>2036</v>
      </c>
      <c r="S978" s="9">
        <f t="shared" si="62"/>
        <v>385623</v>
      </c>
      <c r="T978" s="9">
        <f t="shared" si="63"/>
        <v>385767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1"/>
        <v>0.73957142857142855</v>
      </c>
      <c r="P979" s="5">
        <f t="shared" si="60"/>
        <v>77.268656716417908</v>
      </c>
      <c r="Q979" t="s">
        <v>2033</v>
      </c>
      <c r="R979" t="s">
        <v>2034</v>
      </c>
      <c r="S979" s="9">
        <f t="shared" si="62"/>
        <v>447231</v>
      </c>
      <c r="T979" s="9">
        <f t="shared" si="63"/>
        <v>447999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1"/>
        <v>8.641</v>
      </c>
      <c r="P980" s="5">
        <f t="shared" si="60"/>
        <v>93.923913043478265</v>
      </c>
      <c r="Q980" t="s">
        <v>2057</v>
      </c>
      <c r="R980" t="s">
        <v>2058</v>
      </c>
      <c r="S980" s="9">
        <f t="shared" si="62"/>
        <v>436383</v>
      </c>
      <c r="T980" s="9">
        <f t="shared" si="63"/>
        <v>436911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1"/>
        <v>1.432624584717608</v>
      </c>
      <c r="P981" s="5">
        <f t="shared" si="60"/>
        <v>84.969458128078813</v>
      </c>
      <c r="Q981" t="s">
        <v>2035</v>
      </c>
      <c r="R981" t="s">
        <v>2036</v>
      </c>
      <c r="S981" s="9">
        <f t="shared" si="62"/>
        <v>421790</v>
      </c>
      <c r="T981" s="9">
        <f t="shared" si="63"/>
        <v>421934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1"/>
        <v>0.40281762295081969</v>
      </c>
      <c r="P982" s="5">
        <f t="shared" si="60"/>
        <v>105.97035040431267</v>
      </c>
      <c r="Q982" t="s">
        <v>2046</v>
      </c>
      <c r="R982" t="s">
        <v>2047</v>
      </c>
      <c r="S982" s="9">
        <f t="shared" si="62"/>
        <v>427286</v>
      </c>
      <c r="T982" s="9">
        <f t="shared" si="63"/>
        <v>427407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1"/>
        <v>1.7822388059701493</v>
      </c>
      <c r="P983" s="5">
        <f t="shared" si="60"/>
        <v>36.969040247678016</v>
      </c>
      <c r="Q983" t="s">
        <v>2037</v>
      </c>
      <c r="R983" t="s">
        <v>2038</v>
      </c>
      <c r="S983" s="9">
        <f t="shared" si="62"/>
        <v>446175</v>
      </c>
      <c r="T983" s="9">
        <f t="shared" si="63"/>
        <v>446967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1"/>
        <v>0.84930555555555554</v>
      </c>
      <c r="P984" s="5">
        <f t="shared" si="60"/>
        <v>81.533333333333331</v>
      </c>
      <c r="Q984" t="s">
        <v>2039</v>
      </c>
      <c r="R984" t="s">
        <v>2053</v>
      </c>
      <c r="S984" s="9">
        <f t="shared" si="62"/>
        <v>389750</v>
      </c>
      <c r="T984" s="9">
        <f t="shared" si="63"/>
        <v>389798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1"/>
        <v>1.4593648334624323</v>
      </c>
      <c r="P985" s="5">
        <f t="shared" si="60"/>
        <v>80.999140154772135</v>
      </c>
      <c r="Q985" t="s">
        <v>2039</v>
      </c>
      <c r="R985" t="s">
        <v>2053</v>
      </c>
      <c r="S985" s="9">
        <f t="shared" si="62"/>
        <v>460262</v>
      </c>
      <c r="T985" s="9">
        <f t="shared" si="63"/>
        <v>460622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1"/>
        <v>1.5246153846153847</v>
      </c>
      <c r="P986" s="5">
        <f t="shared" si="60"/>
        <v>26.010498687664043</v>
      </c>
      <c r="Q986" t="s">
        <v>2035</v>
      </c>
      <c r="R986" t="s">
        <v>2036</v>
      </c>
      <c r="S986" s="9">
        <f t="shared" si="62"/>
        <v>461102</v>
      </c>
      <c r="T986" s="9">
        <f t="shared" si="63"/>
        <v>461726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1"/>
        <v>0.67129542790152408</v>
      </c>
      <c r="P987" s="5">
        <f t="shared" si="60"/>
        <v>25.998410896708286</v>
      </c>
      <c r="Q987" t="s">
        <v>2041</v>
      </c>
      <c r="R987" t="s">
        <v>2042</v>
      </c>
      <c r="S987" s="9">
        <f t="shared" si="62"/>
        <v>410655</v>
      </c>
      <c r="T987" s="9">
        <f t="shared" si="63"/>
        <v>411279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1"/>
        <v>0.40307692307692305</v>
      </c>
      <c r="P988" s="5">
        <f t="shared" si="60"/>
        <v>34.173913043478258</v>
      </c>
      <c r="Q988" t="s">
        <v>2041</v>
      </c>
      <c r="R988" t="s">
        <v>2042</v>
      </c>
      <c r="S988" s="9">
        <f t="shared" si="62"/>
        <v>387230</v>
      </c>
      <c r="T988" s="9">
        <f t="shared" si="63"/>
        <v>387566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1"/>
        <v>2.1679032258064517</v>
      </c>
      <c r="P989" s="5">
        <f t="shared" si="60"/>
        <v>28.002083333333335</v>
      </c>
      <c r="Q989" t="s">
        <v>2039</v>
      </c>
      <c r="R989" t="s">
        <v>2053</v>
      </c>
      <c r="S989" s="9">
        <f t="shared" si="62"/>
        <v>440366</v>
      </c>
      <c r="T989" s="9">
        <f t="shared" si="63"/>
        <v>440702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1"/>
        <v>0.52117021276595743</v>
      </c>
      <c r="P990" s="5">
        <f t="shared" si="60"/>
        <v>76.546875</v>
      </c>
      <c r="Q990" t="s">
        <v>2046</v>
      </c>
      <c r="R990" t="s">
        <v>2059</v>
      </c>
      <c r="S990" s="9">
        <f t="shared" si="62"/>
        <v>436383</v>
      </c>
      <c r="T990" s="9">
        <f t="shared" si="63"/>
        <v>436887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1"/>
        <v>4.9958333333333336</v>
      </c>
      <c r="P991" s="5">
        <f t="shared" si="60"/>
        <v>53.053097345132741</v>
      </c>
      <c r="Q991" t="s">
        <v>2046</v>
      </c>
      <c r="R991" t="s">
        <v>2054</v>
      </c>
      <c r="S991" s="9">
        <f t="shared" si="62"/>
        <v>457622</v>
      </c>
      <c r="T991" s="9">
        <f t="shared" si="63"/>
        <v>457742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1"/>
        <v>0.87679487179487181</v>
      </c>
      <c r="P992" s="5">
        <f t="shared" si="60"/>
        <v>106.859375</v>
      </c>
      <c r="Q992" t="s">
        <v>2039</v>
      </c>
      <c r="R992" t="s">
        <v>2052</v>
      </c>
      <c r="S992" s="9">
        <f t="shared" si="62"/>
        <v>430287</v>
      </c>
      <c r="T992" s="9">
        <f t="shared" si="63"/>
        <v>430814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1"/>
        <v>1.131734693877551</v>
      </c>
      <c r="P993" s="5">
        <f t="shared" si="60"/>
        <v>46.020746887966808</v>
      </c>
      <c r="Q993" t="s">
        <v>2041</v>
      </c>
      <c r="R993" t="s">
        <v>2042</v>
      </c>
      <c r="S993" s="9">
        <f t="shared" si="62"/>
        <v>417686</v>
      </c>
      <c r="T993" s="9">
        <f t="shared" si="63"/>
        <v>417782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1"/>
        <v>4.2654838709677421</v>
      </c>
      <c r="P994" s="5">
        <f t="shared" si="60"/>
        <v>100.17424242424242</v>
      </c>
      <c r="Q994" t="s">
        <v>2039</v>
      </c>
      <c r="R994" t="s">
        <v>2052</v>
      </c>
      <c r="S994" s="9">
        <f t="shared" si="62"/>
        <v>449366</v>
      </c>
      <c r="T994" s="9">
        <f t="shared" si="63"/>
        <v>449702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1"/>
        <v>0.77632653061224488</v>
      </c>
      <c r="P995" s="5">
        <f t="shared" si="60"/>
        <v>101.44</v>
      </c>
      <c r="Q995" t="s">
        <v>2044</v>
      </c>
      <c r="R995" t="s">
        <v>2045</v>
      </c>
      <c r="S995" s="9">
        <f t="shared" si="62"/>
        <v>428607</v>
      </c>
      <c r="T995" s="9">
        <f t="shared" si="63"/>
        <v>429015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1"/>
        <v>0.52496810772501767</v>
      </c>
      <c r="P996" s="5">
        <f t="shared" si="60"/>
        <v>87.972684085510693</v>
      </c>
      <c r="Q996" t="s">
        <v>2046</v>
      </c>
      <c r="R996" t="s">
        <v>2054</v>
      </c>
      <c r="S996" s="9">
        <f t="shared" si="62"/>
        <v>418214</v>
      </c>
      <c r="T996" s="9">
        <f t="shared" si="63"/>
        <v>418358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1"/>
        <v>1.5746762589928058</v>
      </c>
      <c r="P997" s="5">
        <f t="shared" si="60"/>
        <v>74.995594713656388</v>
      </c>
      <c r="Q997" t="s">
        <v>2033</v>
      </c>
      <c r="R997" t="s">
        <v>2034</v>
      </c>
      <c r="S997" s="9">
        <f t="shared" si="62"/>
        <v>453710</v>
      </c>
      <c r="T997" s="9">
        <f t="shared" si="63"/>
        <v>454407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1"/>
        <v>0.72939393939393937</v>
      </c>
      <c r="P998" s="5">
        <f t="shared" si="60"/>
        <v>42.982142857142854</v>
      </c>
      <c r="Q998" t="s">
        <v>2035</v>
      </c>
      <c r="R998" t="s">
        <v>2036</v>
      </c>
      <c r="S998" s="9">
        <f t="shared" si="62"/>
        <v>402543</v>
      </c>
      <c r="T998" s="9">
        <f t="shared" si="63"/>
        <v>403263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1"/>
        <v>0.60565789473684206</v>
      </c>
      <c r="P999" s="5">
        <f t="shared" si="60"/>
        <v>33.115107913669064</v>
      </c>
      <c r="Q999" t="s">
        <v>2035</v>
      </c>
      <c r="R999" t="s">
        <v>2036</v>
      </c>
      <c r="S999" s="9">
        <f t="shared" si="62"/>
        <v>411735</v>
      </c>
      <c r="T999" s="9">
        <f t="shared" si="63"/>
        <v>411855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1"/>
        <v>0.5679129129129129</v>
      </c>
      <c r="P1000" s="5">
        <f t="shared" si="60"/>
        <v>101.13101604278074</v>
      </c>
      <c r="Q1000" t="s">
        <v>2041</v>
      </c>
      <c r="R1000" t="s">
        <v>2050</v>
      </c>
      <c r="S1000" s="9">
        <f t="shared" si="62"/>
        <v>377199</v>
      </c>
      <c r="T1000" s="9">
        <f t="shared" si="63"/>
        <v>377535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1"/>
        <v>0.56542754275427543</v>
      </c>
      <c r="P1001" s="5">
        <f t="shared" si="60"/>
        <v>55.98841354723708</v>
      </c>
      <c r="Q1001" t="s">
        <v>2033</v>
      </c>
      <c r="R1001" t="s">
        <v>2034</v>
      </c>
      <c r="S1001" s="9">
        <f t="shared" si="62"/>
        <v>433118</v>
      </c>
      <c r="T1001" s="9">
        <f t="shared" si="63"/>
        <v>433286</v>
      </c>
    </row>
  </sheetData>
  <autoFilter ref="A1:T1001" xr:uid="{00000000-0001-0000-0000-000000000000}"/>
  <sortState xmlns:xlrd2="http://schemas.microsoft.com/office/spreadsheetml/2017/richdata2" ref="A2:T1001">
    <sortCondition ref="A1:A1001"/>
  </sortState>
  <conditionalFormatting sqref="F1:F1048576">
    <cfRule type="containsText" dxfId="20" priority="3" operator="containsText" text="live">
      <formula>NOT(ISERROR(SEARCH("live",F1)))</formula>
    </cfRule>
    <cfRule type="containsText" dxfId="19" priority="4" operator="containsText" text="canceled">
      <formula>NOT(ISERROR(SEARCH("canceled",F1)))</formula>
    </cfRule>
    <cfRule type="containsText" dxfId="18" priority="7" operator="containsText" text="successful">
      <formula>NOT(ISERROR(SEARCH("successful",F1)))</formula>
    </cfRule>
    <cfRule type="containsText" dxfId="17" priority="8" operator="containsText" text="failed">
      <formula>NOT(ISERROR(SEARCH("failed",F1)))</formula>
    </cfRule>
  </conditionalFormatting>
  <conditionalFormatting sqref="O1:O1048576">
    <cfRule type="colorScale" priority="2">
      <colorScale>
        <cfvo type="min"/>
        <cfvo type="percentile" val="50"/>
        <cfvo type="percent" val="100"/>
        <color rgb="FFFF0000"/>
        <color rgb="FF00B050"/>
        <color rgb="FF0070C0"/>
      </colorScale>
    </cfRule>
  </conditionalFormatting>
  <conditionalFormatting sqref="P1">
    <cfRule type="colorScale" priority="1">
      <colorScale>
        <cfvo type="min"/>
        <cfvo type="percentile" val="50"/>
        <cfvo type="percent" val="1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Category pivot</vt:lpstr>
      <vt:lpstr>Sub-Category pivot</vt:lpstr>
      <vt:lpstr>Outcome pivot</vt:lpstr>
      <vt:lpstr>Outcome count,Percent</vt:lpstr>
      <vt:lpstr>Statistical Analysis of Backers</vt:lpstr>
      <vt:lpstr>Raw Crowdfunding</vt:lpstr>
      <vt:lpstr>failed_group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Aaron Dehmlow</cp:lastModifiedBy>
  <dcterms:created xsi:type="dcterms:W3CDTF">2021-09-29T18:52:28Z</dcterms:created>
  <dcterms:modified xsi:type="dcterms:W3CDTF">2024-03-05T21:23:12Z</dcterms:modified>
</cp:coreProperties>
</file>