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howe/Documents/Projects/soil-sca/tests/_data/"/>
    </mc:Choice>
  </mc:AlternateContent>
  <xr:revisionPtr revIDLastSave="0" documentId="13_ncr:1_{99409189-4BBB-6448-A906-C6002FAE032E}" xr6:coauthVersionLast="47" xr6:coauthVersionMax="47" xr10:uidLastSave="{00000000-0000-0000-0000-000000000000}"/>
  <bookViews>
    <workbookView xWindow="0" yWindow="760" windowWidth="30240" windowHeight="18880" activeTab="4" xr2:uid="{285D1201-D1D9-274B-9388-15DBEF5E5AB7}"/>
  </bookViews>
  <sheets>
    <sheet name="msa" sheetId="1" r:id="rId1"/>
    <sheet name="Sheet2" sheetId="2" r:id="rId2"/>
    <sheet name="test_msa04" sheetId="3" r:id="rId3"/>
    <sheet name="test_msa05" sheetId="7" r:id="rId4"/>
    <sheet name="test_msa06" sheetId="8" r:id="rId5"/>
    <sheet name="test_msa07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14" i="8" l="1" a="1"/>
  <c r="CZ14" i="8" s="1"/>
  <c r="CR14" i="8" a="1"/>
  <c r="CR14" i="8" s="1"/>
  <c r="DH13" i="8" s="1" a="1"/>
  <c r="DH13" i="8" s="1"/>
  <c r="O11" i="9" a="1"/>
  <c r="O11" i="9" s="1"/>
  <c r="O12" i="9"/>
  <c r="O13" i="9" s="1"/>
  <c r="O14" i="9" a="1"/>
  <c r="O14" i="9" s="1"/>
  <c r="N15" i="9" a="1"/>
  <c r="N15" i="9" s="1"/>
  <c r="R12" i="9"/>
  <c r="R13" i="9" s="1"/>
  <c r="Q12" i="9"/>
  <c r="Q13" i="9" s="1"/>
  <c r="P12" i="9"/>
  <c r="P13" i="9" s="1"/>
  <c r="N15" i="8" a="1"/>
  <c r="N15" i="8" s="1"/>
  <c r="O14" i="8" a="1"/>
  <c r="O14" i="8" s="1"/>
  <c r="S12" i="8"/>
  <c r="S13" i="8" s="1"/>
  <c r="R12" i="8"/>
  <c r="R13" i="8" s="1"/>
  <c r="Q12" i="8"/>
  <c r="Q13" i="8" s="1"/>
  <c r="P12" i="8"/>
  <c r="P13" i="8" s="1"/>
  <c r="O12" i="8"/>
  <c r="O13" i="8" s="1"/>
  <c r="O11" i="8" a="1"/>
  <c r="O11" i="8" s="1"/>
  <c r="N15" i="7" a="1"/>
  <c r="N15" i="7" s="1"/>
  <c r="O14" i="7" a="1"/>
  <c r="O14" i="7" s="1"/>
  <c r="AJ12" i="7"/>
  <c r="AJ13" i="7" s="1"/>
  <c r="AI12" i="7"/>
  <c r="AI13" i="7" s="1"/>
  <c r="AH12" i="7"/>
  <c r="AH13" i="7" s="1"/>
  <c r="AG12" i="7"/>
  <c r="AG13" i="7" s="1"/>
  <c r="AF12" i="7"/>
  <c r="AF13" i="7" s="1"/>
  <c r="AE12" i="7"/>
  <c r="AE13" i="7" s="1"/>
  <c r="AD12" i="7"/>
  <c r="AD13" i="7" s="1"/>
  <c r="AC12" i="7"/>
  <c r="AC13" i="7" s="1"/>
  <c r="AB12" i="7"/>
  <c r="AB13" i="7" s="1"/>
  <c r="AA12" i="7"/>
  <c r="AA13" i="7" s="1"/>
  <c r="Z12" i="7"/>
  <c r="Z13" i="7" s="1"/>
  <c r="Y12" i="7"/>
  <c r="Y13" i="7" s="1"/>
  <c r="X12" i="7"/>
  <c r="X13" i="7" s="1"/>
  <c r="W12" i="7"/>
  <c r="W13" i="7" s="1"/>
  <c r="V12" i="7"/>
  <c r="V13" i="7" s="1"/>
  <c r="U12" i="7"/>
  <c r="U13" i="7" s="1"/>
  <c r="T12" i="7"/>
  <c r="T13" i="7" s="1"/>
  <c r="S12" i="7"/>
  <c r="S13" i="7" s="1"/>
  <c r="R12" i="7"/>
  <c r="R13" i="7" s="1"/>
  <c r="Q12" i="7"/>
  <c r="Q13" i="7" s="1"/>
  <c r="P12" i="7"/>
  <c r="P13" i="7" s="1"/>
  <c r="O12" i="7"/>
  <c r="O13" i="7" s="1"/>
  <c r="O11" i="7" a="1"/>
  <c r="O11" i="7" s="1"/>
  <c r="N15" i="3" a="1"/>
  <c r="N15" i="3" s="1"/>
  <c r="O14" i="3" a="1"/>
  <c r="O14" i="3" s="1"/>
  <c r="AJ12" i="3"/>
  <c r="AJ13" i="3" s="1"/>
  <c r="AI12" i="3"/>
  <c r="AI13" i="3" s="1"/>
  <c r="AH12" i="3"/>
  <c r="AH13" i="3" s="1"/>
  <c r="AG12" i="3"/>
  <c r="AG13" i="3" s="1"/>
  <c r="AF12" i="3"/>
  <c r="AF13" i="3" s="1"/>
  <c r="AE12" i="3"/>
  <c r="AE13" i="3" s="1"/>
  <c r="AD12" i="3"/>
  <c r="AD13" i="3" s="1"/>
  <c r="AC12" i="3"/>
  <c r="AC13" i="3" s="1"/>
  <c r="AB12" i="3"/>
  <c r="AB13" i="3" s="1"/>
  <c r="AA12" i="3"/>
  <c r="AA13" i="3" s="1"/>
  <c r="Z12" i="3"/>
  <c r="Z13" i="3" s="1"/>
  <c r="Y12" i="3"/>
  <c r="Y13" i="3" s="1"/>
  <c r="X12" i="3"/>
  <c r="X13" i="3" s="1"/>
  <c r="W12" i="3"/>
  <c r="W13" i="3" s="1"/>
  <c r="V12" i="3"/>
  <c r="V13" i="3" s="1"/>
  <c r="U12" i="3"/>
  <c r="U13" i="3" s="1"/>
  <c r="T12" i="3"/>
  <c r="T13" i="3" s="1"/>
  <c r="S12" i="3"/>
  <c r="S13" i="3" s="1"/>
  <c r="R12" i="3"/>
  <c r="R13" i="3" s="1"/>
  <c r="Q12" i="3"/>
  <c r="Q13" i="3" s="1"/>
  <c r="P12" i="3"/>
  <c r="P13" i="3" s="1"/>
  <c r="O12" i="3"/>
  <c r="O13" i="3" s="1"/>
  <c r="O6" i="2"/>
  <c r="O7" i="2"/>
  <c r="O8" i="2"/>
  <c r="O9" i="2"/>
  <c r="O5" i="2"/>
  <c r="N6" i="2" a="1"/>
  <c r="N6" i="2" s="1"/>
  <c r="N7" i="2" a="1"/>
  <c r="N7" i="2" s="1"/>
  <c r="N8" i="2" a="1"/>
  <c r="N8" i="2"/>
  <c r="N9" i="2" a="1"/>
  <c r="N9" i="2" s="1"/>
  <c r="N5" i="2" a="1"/>
  <c r="N5" i="2" s="1"/>
  <c r="E10" i="2"/>
  <c r="E11" i="2" s="1"/>
  <c r="F10" i="2"/>
  <c r="F11" i="2" s="1"/>
  <c r="G10" i="2"/>
  <c r="G11" i="2" s="1"/>
  <c r="H10" i="2"/>
  <c r="H11" i="2" s="1"/>
  <c r="I10" i="2"/>
  <c r="I11" i="2" s="1"/>
  <c r="J10" i="2"/>
  <c r="J11" i="2" s="1"/>
  <c r="K10" i="2"/>
  <c r="K11" i="2" s="1"/>
  <c r="L10" i="2"/>
  <c r="L11" i="2" s="1"/>
  <c r="M10" i="2"/>
  <c r="M11" i="2" s="1"/>
  <c r="D10" i="2"/>
  <c r="D11" i="2" s="1"/>
  <c r="DP14" i="8" l="1" a="1"/>
  <c r="DP14" i="8" s="1"/>
  <c r="DM14" i="8" a="1"/>
  <c r="DM14" i="8" s="1"/>
  <c r="DL14" i="8" a="1"/>
  <c r="DL14" i="8" s="1"/>
  <c r="DK14" i="8" a="1"/>
  <c r="DK14" i="8" s="1"/>
  <c r="DW14" i="8" a="1"/>
  <c r="DW14" i="8" s="1"/>
  <c r="DV14" i="8" a="1"/>
  <c r="DV14" i="8" s="1"/>
  <c r="DU14" i="8" a="1"/>
  <c r="DU14" i="8" s="1"/>
  <c r="DR14" i="8" a="1"/>
  <c r="DR14" i="8" s="1"/>
  <c r="DQ14" i="8" a="1"/>
  <c r="DQ14" i="8" s="1"/>
  <c r="DT14" i="8" a="1"/>
  <c r="DT14" i="8" s="1"/>
  <c r="DO14" i="8" a="1"/>
  <c r="DO14" i="8" s="1"/>
  <c r="DJ14" i="8" a="1"/>
  <c r="DJ14" i="8" s="1"/>
  <c r="DS14" i="8" a="1"/>
  <c r="DS14" i="8" s="1"/>
  <c r="DN14" i="8" a="1"/>
  <c r="DN14" i="8" s="1"/>
  <c r="DI14" i="8" a="1"/>
  <c r="DI14" i="8" s="1"/>
  <c r="DH14" i="8" a="1"/>
  <c r="DH14" i="8" s="1"/>
  <c r="DW13" i="8" a="1"/>
  <c r="DW13" i="8" s="1"/>
  <c r="DV13" i="8" a="1"/>
  <c r="DV13" i="8" s="1"/>
  <c r="DU13" i="8" a="1"/>
  <c r="DU13" i="8" s="1"/>
  <c r="DT13" i="8" a="1"/>
  <c r="DT13" i="8" s="1"/>
  <c r="DS13" i="8" a="1"/>
  <c r="DS13" i="8" s="1"/>
  <c r="DR13" i="8" a="1"/>
  <c r="DR13" i="8" s="1"/>
  <c r="DQ13" i="8" a="1"/>
  <c r="DQ13" i="8" s="1"/>
  <c r="DP13" i="8" a="1"/>
  <c r="DP13" i="8" s="1"/>
  <c r="DO13" i="8" a="1"/>
  <c r="DO13" i="8" s="1"/>
  <c r="DM13" i="8" a="1"/>
  <c r="DM13" i="8" s="1"/>
  <c r="DL13" i="8" a="1"/>
  <c r="DL13" i="8" s="1"/>
  <c r="DK13" i="8" a="1"/>
  <c r="DK13" i="8" s="1"/>
  <c r="DJ13" i="8" a="1"/>
  <c r="DJ13" i="8" s="1"/>
  <c r="DN13" i="8" a="1"/>
  <c r="DN13" i="8" s="1"/>
  <c r="DI13" i="8" a="1"/>
  <c r="DI13" i="8" s="1"/>
  <c r="J31" i="8" a="1"/>
  <c r="J31" i="8" s="1"/>
  <c r="K31" i="8" s="1"/>
  <c r="J36" i="8" a="1"/>
  <c r="J36" i="8" s="1"/>
  <c r="K36" i="8" s="1"/>
  <c r="J30" i="8" a="1"/>
  <c r="J30" i="8" s="1"/>
  <c r="K30" i="8" s="1"/>
  <c r="J29" i="8" a="1"/>
  <c r="J29" i="8" s="1"/>
  <c r="K29" i="8" s="1"/>
  <c r="J37" i="8" a="1"/>
  <c r="J37" i="8" s="1"/>
  <c r="K37" i="8" s="1"/>
  <c r="J32" i="8" a="1"/>
  <c r="J32" i="8" s="1"/>
  <c r="K32" i="8" s="1"/>
  <c r="J24" i="8" a="1"/>
  <c r="J24" i="8" s="1"/>
  <c r="K24" i="8" s="1"/>
  <c r="J23" i="8" a="1"/>
  <c r="J23" i="8" s="1"/>
  <c r="K23" i="8" s="1"/>
  <c r="J35" i="8" a="1"/>
  <c r="J35" i="8" s="1"/>
  <c r="K35" i="8" s="1"/>
  <c r="J28" i="8" a="1"/>
  <c r="J28" i="8" s="1"/>
  <c r="K28" i="8" s="1"/>
  <c r="J34" i="8" a="1"/>
  <c r="J34" i="8" s="1"/>
  <c r="K34" i="8" s="1"/>
  <c r="J33" i="8" a="1"/>
  <c r="J33" i="8" s="1"/>
  <c r="K33" i="8" s="1"/>
  <c r="J21" i="8" a="1"/>
  <c r="J21" i="8" s="1"/>
  <c r="K21" i="8" s="1"/>
  <c r="J20" i="8" a="1"/>
  <c r="J20" i="8" s="1"/>
  <c r="K20" i="8" s="1"/>
  <c r="J19" i="8" a="1"/>
  <c r="J19" i="8" s="1"/>
  <c r="K19" i="8" s="1"/>
  <c r="J26" i="8" a="1"/>
  <c r="J26" i="8" s="1"/>
  <c r="K26" i="8" s="1"/>
  <c r="J25" i="8" a="1"/>
  <c r="J25" i="8" s="1"/>
  <c r="K25" i="8" s="1"/>
  <c r="J27" i="8" a="1"/>
  <c r="J27" i="8" s="1"/>
  <c r="K27" i="8" s="1"/>
  <c r="J18" i="8" a="1"/>
  <c r="J18" i="8" s="1"/>
  <c r="K18" i="8" s="1"/>
  <c r="J17" i="8" a="1"/>
  <c r="J17" i="8" s="1"/>
  <c r="K17" i="8" s="1"/>
  <c r="J15" i="8" a="1"/>
  <c r="J15" i="8" s="1"/>
  <c r="K15" i="8" s="1"/>
  <c r="J16" i="8" a="1"/>
  <c r="J16" i="8" s="1"/>
  <c r="K16" i="8" s="1"/>
  <c r="J22" i="8" a="1"/>
  <c r="J22" i="8" s="1"/>
  <c r="K22" i="8" s="1"/>
  <c r="B13" i="8"/>
  <c r="L33" i="8" s="1" a="1"/>
  <c r="L33" i="8" s="1"/>
  <c r="B13" i="7"/>
  <c r="L25" i="7" s="1" a="1"/>
  <c r="L25" i="7" s="1"/>
  <c r="J24" i="7" a="1"/>
  <c r="J24" i="7" s="1"/>
  <c r="K24" i="7" s="1"/>
  <c r="J17" i="7" a="1"/>
  <c r="J17" i="7" s="1"/>
  <c r="K17" i="7" s="1"/>
  <c r="J22" i="7" a="1"/>
  <c r="J22" i="7" s="1"/>
  <c r="K22" i="7" s="1"/>
  <c r="J21" i="7" a="1"/>
  <c r="J21" i="7" s="1"/>
  <c r="K21" i="7" s="1"/>
  <c r="J31" i="7" a="1"/>
  <c r="J31" i="7" s="1"/>
  <c r="K31" i="7" s="1"/>
  <c r="J36" i="7" a="1"/>
  <c r="J36" i="7" s="1"/>
  <c r="K36" i="7" s="1"/>
  <c r="J30" i="7" a="1"/>
  <c r="J30" i="7" s="1"/>
  <c r="K30" i="7" s="1"/>
  <c r="J29" i="7" a="1"/>
  <c r="J29" i="7" s="1"/>
  <c r="K29" i="7" s="1"/>
  <c r="J37" i="7" a="1"/>
  <c r="J37" i="7" s="1"/>
  <c r="K37" i="7" s="1"/>
  <c r="J32" i="7" a="1"/>
  <c r="J32" i="7" s="1"/>
  <c r="K32" i="7" s="1"/>
  <c r="J35" i="7" a="1"/>
  <c r="J35" i="7" s="1"/>
  <c r="K35" i="7" s="1"/>
  <c r="J28" i="7" a="1"/>
  <c r="J28" i="7" s="1"/>
  <c r="K28" i="7" s="1"/>
  <c r="J34" i="7" a="1"/>
  <c r="J34" i="7" s="1"/>
  <c r="K34" i="7" s="1"/>
  <c r="J27" i="7" a="1"/>
  <c r="J27" i="7" s="1"/>
  <c r="K27" i="7" s="1"/>
  <c r="J23" i="7" a="1"/>
  <c r="J23" i="7" s="1"/>
  <c r="K23" i="7" s="1"/>
  <c r="J19" i="7" a="1"/>
  <c r="J19" i="7" s="1"/>
  <c r="K19" i="7" s="1"/>
  <c r="J26" i="7" a="1"/>
  <c r="J26" i="7" s="1"/>
  <c r="K26" i="7" s="1"/>
  <c r="J25" i="7" a="1"/>
  <c r="J25" i="7" s="1"/>
  <c r="K25" i="7" s="1"/>
  <c r="J33" i="7" a="1"/>
  <c r="J33" i="7" s="1"/>
  <c r="K33" i="7" s="1"/>
  <c r="J20" i="7" a="1"/>
  <c r="J20" i="7" s="1"/>
  <c r="K20" i="7" s="1"/>
  <c r="J16" i="7" a="1"/>
  <c r="J16" i="7" s="1"/>
  <c r="K16" i="7" s="1"/>
  <c r="J15" i="7" a="1"/>
  <c r="J15" i="7" s="1"/>
  <c r="K15" i="7" s="1"/>
  <c r="J18" i="7" a="1"/>
  <c r="J18" i="7" s="1"/>
  <c r="K18" i="7" s="1"/>
  <c r="O11" i="3" a="1"/>
  <c r="O11" i="3" s="1"/>
  <c r="L24" i="8" l="1" a="1"/>
  <c r="L24" i="8" s="1"/>
  <c r="M24" i="8" s="1"/>
  <c r="M33" i="8"/>
  <c r="L16" i="8" a="1"/>
  <c r="L16" i="8" s="1"/>
  <c r="M16" i="8" s="1"/>
  <c r="L25" i="8" a="1"/>
  <c r="L25" i="8" s="1"/>
  <c r="M25" i="8" s="1"/>
  <c r="L18" i="8" a="1"/>
  <c r="L18" i="8" s="1"/>
  <c r="M18" i="8" s="1"/>
  <c r="L19" i="8" a="1"/>
  <c r="L19" i="8" s="1"/>
  <c r="M19" i="8" s="1"/>
  <c r="L26" i="8" a="1"/>
  <c r="L26" i="8" s="1"/>
  <c r="M26" i="8" s="1"/>
  <c r="L15" i="8" a="1"/>
  <c r="L15" i="8" s="1"/>
  <c r="M15" i="8" s="1"/>
  <c r="L20" i="8" a="1"/>
  <c r="L20" i="8" s="1"/>
  <c r="M20" i="8" s="1"/>
  <c r="L17" i="8" a="1"/>
  <c r="L17" i="8" s="1"/>
  <c r="M17" i="8" s="1"/>
  <c r="L29" i="8" a="1"/>
  <c r="L29" i="8" s="1"/>
  <c r="M29" i="8" s="1"/>
  <c r="L22" i="8" a="1"/>
  <c r="L22" i="8" s="1"/>
  <c r="M22" i="8" s="1"/>
  <c r="L37" i="8" a="1"/>
  <c r="L37" i="8" s="1"/>
  <c r="M37" i="8" s="1"/>
  <c r="L27" i="8" a="1"/>
  <c r="L27" i="8" s="1"/>
  <c r="M27" i="8" s="1"/>
  <c r="L23" i="8" a="1"/>
  <c r="L23" i="8" s="1"/>
  <c r="M23" i="8" s="1"/>
  <c r="L34" i="8" a="1"/>
  <c r="L34" i="8" s="1"/>
  <c r="M34" i="8" s="1"/>
  <c r="L28" i="8" a="1"/>
  <c r="L28" i="8" s="1"/>
  <c r="M28" i="8" s="1"/>
  <c r="L30" i="8" a="1"/>
  <c r="L30" i="8" s="1"/>
  <c r="M30" i="8" s="1"/>
  <c r="L31" i="8" a="1"/>
  <c r="L31" i="8" s="1"/>
  <c r="M31" i="8" s="1"/>
  <c r="L35" i="8" a="1"/>
  <c r="L35" i="8" s="1"/>
  <c r="M35" i="8" s="1"/>
  <c r="L21" i="8" a="1"/>
  <c r="L21" i="8" s="1"/>
  <c r="M21" i="8" s="1"/>
  <c r="L36" i="8" a="1"/>
  <c r="L36" i="8" s="1"/>
  <c r="M36" i="8" s="1"/>
  <c r="L32" i="8" a="1"/>
  <c r="L32" i="8" s="1"/>
  <c r="M32" i="8" s="1"/>
  <c r="L17" i="7" a="1"/>
  <c r="L17" i="7" s="1"/>
  <c r="M17" i="7" s="1"/>
  <c r="L20" i="7" a="1"/>
  <c r="L20" i="7" s="1"/>
  <c r="M20" i="7" s="1"/>
  <c r="M25" i="7"/>
  <c r="L29" i="7" a="1"/>
  <c r="L29" i="7" s="1"/>
  <c r="M29" i="7" s="1"/>
  <c r="L37" i="7" a="1"/>
  <c r="L37" i="7" s="1"/>
  <c r="M37" i="7" s="1"/>
  <c r="L34" i="7" a="1"/>
  <c r="L34" i="7" s="1"/>
  <c r="M34" i="7" s="1"/>
  <c r="L36" i="7" a="1"/>
  <c r="L36" i="7" s="1"/>
  <c r="M36" i="7" s="1"/>
  <c r="L32" i="7" a="1"/>
  <c r="L32" i="7" s="1"/>
  <c r="M32" i="7" s="1"/>
  <c r="L23" i="7" a="1"/>
  <c r="L23" i="7" s="1"/>
  <c r="M23" i="7" s="1"/>
  <c r="L19" i="7" a="1"/>
  <c r="L19" i="7" s="1"/>
  <c r="M19" i="7" s="1"/>
  <c r="L35" i="7" a="1"/>
  <c r="L35" i="7" s="1"/>
  <c r="M35" i="7" s="1"/>
  <c r="L15" i="7" a="1"/>
  <c r="L15" i="7" s="1"/>
  <c r="M15" i="7" s="1"/>
  <c r="L26" i="7" a="1"/>
  <c r="L26" i="7" s="1"/>
  <c r="M26" i="7" s="1"/>
  <c r="L31" i="7" a="1"/>
  <c r="L31" i="7" s="1"/>
  <c r="M31" i="7" s="1"/>
  <c r="L24" i="7" a="1"/>
  <c r="L24" i="7" s="1"/>
  <c r="M24" i="7" s="1"/>
  <c r="L16" i="7" a="1"/>
  <c r="L16" i="7" s="1"/>
  <c r="M16" i="7" s="1"/>
  <c r="L33" i="7" a="1"/>
  <c r="L33" i="7" s="1"/>
  <c r="M33" i="7" s="1"/>
  <c r="L18" i="7" a="1"/>
  <c r="L18" i="7" s="1"/>
  <c r="M18" i="7" s="1"/>
  <c r="L30" i="7" a="1"/>
  <c r="L30" i="7" s="1"/>
  <c r="M30" i="7" s="1"/>
  <c r="L28" i="7" a="1"/>
  <c r="L28" i="7" s="1"/>
  <c r="M28" i="7" s="1"/>
  <c r="L22" i="7" a="1"/>
  <c r="L22" i="7" s="1"/>
  <c r="M22" i="7" s="1"/>
  <c r="L27" i="7" a="1"/>
  <c r="L27" i="7" s="1"/>
  <c r="M27" i="7" s="1"/>
  <c r="L21" i="7" a="1"/>
  <c r="L21" i="7" s="1"/>
  <c r="M21" i="7" s="1"/>
  <c r="J25" i="3" a="1"/>
  <c r="J25" i="3" s="1"/>
  <c r="J30" i="3" a="1"/>
  <c r="J30" i="3" s="1"/>
  <c r="J35" i="3" a="1"/>
  <c r="J35" i="3" s="1"/>
  <c r="J26" i="3" a="1"/>
  <c r="J26" i="3" s="1"/>
  <c r="J31" i="3" a="1"/>
  <c r="J31" i="3" s="1"/>
  <c r="J36" i="3" a="1"/>
  <c r="J36" i="3" s="1"/>
  <c r="J27" i="3" a="1"/>
  <c r="J27" i="3" s="1"/>
  <c r="J32" i="3" a="1"/>
  <c r="J32" i="3" s="1"/>
  <c r="J37" i="3" a="1"/>
  <c r="J37" i="3" s="1"/>
  <c r="J28" i="3" a="1"/>
  <c r="J28" i="3" s="1"/>
  <c r="J33" i="3" a="1"/>
  <c r="J33" i="3" s="1"/>
  <c r="J29" i="3" a="1"/>
  <c r="J29" i="3" s="1"/>
  <c r="J34" i="3" a="1"/>
  <c r="J34" i="3" s="1"/>
  <c r="D15" i="7" l="1" a="1"/>
  <c r="D15" i="7" s="1"/>
  <c r="D15" i="8" a="1"/>
  <c r="D15" i="8" s="1"/>
  <c r="BP15" i="8" a="1"/>
  <c r="BP15" i="8" s="1"/>
  <c r="B14" i="8"/>
  <c r="AP15" i="8" a="1"/>
  <c r="BQ14" i="8" a="1"/>
  <c r="BQ14" i="8" s="1"/>
  <c r="AQ14" i="8" a="1"/>
  <c r="AQ14" i="8" s="1"/>
  <c r="AP15" i="7" a="1"/>
  <c r="BP15" i="7" a="1"/>
  <c r="BP15" i="7" s="1"/>
  <c r="B14" i="7"/>
  <c r="BQ14" i="7" a="1"/>
  <c r="BQ14" i="7" s="1"/>
  <c r="AQ14" i="7" a="1"/>
  <c r="AQ14" i="7" s="1"/>
  <c r="AP15" i="8" l="1"/>
  <c r="AQ19" i="8" a="1"/>
  <c r="AQ19" i="8" s="1"/>
  <c r="BG18" i="8" a="1"/>
  <c r="BG18" i="8" s="1"/>
  <c r="BA17" i="8" a="1"/>
  <c r="BA17" i="8" s="1"/>
  <c r="AS17" i="8" a="1"/>
  <c r="AS17" i="8" s="1"/>
  <c r="BE16" i="8" a="1"/>
  <c r="BE16" i="8" s="1"/>
  <c r="AY16" i="8" a="1"/>
  <c r="AY16" i="8" s="1"/>
  <c r="AS16" i="8" a="1"/>
  <c r="AS16" i="8" s="1"/>
  <c r="BF19" i="8" a="1"/>
  <c r="BF19" i="8" s="1"/>
  <c r="AV18" i="8" a="1"/>
  <c r="AV18" i="8" s="1"/>
  <c r="BG17" i="8" a="1"/>
  <c r="BG17" i="8" s="1"/>
  <c r="AY17" i="8" a="1"/>
  <c r="AY17" i="8" s="1"/>
  <c r="BJ20" i="8" a="1"/>
  <c r="BJ20" i="8" s="1"/>
  <c r="BF18" i="8" a="1"/>
  <c r="BF18" i="8" s="1"/>
  <c r="AR17" i="8" a="1"/>
  <c r="AR17" i="8" s="1"/>
  <c r="BJ16" i="8" a="1"/>
  <c r="BJ16" i="8" s="1"/>
  <c r="BD16" i="8" a="1"/>
  <c r="BD16" i="8" s="1"/>
  <c r="AX16" i="8" a="1"/>
  <c r="AX16" i="8" s="1"/>
  <c r="AR16" i="8" a="1"/>
  <c r="AR16" i="8" s="1"/>
  <c r="AQ28" i="8" a="1"/>
  <c r="AQ28" i="8" s="1"/>
  <c r="AU24" i="8" a="1"/>
  <c r="AU24" i="8" s="1"/>
  <c r="BE19" i="8" a="1"/>
  <c r="BE19" i="8" s="1"/>
  <c r="AS18" i="8" a="1"/>
  <c r="AS18" i="8" s="1"/>
  <c r="BF17" i="8" a="1"/>
  <c r="BF17" i="8" s="1"/>
  <c r="AX17" i="8" a="1"/>
  <c r="AX17" i="8" s="1"/>
  <c r="BI23" i="8" a="1"/>
  <c r="BI23" i="8" s="1"/>
  <c r="BE20" i="8" a="1"/>
  <c r="BE20" i="8" s="1"/>
  <c r="BA19" i="8" a="1"/>
  <c r="BA19" i="8" s="1"/>
  <c r="BB18" i="8" a="1"/>
  <c r="BB18" i="8" s="1"/>
  <c r="AR18" i="8" a="1"/>
  <c r="AR18" i="8" s="1"/>
  <c r="BD17" i="8" a="1"/>
  <c r="BD17" i="8" s="1"/>
  <c r="AQ17" i="8" a="1"/>
  <c r="AQ17" i="8" s="1"/>
  <c r="BI16" i="8" a="1"/>
  <c r="BI16" i="8" s="1"/>
  <c r="BC16" i="8" a="1"/>
  <c r="BC16" i="8" s="1"/>
  <c r="AW16" i="8" a="1"/>
  <c r="AW16" i="8" s="1"/>
  <c r="AW17" i="8" a="1"/>
  <c r="AW17" i="8" s="1"/>
  <c r="BC23" i="8" a="1"/>
  <c r="BC23" i="8" s="1"/>
  <c r="BE21" i="8" a="1"/>
  <c r="BE21" i="8" s="1"/>
  <c r="AZ20" i="8" a="1"/>
  <c r="AZ20" i="8" s="1"/>
  <c r="AZ19" i="8" a="1"/>
  <c r="AZ19" i="8" s="1"/>
  <c r="BA18" i="8" a="1"/>
  <c r="BA18" i="8" s="1"/>
  <c r="AQ18" i="8" a="1"/>
  <c r="AQ18" i="8" s="1"/>
  <c r="BC17" i="8" a="1"/>
  <c r="BC17" i="8" s="1"/>
  <c r="BH16" i="8" a="1"/>
  <c r="BH16" i="8" s="1"/>
  <c r="BB16" i="8" a="1"/>
  <c r="BB16" i="8" s="1"/>
  <c r="AU16" i="8" a="1"/>
  <c r="AU16" i="8" s="1"/>
  <c r="AR31" i="8" a="1"/>
  <c r="AR31" i="8" s="1"/>
  <c r="BJ34" i="8" a="1"/>
  <c r="BJ34" i="8" s="1"/>
  <c r="AW30" i="8" a="1"/>
  <c r="AW30" i="8" s="1"/>
  <c r="AZ33" i="8" a="1"/>
  <c r="AZ33" i="8" s="1"/>
  <c r="BH27" i="8" a="1"/>
  <c r="BH27" i="8" s="1"/>
  <c r="BG32" i="8" a="1"/>
  <c r="BG32" i="8" s="1"/>
  <c r="BF27" i="8" a="1"/>
  <c r="BF27" i="8" s="1"/>
  <c r="AS22" i="8" a="1"/>
  <c r="AS22" i="8" s="1"/>
  <c r="BB28" i="8" a="1"/>
  <c r="BB28" i="8" s="1"/>
  <c r="AW23" i="8" a="1"/>
  <c r="AW23" i="8" s="1"/>
  <c r="AQ26" i="8" a="1"/>
  <c r="AQ26" i="8" s="1"/>
  <c r="BA29" i="8" a="1"/>
  <c r="BA29" i="8" s="1"/>
  <c r="AV30" i="8" a="1"/>
  <c r="AV30" i="8" s="1"/>
  <c r="BJ27" i="8" a="1"/>
  <c r="BJ27" i="8" s="1"/>
  <c r="AU27" i="8" a="1"/>
  <c r="AU27" i="8" s="1"/>
  <c r="BE29" i="8" a="1"/>
  <c r="BE29" i="8" s="1"/>
  <c r="AU23" i="8" a="1"/>
  <c r="AU23" i="8" s="1"/>
  <c r="AZ18" i="8" a="1"/>
  <c r="AZ18" i="8" s="1"/>
  <c r="AT30" i="8" a="1"/>
  <c r="AT30" i="8" s="1"/>
  <c r="BC21" i="8" a="1"/>
  <c r="BC21" i="8" s="1"/>
  <c r="AZ17" i="8" a="1"/>
  <c r="AZ17" i="8" s="1"/>
  <c r="AZ23" i="8" a="1"/>
  <c r="AZ23" i="8" s="1"/>
  <c r="BD18" i="8" a="1"/>
  <c r="BD18" i="8" s="1"/>
  <c r="BA22" i="8" a="1"/>
  <c r="BA22" i="8" s="1"/>
  <c r="AY28" i="8" a="1"/>
  <c r="AY28" i="8" s="1"/>
  <c r="BG21" i="8" a="1"/>
  <c r="BG21" i="8" s="1"/>
  <c r="BJ24" i="8" a="1"/>
  <c r="BJ24" i="8" s="1"/>
  <c r="AR19" i="8" a="1"/>
  <c r="AR19" i="8" s="1"/>
  <c r="AQ23" i="8" a="1"/>
  <c r="AQ23" i="8" s="1"/>
  <c r="AY31" i="8" a="1"/>
  <c r="AY31" i="8" s="1"/>
  <c r="AR22" i="8" a="1"/>
  <c r="AR22" i="8" s="1"/>
  <c r="BI17" i="8" a="1"/>
  <c r="BI17" i="8" s="1"/>
  <c r="AZ16" i="8" a="1"/>
  <c r="AZ16" i="8" s="1"/>
  <c r="BF29" i="8" a="1"/>
  <c r="BF29" i="8" s="1"/>
  <c r="BJ18" i="8" a="1"/>
  <c r="BJ18" i="8" s="1"/>
  <c r="BI18" i="8" a="1"/>
  <c r="BI18" i="8" s="1"/>
  <c r="AV19" i="8" a="1"/>
  <c r="AV19" i="8" s="1"/>
  <c r="BH29" i="8" a="1"/>
  <c r="BH29" i="8" s="1"/>
  <c r="BE34" i="8" a="1"/>
  <c r="BE34" i="8" s="1"/>
  <c r="AR30" i="8" a="1"/>
  <c r="AR30" i="8" s="1"/>
  <c r="AU33" i="8" a="1"/>
  <c r="AU33" i="8" s="1"/>
  <c r="BC27" i="8" a="1"/>
  <c r="BC27" i="8" s="1"/>
  <c r="BB32" i="8" a="1"/>
  <c r="BB32" i="8" s="1"/>
  <c r="BI32" i="8" a="1"/>
  <c r="BI32" i="8" s="1"/>
  <c r="BC26" i="8" a="1"/>
  <c r="BC26" i="8" s="1"/>
  <c r="AQ27" i="8" a="1"/>
  <c r="AQ27" i="8" s="1"/>
  <c r="AR23" i="8" a="1"/>
  <c r="AR23" i="8" s="1"/>
  <c r="BF24" i="8" a="1"/>
  <c r="BF24" i="8" s="1"/>
  <c r="AT29" i="8" a="1"/>
  <c r="AT29" i="8" s="1"/>
  <c r="BG28" i="8" a="1"/>
  <c r="BG28" i="8" s="1"/>
  <c r="BI31" i="8" a="1"/>
  <c r="BI31" i="8" s="1"/>
  <c r="BB27" i="8" a="1"/>
  <c r="BB27" i="8" s="1"/>
  <c r="AZ26" i="8" a="1"/>
  <c r="AZ26" i="8" s="1"/>
  <c r="AV29" i="8" a="1"/>
  <c r="AV29" i="8" s="1"/>
  <c r="AW22" i="8" a="1"/>
  <c r="AW22" i="8" s="1"/>
  <c r="AU18" i="8" a="1"/>
  <c r="AU18" i="8" s="1"/>
  <c r="BJ26" i="8" a="1"/>
  <c r="BJ26" i="8" s="1"/>
  <c r="AX21" i="8" a="1"/>
  <c r="AX21" i="8" s="1"/>
  <c r="AU17" i="8" a="1"/>
  <c r="AU17" i="8" s="1"/>
  <c r="AT23" i="8" a="1"/>
  <c r="AT23" i="8" s="1"/>
  <c r="AY18" i="8" a="1"/>
  <c r="AY18" i="8" s="1"/>
  <c r="BB21" i="8" a="1"/>
  <c r="BB21" i="8" s="1"/>
  <c r="AZ27" i="8" a="1"/>
  <c r="AZ27" i="8" s="1"/>
  <c r="BG20" i="8" a="1"/>
  <c r="BG20" i="8" s="1"/>
  <c r="AV24" i="8" a="1"/>
  <c r="AV24" i="8" s="1"/>
  <c r="AY33" i="8" a="1"/>
  <c r="AY33" i="8" s="1"/>
  <c r="AT22" i="8" a="1"/>
  <c r="AT22" i="8" s="1"/>
  <c r="AT32" i="8" a="1"/>
  <c r="AT32" i="8" s="1"/>
  <c r="BJ21" i="8" a="1"/>
  <c r="BJ21" i="8" s="1"/>
  <c r="AV17" i="8" a="1"/>
  <c r="AV17" i="8" s="1"/>
  <c r="AT16" i="8" a="1"/>
  <c r="AT16" i="8" s="1"/>
  <c r="BB25" i="8" a="1"/>
  <c r="BB25" i="8" s="1"/>
  <c r="AZ28" i="8" a="1"/>
  <c r="AZ28" i="8" s="1"/>
  <c r="AW19" i="8" a="1"/>
  <c r="AW19" i="8" s="1"/>
  <c r="BC29" i="8" a="1"/>
  <c r="BC29" i="8" s="1"/>
  <c r="AZ34" i="8" a="1"/>
  <c r="AZ34" i="8" s="1"/>
  <c r="BH28" i="8" a="1"/>
  <c r="BH28" i="8" s="1"/>
  <c r="BF31" i="8" a="1"/>
  <c r="BF31" i="8" s="1"/>
  <c r="AX27" i="8" a="1"/>
  <c r="AX27" i="8" s="1"/>
  <c r="AW32" i="8" a="1"/>
  <c r="AW32" i="8" s="1"/>
  <c r="AZ32" i="8" a="1"/>
  <c r="AZ32" i="8" s="1"/>
  <c r="AR26" i="8" a="1"/>
  <c r="AR26" i="8" s="1"/>
  <c r="BB34" i="8" a="1"/>
  <c r="BB34" i="8" s="1"/>
  <c r="BH26" i="8" a="1"/>
  <c r="BH26" i="8" s="1"/>
  <c r="BH32" i="8" a="1"/>
  <c r="BH32" i="8" s="1"/>
  <c r="BA24" i="8" a="1"/>
  <c r="BA24" i="8" s="1"/>
  <c r="BI28" i="8" a="1"/>
  <c r="BI28" i="8" s="1"/>
  <c r="AT28" i="8" a="1"/>
  <c r="AT28" i="8" s="1"/>
  <c r="AZ31" i="8" a="1"/>
  <c r="AZ31" i="8" s="1"/>
  <c r="BF26" i="8" a="1"/>
  <c r="BF26" i="8" s="1"/>
  <c r="BG34" i="8" a="1"/>
  <c r="BG34" i="8" s="1"/>
  <c r="AT34" i="8" a="1"/>
  <c r="AT34" i="8" s="1"/>
  <c r="BD21" i="8" a="1"/>
  <c r="BD21" i="8" s="1"/>
  <c r="BF16" i="8" a="1"/>
  <c r="BF16" i="8" s="1"/>
  <c r="AS26" i="8" a="1"/>
  <c r="AS26" i="8" s="1"/>
  <c r="AS21" i="8" a="1"/>
  <c r="AS21" i="8" s="1"/>
  <c r="AV22" i="8" a="1"/>
  <c r="AV22" i="8" s="1"/>
  <c r="AT18" i="8" a="1"/>
  <c r="AT18" i="8" s="1"/>
  <c r="AW21" i="8" a="1"/>
  <c r="AW21" i="8" s="1"/>
  <c r="BD26" i="8" a="1"/>
  <c r="BD26" i="8" s="1"/>
  <c r="BB20" i="8" a="1"/>
  <c r="BB20" i="8" s="1"/>
  <c r="BF22" i="8" a="1"/>
  <c r="BF22" i="8" s="1"/>
  <c r="BH31" i="8" a="1"/>
  <c r="BH31" i="8" s="1"/>
  <c r="BA30" i="8" a="1"/>
  <c r="BA30" i="8" s="1"/>
  <c r="AY21" i="8" a="1"/>
  <c r="AY21" i="8" s="1"/>
  <c r="AY22" i="8" a="1"/>
  <c r="AY22" i="8" s="1"/>
  <c r="AW27" i="8" a="1"/>
  <c r="AW27" i="8" s="1"/>
  <c r="BD23" i="8" a="1"/>
  <c r="BD23" i="8" s="1"/>
  <c r="BD22" i="8" a="1"/>
  <c r="BD22" i="8" s="1"/>
  <c r="BF33" i="8" a="1"/>
  <c r="BF33" i="8" s="1"/>
  <c r="AX29" i="8" a="1"/>
  <c r="AX29" i="8" s="1"/>
  <c r="AU34" i="8" a="1"/>
  <c r="AU34" i="8" s="1"/>
  <c r="BC28" i="8" a="1"/>
  <c r="BC28" i="8" s="1"/>
  <c r="BA31" i="8" a="1"/>
  <c r="BA31" i="8" s="1"/>
  <c r="AS27" i="8" a="1"/>
  <c r="AS27" i="8" s="1"/>
  <c r="AR32" i="8" a="1"/>
  <c r="AR32" i="8" s="1"/>
  <c r="AS32" i="8" a="1"/>
  <c r="AS32" i="8" s="1"/>
  <c r="BG24" i="8" a="1"/>
  <c r="BG24" i="8" s="1"/>
  <c r="BD33" i="8" a="1"/>
  <c r="BD33" i="8" s="1"/>
  <c r="AW26" i="8" a="1"/>
  <c r="AW26" i="8" s="1"/>
  <c r="AY32" i="8" a="1"/>
  <c r="AY32" i="8" s="1"/>
  <c r="AY34" i="8" a="1"/>
  <c r="AY34" i="8" s="1"/>
  <c r="BA28" i="8" a="1"/>
  <c r="BA28" i="8" s="1"/>
  <c r="AV27" i="8" a="1"/>
  <c r="AV27" i="8" s="1"/>
  <c r="AS31" i="8" a="1"/>
  <c r="AS31" i="8" s="1"/>
  <c r="AU26" i="8" a="1"/>
  <c r="AU26" i="8" s="1"/>
  <c r="AS34" i="8" a="1"/>
  <c r="AS34" i="8" s="1"/>
  <c r="AY29" i="8" a="1"/>
  <c r="AY29" i="8" s="1"/>
  <c r="BA16" i="8" a="1"/>
  <c r="BA16" i="8" s="1"/>
  <c r="AY24" i="8" a="1"/>
  <c r="AY24" i="8" s="1"/>
  <c r="BE28" i="8" a="1"/>
  <c r="BE28" i="8" s="1"/>
  <c r="BH21" i="8" a="1"/>
  <c r="BH21" i="8" s="1"/>
  <c r="BE26" i="8" a="1"/>
  <c r="BE26" i="8" s="1"/>
  <c r="AR21" i="8" a="1"/>
  <c r="AR21" i="8" s="1"/>
  <c r="BD25" i="8" a="1"/>
  <c r="BD25" i="8" s="1"/>
  <c r="AW20" i="8" a="1"/>
  <c r="AW20" i="8" s="1"/>
  <c r="AZ22" i="8" a="1"/>
  <c r="AZ22" i="8" s="1"/>
  <c r="AY26" i="8" a="1"/>
  <c r="AY26" i="8" s="1"/>
  <c r="BF21" i="8" a="1"/>
  <c r="BF21" i="8" s="1"/>
  <c r="AT26" i="8" a="1"/>
  <c r="AT26" i="8" s="1"/>
  <c r="AT21" i="8" a="1"/>
  <c r="AT21" i="8" s="1"/>
  <c r="BI25" i="8" a="1"/>
  <c r="BI25" i="8" s="1"/>
  <c r="AX26" i="8" a="1"/>
  <c r="AX26" i="8" s="1"/>
  <c r="AT31" i="8" a="1"/>
  <c r="AT31" i="8" s="1"/>
  <c r="BB19" i="8" a="1"/>
  <c r="BB19" i="8" s="1"/>
  <c r="AW18" i="8" a="1"/>
  <c r="AW18" i="8" s="1"/>
  <c r="AR28" i="8" a="1"/>
  <c r="AR28" i="8" s="1"/>
  <c r="BH33" i="8" a="1"/>
  <c r="BH33" i="8" s="1"/>
  <c r="AR33" i="8" a="1"/>
  <c r="AR33" i="8" s="1"/>
  <c r="BA33" i="8" a="1"/>
  <c r="BA33" i="8" s="1"/>
  <c r="AS29" i="8" a="1"/>
  <c r="AS29" i="8" s="1"/>
  <c r="BF32" i="8" a="1"/>
  <c r="BF32" i="8" s="1"/>
  <c r="AX28" i="8" a="1"/>
  <c r="AX28" i="8" s="1"/>
  <c r="AV31" i="8" a="1"/>
  <c r="AV31" i="8" s="1"/>
  <c r="BH30" i="8" a="1"/>
  <c r="BH30" i="8" s="1"/>
  <c r="BB24" i="8" a="1"/>
  <c r="BB24" i="8" s="1"/>
  <c r="AW33" i="8" a="1"/>
  <c r="AW33" i="8" s="1"/>
  <c r="BF25" i="8" a="1"/>
  <c r="BF25" i="8" s="1"/>
  <c r="BF30" i="8" a="1"/>
  <c r="BF30" i="8" s="1"/>
  <c r="BC33" i="8" a="1"/>
  <c r="BC33" i="8" s="1"/>
  <c r="BG26" i="8" a="1"/>
  <c r="BG26" i="8" s="1"/>
  <c r="BA26" i="8" a="1"/>
  <c r="BA26" i="8" s="1"/>
  <c r="BH34" i="8" a="1"/>
  <c r="BH34" i="8" s="1"/>
  <c r="BD34" i="8" a="1"/>
  <c r="BD34" i="8" s="1"/>
  <c r="BG27" i="8" a="1"/>
  <c r="BG27" i="8" s="1"/>
  <c r="BI20" i="8" a="1"/>
  <c r="BI20" i="8" s="1"/>
  <c r="AV16" i="8" a="1"/>
  <c r="AV16" i="8" s="1"/>
  <c r="AS24" i="8" a="1"/>
  <c r="AS24" i="8" s="1"/>
  <c r="BI19" i="8" a="1"/>
  <c r="BI19" i="8" s="1"/>
  <c r="BA27" i="8" a="1"/>
  <c r="BA27" i="8" s="1"/>
  <c r="BH20" i="8" a="1"/>
  <c r="BH20" i="8" s="1"/>
  <c r="BH19" i="8" a="1"/>
  <c r="BH19" i="8" s="1"/>
  <c r="AW25" i="8" a="1"/>
  <c r="AW25" i="8" s="1"/>
  <c r="AR20" i="8" a="1"/>
  <c r="AR20" i="8" s="1"/>
  <c r="BA21" i="8" a="1"/>
  <c r="BA21" i="8" s="1"/>
  <c r="BC25" i="8" a="1"/>
  <c r="BC25" i="8" s="1"/>
  <c r="BF20" i="8" a="1"/>
  <c r="BF20" i="8" s="1"/>
  <c r="AZ25" i="8" a="1"/>
  <c r="AZ25" i="8" s="1"/>
  <c r="BJ19" i="8" a="1"/>
  <c r="BJ19" i="8" s="1"/>
  <c r="AV23" i="8" a="1"/>
  <c r="AV23" i="8" s="1"/>
  <c r="BI24" i="8" a="1"/>
  <c r="BI24" i="8" s="1"/>
  <c r="AS25" i="8" a="1"/>
  <c r="AS25" i="8" s="1"/>
  <c r="BB33" i="8" a="1"/>
  <c r="BB33" i="8" s="1"/>
  <c r="BJ17" i="8" a="1"/>
  <c r="BJ17" i="8" s="1"/>
  <c r="AX31" i="8" a="1"/>
  <c r="AX31" i="8" s="1"/>
  <c r="BE17" i="8" a="1"/>
  <c r="BE17" i="8" s="1"/>
  <c r="AX23" i="8" a="1"/>
  <c r="AX23" i="8" s="1"/>
  <c r="AV33" i="8" a="1"/>
  <c r="AV33" i="8" s="1"/>
  <c r="BA32" i="8" a="1"/>
  <c r="BA32" i="8" s="1"/>
  <c r="AS28" i="8" a="1"/>
  <c r="AS28" i="8" s="1"/>
  <c r="AQ31" i="8" a="1"/>
  <c r="AQ31" i="8" s="1"/>
  <c r="BC30" i="8" a="1"/>
  <c r="BC30" i="8" s="1"/>
  <c r="BI30" i="8" a="1"/>
  <c r="BI30" i="8" s="1"/>
  <c r="AW24" i="8" a="1"/>
  <c r="AW24" i="8" s="1"/>
  <c r="BD31" i="8" a="1"/>
  <c r="BD31" i="8" s="1"/>
  <c r="BA25" i="8" a="1"/>
  <c r="BA25" i="8" s="1"/>
  <c r="AY30" i="8" a="1"/>
  <c r="AY30" i="8" s="1"/>
  <c r="AT33" i="8" a="1"/>
  <c r="AT33" i="8" s="1"/>
  <c r="AV26" i="8" a="1"/>
  <c r="AV26" i="8" s="1"/>
  <c r="BI34" i="8" a="1"/>
  <c r="BI34" i="8" s="1"/>
  <c r="BI29" i="8" a="1"/>
  <c r="BI29" i="8" s="1"/>
  <c r="BD32" i="8" a="1"/>
  <c r="BD32" i="8" s="1"/>
  <c r="AR34" i="8" a="1"/>
  <c r="AR34" i="8" s="1"/>
  <c r="BH25" i="8" a="1"/>
  <c r="BH25" i="8" s="1"/>
  <c r="BD20" i="8" a="1"/>
  <c r="BD20" i="8" s="1"/>
  <c r="AQ16" i="8" a="1"/>
  <c r="AQ16" i="8" s="1"/>
  <c r="BD19" i="8" a="1"/>
  <c r="BD19" i="8" s="1"/>
  <c r="BI26" i="8" a="1"/>
  <c r="BI26" i="8" s="1"/>
  <c r="BC20" i="8" a="1"/>
  <c r="BC20" i="8" s="1"/>
  <c r="BE25" i="8" a="1"/>
  <c r="BE25" i="8" s="1"/>
  <c r="BC19" i="8" a="1"/>
  <c r="BC19" i="8" s="1"/>
  <c r="BD24" i="8" a="1"/>
  <c r="BD24" i="8" s="1"/>
  <c r="BH18" i="8" a="1"/>
  <c r="BH18" i="8" s="1"/>
  <c r="AV21" i="8" a="1"/>
  <c r="AV21" i="8" s="1"/>
  <c r="AT25" i="8" a="1"/>
  <c r="AT25" i="8" s="1"/>
  <c r="BA20" i="8" a="1"/>
  <c r="BA20" i="8" s="1"/>
  <c r="BH24" i="8" a="1"/>
  <c r="BH24" i="8" s="1"/>
  <c r="BJ30" i="8" a="1"/>
  <c r="BJ30" i="8" s="1"/>
  <c r="AU20" i="8" a="1"/>
  <c r="AU20" i="8" s="1"/>
  <c r="BE22" i="8" a="1"/>
  <c r="BE22" i="8" s="1"/>
  <c r="BD28" i="8" a="1"/>
  <c r="BD28" i="8" s="1"/>
  <c r="AX32" i="8" a="1"/>
  <c r="AX32" i="8" s="1"/>
  <c r="AU30" i="8" a="1"/>
  <c r="AU30" i="8" s="1"/>
  <c r="AQ24" i="8" a="1"/>
  <c r="AQ24" i="8" s="1"/>
  <c r="AW28" i="8" a="1"/>
  <c r="AW28" i="8" s="1"/>
  <c r="BJ22" i="8" a="1"/>
  <c r="BJ22" i="8" s="1"/>
  <c r="AT17" i="8" a="1"/>
  <c r="AT17" i="8" s="1"/>
  <c r="AS33" i="8" a="1"/>
  <c r="AS33" i="8" s="1"/>
  <c r="BA23" i="8" a="1"/>
  <c r="BA23" i="8" s="1"/>
  <c r="BI21" i="8" a="1"/>
  <c r="BI21" i="8" s="1"/>
  <c r="AU22" i="8" a="1"/>
  <c r="AU22" i="8" s="1"/>
  <c r="BH17" i="8" a="1"/>
  <c r="BH17" i="8" s="1"/>
  <c r="AQ33" i="8" a="1"/>
  <c r="AQ33" i="8" s="1"/>
  <c r="BI27" i="8" a="1"/>
  <c r="BI27" i="8" s="1"/>
  <c r="AV32" i="8" a="1"/>
  <c r="AV32" i="8" s="1"/>
  <c r="BG29" i="8" a="1"/>
  <c r="BG29" i="8" s="1"/>
  <c r="BF34" i="8" a="1"/>
  <c r="BF34" i="8" s="1"/>
  <c r="AX30" i="8" a="1"/>
  <c r="AX30" i="8" s="1"/>
  <c r="AZ30" i="8" a="1"/>
  <c r="AZ30" i="8" s="1"/>
  <c r="AR24" i="8" a="1"/>
  <c r="AR24" i="8" s="1"/>
  <c r="AU31" i="8" a="1"/>
  <c r="AU31" i="8" s="1"/>
  <c r="AV25" i="8" a="1"/>
  <c r="AV25" i="8" s="1"/>
  <c r="AU28" i="8" a="1"/>
  <c r="AU28" i="8" s="1"/>
  <c r="BJ31" i="8" a="1"/>
  <c r="BJ31" i="8" s="1"/>
  <c r="AX34" i="8" a="1"/>
  <c r="AX34" i="8" s="1"/>
  <c r="AW34" i="8" a="1"/>
  <c r="AW34" i="8" s="1"/>
  <c r="AZ29" i="8" a="1"/>
  <c r="AZ29" i="8" s="1"/>
  <c r="AU32" i="8" a="1"/>
  <c r="AU32" i="8" s="1"/>
  <c r="BG33" i="8" a="1"/>
  <c r="BG33" i="8" s="1"/>
  <c r="AY25" i="8" a="1"/>
  <c r="AY25" i="8" s="1"/>
  <c r="AY20" i="8" a="1"/>
  <c r="AY20" i="8" s="1"/>
  <c r="BI22" i="8" a="1"/>
  <c r="BI22" i="8" s="1"/>
  <c r="AY19" i="8" a="1"/>
  <c r="AY19" i="8" s="1"/>
  <c r="BG25" i="8" a="1"/>
  <c r="BG25" i="8" s="1"/>
  <c r="AX20" i="8" a="1"/>
  <c r="AX20" i="8" s="1"/>
  <c r="AX19" i="8" a="1"/>
  <c r="AX19" i="8" s="1"/>
  <c r="BE23" i="8" a="1"/>
  <c r="BE23" i="8" s="1"/>
  <c r="BC18" i="8" a="1"/>
  <c r="BC18" i="8" s="1"/>
  <c r="AQ21" i="8" a="1"/>
  <c r="AQ21" i="8" s="1"/>
  <c r="BC24" i="8" a="1"/>
  <c r="BC24" i="8" s="1"/>
  <c r="AV20" i="8" a="1"/>
  <c r="AV20" i="8" s="1"/>
  <c r="AZ24" i="8" a="1"/>
  <c r="AZ24" i="8" s="1"/>
  <c r="AR27" i="8" a="1"/>
  <c r="AR27" i="8" s="1"/>
  <c r="AX18" i="8" a="1"/>
  <c r="AX18" i="8" s="1"/>
  <c r="AU21" i="8" a="1"/>
  <c r="AU21" i="8" s="1"/>
  <c r="BC22" i="8" a="1"/>
  <c r="BC22" i="8" s="1"/>
  <c r="BE31" i="8" a="1"/>
  <c r="BE31" i="8" s="1"/>
  <c r="BE24" i="8" a="1"/>
  <c r="BE24" i="8" s="1"/>
  <c r="AS23" i="8" a="1"/>
  <c r="AS23" i="8" s="1"/>
  <c r="BC32" i="8" a="1"/>
  <c r="BC32" i="8" s="1"/>
  <c r="AZ21" i="8" a="1"/>
  <c r="AZ21" i="8" s="1"/>
  <c r="BG22" i="8" a="1"/>
  <c r="BG22" i="8" s="1"/>
  <c r="BG31" i="8" a="1"/>
  <c r="BG31" i="8" s="1"/>
  <c r="BD27" i="8" a="1"/>
  <c r="BD27" i="8" s="1"/>
  <c r="AQ32" i="8" a="1"/>
  <c r="AQ32" i="8" s="1"/>
  <c r="BB29" i="8" a="1"/>
  <c r="BB29" i="8" s="1"/>
  <c r="BA34" i="8" a="1"/>
  <c r="BA34" i="8" s="1"/>
  <c r="AS30" i="8" a="1"/>
  <c r="AS30" i="8" s="1"/>
  <c r="AQ30" i="8" a="1"/>
  <c r="AQ30" i="8" s="1"/>
  <c r="BH22" i="8" a="1"/>
  <c r="BH22" i="8" s="1"/>
  <c r="BD29" i="8" a="1"/>
  <c r="BD29" i="8" s="1"/>
  <c r="AQ25" i="8" a="1"/>
  <c r="AQ25" i="8" s="1"/>
  <c r="BE27" i="8" a="1"/>
  <c r="BE27" i="8" s="1"/>
  <c r="BC31" i="8" a="1"/>
  <c r="BC31" i="8" s="1"/>
  <c r="BE32" i="8" a="1"/>
  <c r="BE32" i="8" s="1"/>
  <c r="BI33" i="8" a="1"/>
  <c r="BI33" i="8" s="1"/>
  <c r="AQ29" i="8" a="1"/>
  <c r="AQ29" i="8" s="1"/>
  <c r="BD30" i="8" a="1"/>
  <c r="BD30" i="8" s="1"/>
  <c r="AX33" i="8" a="1"/>
  <c r="AX33" i="8" s="1"/>
  <c r="AR25" i="8" a="1"/>
  <c r="AR25" i="8" s="1"/>
  <c r="AT20" i="8" a="1"/>
  <c r="AT20" i="8" s="1"/>
  <c r="BB22" i="8" a="1"/>
  <c r="BB22" i="8" s="1"/>
  <c r="AT19" i="8" a="1"/>
  <c r="AT19" i="8" s="1"/>
  <c r="AX25" i="8" a="1"/>
  <c r="AX25" i="8" s="1"/>
  <c r="AS20" i="8" a="1"/>
  <c r="AS20" i="8" s="1"/>
  <c r="AX24" i="8" a="1"/>
  <c r="AX24" i="8" s="1"/>
  <c r="AS19" i="8" a="1"/>
  <c r="AS19" i="8" s="1"/>
  <c r="AY23" i="8" a="1"/>
  <c r="AY23" i="8" s="1"/>
  <c r="BJ32" i="8" a="1"/>
  <c r="BJ32" i="8" s="1"/>
  <c r="BG19" i="8" a="1"/>
  <c r="BG19" i="8" s="1"/>
  <c r="BJ23" i="8" a="1"/>
  <c r="BJ23" i="8" s="1"/>
  <c r="AQ20" i="8" a="1"/>
  <c r="AQ20" i="8" s="1"/>
  <c r="AT24" i="8" a="1"/>
  <c r="AT24" i="8" s="1"/>
  <c r="BJ25" i="8" a="1"/>
  <c r="BJ25" i="8" s="1"/>
  <c r="BB17" i="8" a="1"/>
  <c r="BB17" i="8" s="1"/>
  <c r="AU19" i="8" a="1"/>
  <c r="AU19" i="8" s="1"/>
  <c r="BG23" i="8" a="1"/>
  <c r="BG23" i="8" s="1"/>
  <c r="BH23" i="8" a="1"/>
  <c r="BH23" i="8" s="1"/>
  <c r="BF28" i="8" a="1"/>
  <c r="BF28" i="8" s="1"/>
  <c r="BE18" i="8" a="1"/>
  <c r="BE18" i="8" s="1"/>
  <c r="BF23" i="8" a="1"/>
  <c r="BF23" i="8" s="1"/>
  <c r="AU25" i="8" a="1"/>
  <c r="AU25" i="8" s="1"/>
  <c r="BG16" i="8" a="1"/>
  <c r="BG16" i="8" s="1"/>
  <c r="BB31" i="8" a="1"/>
  <c r="BB31" i="8" s="1"/>
  <c r="AY27" i="8" a="1"/>
  <c r="AY27" i="8" s="1"/>
  <c r="BG30" i="8" a="1"/>
  <c r="BG30" i="8" s="1"/>
  <c r="BJ33" i="8" a="1"/>
  <c r="BJ33" i="8" s="1"/>
  <c r="AW29" i="8" a="1"/>
  <c r="AW29" i="8" s="1"/>
  <c r="AV34" i="8" a="1"/>
  <c r="AV34" i="8" s="1"/>
  <c r="AU29" i="8" a="1"/>
  <c r="AU29" i="8" s="1"/>
  <c r="AQ22" i="8" a="1"/>
  <c r="AQ22" i="8" s="1"/>
  <c r="AW31" i="8" a="1"/>
  <c r="AW31" i="8" s="1"/>
  <c r="AT27" i="8" a="1"/>
  <c r="AT27" i="8" s="1"/>
  <c r="BB30" i="8" a="1"/>
  <c r="BB30" i="8" s="1"/>
  <c r="BE33" i="8" a="1"/>
  <c r="BE33" i="8" s="1"/>
  <c r="AR29" i="8" a="1"/>
  <c r="AR29" i="8" s="1"/>
  <c r="AQ34" i="8" a="1"/>
  <c r="AQ34" i="8" s="1"/>
  <c r="BC34" i="8" a="1"/>
  <c r="BC34" i="8" s="1"/>
  <c r="AV28" i="8" a="1"/>
  <c r="AV28" i="8" s="1"/>
  <c r="AX22" i="8" a="1"/>
  <c r="AX22" i="8" s="1"/>
  <c r="BJ28" i="8" a="1"/>
  <c r="BJ28" i="8" s="1"/>
  <c r="BB23" i="8" a="1"/>
  <c r="BB23" i="8" s="1"/>
  <c r="BB26" i="8" a="1"/>
  <c r="BB26" i="8" s="1"/>
  <c r="BJ29" i="8" a="1"/>
  <c r="BJ29" i="8" s="1"/>
  <c r="BE30" i="8" a="1"/>
  <c r="BE30" i="8" s="1"/>
  <c r="AP15" i="7"/>
  <c r="AT17" i="7" a="1"/>
  <c r="AT17" i="7" s="1"/>
  <c r="AU16" i="7" a="1"/>
  <c r="AU16" i="7" s="1"/>
  <c r="AU18" i="7" a="1"/>
  <c r="AU18" i="7" s="1"/>
  <c r="BE17" i="7" a="1"/>
  <c r="BE17" i="7" s="1"/>
  <c r="BF16" i="7" a="1"/>
  <c r="BF16" i="7" s="1"/>
  <c r="BC20" i="7" a="1"/>
  <c r="BC20" i="7" s="1"/>
  <c r="AX25" i="7" a="1"/>
  <c r="AX25" i="7" s="1"/>
  <c r="AT23" i="7" a="1"/>
  <c r="AT23" i="7" s="1"/>
  <c r="BG21" i="7" a="1"/>
  <c r="BG21" i="7" s="1"/>
  <c r="BC19" i="7" a="1"/>
  <c r="BC19" i="7" s="1"/>
  <c r="BH18" i="7" a="1"/>
  <c r="BH18" i="7" s="1"/>
  <c r="BJ17" i="7" a="1"/>
  <c r="BJ17" i="7" s="1"/>
  <c r="AY17" i="7" a="1"/>
  <c r="AY17" i="7" s="1"/>
  <c r="AZ16" i="7" a="1"/>
  <c r="AZ16" i="7" s="1"/>
  <c r="BF33" i="7" a="1"/>
  <c r="BF33" i="7" s="1"/>
  <c r="AX29" i="7" a="1"/>
  <c r="AX29" i="7" s="1"/>
  <c r="AQ32" i="7" a="1"/>
  <c r="AQ32" i="7" s="1"/>
  <c r="AZ33" i="7" a="1"/>
  <c r="AZ33" i="7" s="1"/>
  <c r="BH27" i="7" a="1"/>
  <c r="BH27" i="7" s="1"/>
  <c r="AQ34" i="7" a="1"/>
  <c r="AQ34" i="7" s="1"/>
  <c r="BI28" i="7" a="1"/>
  <c r="BI28" i="7" s="1"/>
  <c r="BG26" i="7" a="1"/>
  <c r="BG26" i="7" s="1"/>
  <c r="BI34" i="7" a="1"/>
  <c r="BI34" i="7" s="1"/>
  <c r="AZ27" i="7" a="1"/>
  <c r="AZ27" i="7" s="1"/>
  <c r="BJ30" i="7" a="1"/>
  <c r="BJ30" i="7" s="1"/>
  <c r="BG33" i="7" a="1"/>
  <c r="BG33" i="7" s="1"/>
  <c r="AQ30" i="7" a="1"/>
  <c r="AQ30" i="7" s="1"/>
  <c r="AU29" i="7" a="1"/>
  <c r="AU29" i="7" s="1"/>
  <c r="AY30" i="7" a="1"/>
  <c r="AY30" i="7" s="1"/>
  <c r="AZ31" i="7" a="1"/>
  <c r="AZ31" i="7" s="1"/>
  <c r="AS23" i="7" a="1"/>
  <c r="AS23" i="7" s="1"/>
  <c r="BC17" i="7" a="1"/>
  <c r="BC17" i="7" s="1"/>
  <c r="BC24" i="7" a="1"/>
  <c r="BC24" i="7" s="1"/>
  <c r="AQ20" i="7" a="1"/>
  <c r="AQ20" i="7" s="1"/>
  <c r="BE21" i="7" a="1"/>
  <c r="BE21" i="7" s="1"/>
  <c r="BI25" i="7" a="1"/>
  <c r="BI25" i="7" s="1"/>
  <c r="BE20" i="7" a="1"/>
  <c r="BE20" i="7" s="1"/>
  <c r="BI26" i="7" a="1"/>
  <c r="BI26" i="7" s="1"/>
  <c r="AY21" i="7" a="1"/>
  <c r="AY21" i="7" s="1"/>
  <c r="AR26" i="7" a="1"/>
  <c r="AR26" i="7" s="1"/>
  <c r="BG25" i="7" a="1"/>
  <c r="BG25" i="7" s="1"/>
  <c r="BD19" i="7" a="1"/>
  <c r="BD19" i="7" s="1"/>
  <c r="AW26" i="7" a="1"/>
  <c r="AW26" i="7" s="1"/>
  <c r="BB20" i="7" a="1"/>
  <c r="BB20" i="7" s="1"/>
  <c r="BD16" i="7" a="1"/>
  <c r="BD16" i="7" s="1"/>
  <c r="BC16" i="7" a="1"/>
  <c r="BC16" i="7" s="1"/>
  <c r="BG17" i="7" a="1"/>
  <c r="BG17" i="7" s="1"/>
  <c r="BJ18" i="7" a="1"/>
  <c r="BJ18" i="7" s="1"/>
  <c r="BH19" i="7" a="1"/>
  <c r="BH19" i="7" s="1"/>
  <c r="AZ23" i="7" a="1"/>
  <c r="AZ23" i="7" s="1"/>
  <c r="AQ26" i="7" a="1"/>
  <c r="AQ26" i="7" s="1"/>
  <c r="AT18" i="7" a="1"/>
  <c r="AT18" i="7" s="1"/>
  <c r="BI18" i="7" a="1"/>
  <c r="BI18" i="7" s="1"/>
  <c r="AY18" i="7" a="1"/>
  <c r="AY18" i="7" s="1"/>
  <c r="BJ31" i="7" a="1"/>
  <c r="BJ31" i="7" s="1"/>
  <c r="AS18" i="7" a="1"/>
  <c r="AS18" i="7" s="1"/>
  <c r="BA33" i="7" a="1"/>
  <c r="BA33" i="7" s="1"/>
  <c r="AS29" i="7" a="1"/>
  <c r="AS29" i="7" s="1"/>
  <c r="BG30" i="7" a="1"/>
  <c r="BG30" i="7" s="1"/>
  <c r="AU33" i="7" a="1"/>
  <c r="AU33" i="7" s="1"/>
  <c r="BC27" i="7" a="1"/>
  <c r="BC27" i="7" s="1"/>
  <c r="BG32" i="7" a="1"/>
  <c r="BG32" i="7" s="1"/>
  <c r="BD28" i="7" a="1"/>
  <c r="BD28" i="7" s="1"/>
  <c r="AV26" i="7" a="1"/>
  <c r="AV26" i="7" s="1"/>
  <c r="AY34" i="7" a="1"/>
  <c r="AY34" i="7" s="1"/>
  <c r="BA26" i="7" a="1"/>
  <c r="BA26" i="7" s="1"/>
  <c r="BA30" i="7" a="1"/>
  <c r="BA30" i="7" s="1"/>
  <c r="AX33" i="7" a="1"/>
  <c r="AX33" i="7" s="1"/>
  <c r="BG34" i="7" a="1"/>
  <c r="BG34" i="7" s="1"/>
  <c r="BG28" i="7" a="1"/>
  <c r="BG28" i="7" s="1"/>
  <c r="AR28" i="7" a="1"/>
  <c r="AR28" i="7" s="1"/>
  <c r="BF28" i="7" a="1"/>
  <c r="BF28" i="7" s="1"/>
  <c r="AS31" i="7" a="1"/>
  <c r="AS31" i="7" s="1"/>
  <c r="BF21" i="7" a="1"/>
  <c r="BF21" i="7" s="1"/>
  <c r="AX17" i="7" a="1"/>
  <c r="AX17" i="7" s="1"/>
  <c r="AW24" i="7" a="1"/>
  <c r="AW24" i="7" s="1"/>
  <c r="AZ29" i="7" a="1"/>
  <c r="AZ29" i="7" s="1"/>
  <c r="AZ21" i="7" a="1"/>
  <c r="AZ21" i="7" s="1"/>
  <c r="BB25" i="7" a="1"/>
  <c r="BB25" i="7" s="1"/>
  <c r="AZ20" i="7" a="1"/>
  <c r="AZ20" i="7" s="1"/>
  <c r="BH25" i="7" a="1"/>
  <c r="BH25" i="7" s="1"/>
  <c r="AT21" i="7" a="1"/>
  <c r="AT21" i="7" s="1"/>
  <c r="BA25" i="7" a="1"/>
  <c r="BA25" i="7" s="1"/>
  <c r="BI20" i="7" a="1"/>
  <c r="BI20" i="7" s="1"/>
  <c r="BH23" i="7" a="1"/>
  <c r="BH23" i="7" s="1"/>
  <c r="AY19" i="7" a="1"/>
  <c r="AY19" i="7" s="1"/>
  <c r="AQ25" i="7" a="1"/>
  <c r="AQ25" i="7" s="1"/>
  <c r="AW20" i="7" a="1"/>
  <c r="AW20" i="7" s="1"/>
  <c r="AY24" i="7" a="1"/>
  <c r="AY24" i="7" s="1"/>
  <c r="AX16" i="7" a="1"/>
  <c r="AX16" i="7" s="1"/>
  <c r="AR16" i="7" a="1"/>
  <c r="AR16" i="7" s="1"/>
  <c r="AV17" i="7" a="1"/>
  <c r="AV17" i="7" s="1"/>
  <c r="AW18" i="7" a="1"/>
  <c r="AW18" i="7" s="1"/>
  <c r="BC18" i="7" a="1"/>
  <c r="BC18" i="7" s="1"/>
  <c r="AS19" i="7" a="1"/>
  <c r="AS19" i="7" s="1"/>
  <c r="AY25" i="7" a="1"/>
  <c r="AY25" i="7" s="1"/>
  <c r="BD17" i="7" a="1"/>
  <c r="BD17" i="7" s="1"/>
  <c r="BE16" i="7" a="1"/>
  <c r="BE16" i="7" s="1"/>
  <c r="BJ32" i="7" a="1"/>
  <c r="BJ32" i="7" s="1"/>
  <c r="AU26" i="7" a="1"/>
  <c r="AU26" i="7" s="1"/>
  <c r="BB26" i="7" a="1"/>
  <c r="BB26" i="7" s="1"/>
  <c r="AV33" i="7" a="1"/>
  <c r="AV33" i="7" s="1"/>
  <c r="BB30" i="7" a="1"/>
  <c r="BB30" i="7" s="1"/>
  <c r="BF31" i="7" a="1"/>
  <c r="BF31" i="7" s="1"/>
  <c r="AX27" i="7" a="1"/>
  <c r="AX27" i="7" s="1"/>
  <c r="BB32" i="7" a="1"/>
  <c r="BB32" i="7" s="1"/>
  <c r="AY28" i="7" a="1"/>
  <c r="AY28" i="7" s="1"/>
  <c r="BJ25" i="7" a="1"/>
  <c r="BJ25" i="7" s="1"/>
  <c r="BH33" i="7" a="1"/>
  <c r="BH33" i="7" s="1"/>
  <c r="BJ24" i="7" a="1"/>
  <c r="BJ24" i="7" s="1"/>
  <c r="AT30" i="7" a="1"/>
  <c r="AT30" i="7" s="1"/>
  <c r="BE31" i="7" a="1"/>
  <c r="BE31" i="7" s="1"/>
  <c r="AW34" i="7" a="1"/>
  <c r="AW34" i="7" s="1"/>
  <c r="AZ28" i="7" a="1"/>
  <c r="AZ28" i="7" s="1"/>
  <c r="BI27" i="7" a="1"/>
  <c r="BI27" i="7" s="1"/>
  <c r="AX28" i="7" a="1"/>
  <c r="AX28" i="7" s="1"/>
  <c r="BA21" i="7" a="1"/>
  <c r="BA21" i="7" s="1"/>
  <c r="AS17" i="7" a="1"/>
  <c r="AS17" i="7" s="1"/>
  <c r="AQ24" i="7" a="1"/>
  <c r="AQ24" i="7" s="1"/>
  <c r="AQ27" i="7" a="1"/>
  <c r="AQ27" i="7" s="1"/>
  <c r="AU21" i="7" a="1"/>
  <c r="AU21" i="7" s="1"/>
  <c r="BH24" i="7" a="1"/>
  <c r="BH24" i="7" s="1"/>
  <c r="AU20" i="7" a="1"/>
  <c r="AU20" i="7" s="1"/>
  <c r="AT25" i="7" a="1"/>
  <c r="AT25" i="7" s="1"/>
  <c r="BJ19" i="7" a="1"/>
  <c r="BJ19" i="7" s="1"/>
  <c r="AS25" i="7" a="1"/>
  <c r="AS25" i="7" s="1"/>
  <c r="BD20" i="7" a="1"/>
  <c r="BD20" i="7" s="1"/>
  <c r="BB23" i="7" a="1"/>
  <c r="BB23" i="7" s="1"/>
  <c r="AS34" i="7" a="1"/>
  <c r="AS34" i="7" s="1"/>
  <c r="BD24" i="7" a="1"/>
  <c r="BD24" i="7" s="1"/>
  <c r="AR20" i="7" a="1"/>
  <c r="AR20" i="7" s="1"/>
  <c r="BB22" i="7" a="1"/>
  <c r="BB22" i="7" s="1"/>
  <c r="BH16" i="7" a="1"/>
  <c r="BH16" i="7" s="1"/>
  <c r="BA17" i="7" a="1"/>
  <c r="BA17" i="7" s="1"/>
  <c r="BF17" i="7" a="1"/>
  <c r="BF17" i="7" s="1"/>
  <c r="BH32" i="7" a="1"/>
  <c r="BH32" i="7" s="1"/>
  <c r="AT29" i="7" a="1"/>
  <c r="AT29" i="7" s="1"/>
  <c r="BE28" i="7" a="1"/>
  <c r="BE28" i="7" s="1"/>
  <c r="BB17" i="7" a="1"/>
  <c r="BB17" i="7" s="1"/>
  <c r="BI21" i="7" a="1"/>
  <c r="BI21" i="7" s="1"/>
  <c r="AQ17" i="7" a="1"/>
  <c r="AQ17" i="7" s="1"/>
  <c r="AQ33" i="7" a="1"/>
  <c r="AQ33" i="7" s="1"/>
  <c r="BJ34" i="7" a="1"/>
  <c r="BJ34" i="7" s="1"/>
  <c r="AW30" i="7" a="1"/>
  <c r="AW30" i="7" s="1"/>
  <c r="BA31" i="7" a="1"/>
  <c r="BA31" i="7" s="1"/>
  <c r="AS27" i="7" a="1"/>
  <c r="AS27" i="7" s="1"/>
  <c r="AW32" i="7" a="1"/>
  <c r="AW32" i="7" s="1"/>
  <c r="BD32" i="7" a="1"/>
  <c r="BD32" i="7" s="1"/>
  <c r="BE25" i="7" a="1"/>
  <c r="BE25" i="7" s="1"/>
  <c r="AY33" i="7" a="1"/>
  <c r="AY33" i="7" s="1"/>
  <c r="BE24" i="7" a="1"/>
  <c r="BE24" i="7" s="1"/>
  <c r="BJ28" i="7" a="1"/>
  <c r="BJ28" i="7" s="1"/>
  <c r="AX31" i="7" a="1"/>
  <c r="AX31" i="7" s="1"/>
  <c r="AS28" i="7" a="1"/>
  <c r="AS28" i="7" s="1"/>
  <c r="AR27" i="7" a="1"/>
  <c r="AR27" i="7" s="1"/>
  <c r="BB34" i="7" a="1"/>
  <c r="BB34" i="7" s="1"/>
  <c r="BA29" i="7" a="1"/>
  <c r="BA29" i="7" s="1"/>
  <c r="AV21" i="7" a="1"/>
  <c r="AV21" i="7" s="1"/>
  <c r="BJ22" i="7" a="1"/>
  <c r="BJ22" i="7" s="1"/>
  <c r="AT26" i="7" a="1"/>
  <c r="AT26" i="7" s="1"/>
  <c r="BF19" i="7" a="1"/>
  <c r="BF19" i="7" s="1"/>
  <c r="BB24" i="7" a="1"/>
  <c r="BB24" i="7" s="1"/>
  <c r="BF18" i="7" a="1"/>
  <c r="BF18" i="7" s="1"/>
  <c r="BE19" i="7" a="1"/>
  <c r="BE19" i="7" s="1"/>
  <c r="BG24" i="7" a="1"/>
  <c r="BG24" i="7" s="1"/>
  <c r="AY20" i="7" a="1"/>
  <c r="AY20" i="7" s="1"/>
  <c r="AU23" i="7" a="1"/>
  <c r="AU23" i="7" s="1"/>
  <c r="AX32" i="7" a="1"/>
  <c r="AX32" i="7" s="1"/>
  <c r="AX24" i="7" a="1"/>
  <c r="AX24" i="7" s="1"/>
  <c r="BB21" i="7" a="1"/>
  <c r="BB21" i="7" s="1"/>
  <c r="AS20" i="7" a="1"/>
  <c r="AS20" i="7" s="1"/>
  <c r="AW16" i="7" a="1"/>
  <c r="AW16" i="7" s="1"/>
  <c r="BB16" i="7" a="1"/>
  <c r="BB16" i="7" s="1"/>
  <c r="AU17" i="7" a="1"/>
  <c r="AU17" i="7" s="1"/>
  <c r="BB18" i="7" a="1"/>
  <c r="BB18" i="7" s="1"/>
  <c r="AR25" i="7" a="1"/>
  <c r="AR25" i="7" s="1"/>
  <c r="AT16" i="7" a="1"/>
  <c r="AT16" i="7" s="1"/>
  <c r="AV30" i="7" a="1"/>
  <c r="AV30" i="7" s="1"/>
  <c r="AY32" i="7" a="1"/>
  <c r="AY32" i="7" s="1"/>
  <c r="BA20" i="7" a="1"/>
  <c r="BA20" i="7" s="1"/>
  <c r="AX22" i="7" a="1"/>
  <c r="AX22" i="7" s="1"/>
  <c r="AS16" i="7" a="1"/>
  <c r="AS16" i="7" s="1"/>
  <c r="BG18" i="7" a="1"/>
  <c r="BG18" i="7" s="1"/>
  <c r="BG31" i="7" a="1"/>
  <c r="BG31" i="7" s="1"/>
  <c r="BE34" i="7" a="1"/>
  <c r="BE34" i="7" s="1"/>
  <c r="AR30" i="7" a="1"/>
  <c r="AR30" i="7" s="1"/>
  <c r="AV31" i="7" a="1"/>
  <c r="AV31" i="7" s="1"/>
  <c r="AR32" i="7" a="1"/>
  <c r="AR32" i="7" s="1"/>
  <c r="AU32" i="7" a="1"/>
  <c r="AU32" i="7" s="1"/>
  <c r="AZ25" i="7" a="1"/>
  <c r="AZ25" i="7" s="1"/>
  <c r="AR33" i="7" a="1"/>
  <c r="AR33" i="7" s="1"/>
  <c r="AZ24" i="7" a="1"/>
  <c r="AZ24" i="7" s="1"/>
  <c r="BA28" i="7" a="1"/>
  <c r="BA28" i="7" s="1"/>
  <c r="BE29" i="7" a="1"/>
  <c r="BE29" i="7" s="1"/>
  <c r="BI32" i="7" a="1"/>
  <c r="BI32" i="7" s="1"/>
  <c r="BD27" i="7" a="1"/>
  <c r="BD27" i="7" s="1"/>
  <c r="BJ26" i="7" a="1"/>
  <c r="BJ26" i="7" s="1"/>
  <c r="AR34" i="7" a="1"/>
  <c r="AR34" i="7" s="1"/>
  <c r="AV28" i="7" a="1"/>
  <c r="AV28" i="7" s="1"/>
  <c r="AQ21" i="7" a="1"/>
  <c r="AQ21" i="7" s="1"/>
  <c r="AQ28" i="7" a="1"/>
  <c r="AQ28" i="7" s="1"/>
  <c r="BE22" i="7" a="1"/>
  <c r="BE22" i="7" s="1"/>
  <c r="AV25" i="7" a="1"/>
  <c r="AV25" i="7" s="1"/>
  <c r="BA19" i="7" a="1"/>
  <c r="BA19" i="7" s="1"/>
  <c r="AV24" i="7" a="1"/>
  <c r="AV24" i="7" s="1"/>
  <c r="BA18" i="7" a="1"/>
  <c r="BA18" i="7" s="1"/>
  <c r="BI23" i="7" a="1"/>
  <c r="BI23" i="7" s="1"/>
  <c r="AZ19" i="7" a="1"/>
  <c r="AZ19" i="7" s="1"/>
  <c r="BA24" i="7" a="1"/>
  <c r="BA24" i="7" s="1"/>
  <c r="AT20" i="7" a="1"/>
  <c r="AT20" i="7" s="1"/>
  <c r="BH21" i="7" a="1"/>
  <c r="BH21" i="7" s="1"/>
  <c r="BE30" i="7" a="1"/>
  <c r="BE30" i="7" s="1"/>
  <c r="AR24" i="7" a="1"/>
  <c r="AR24" i="7" s="1"/>
  <c r="BI17" i="7" a="1"/>
  <c r="BI17" i="7" s="1"/>
  <c r="AX19" i="7" a="1"/>
  <c r="AX19" i="7" s="1"/>
  <c r="AW28" i="7" a="1"/>
  <c r="AW28" i="7" s="1"/>
  <c r="AQ16" i="7" a="1"/>
  <c r="AQ16" i="7" s="1"/>
  <c r="BG16" i="7" a="1"/>
  <c r="BG16" i="7" s="1"/>
  <c r="AZ17" i="7" a="1"/>
  <c r="AZ17" i="7" s="1"/>
  <c r="BF24" i="7" a="1"/>
  <c r="BF24" i="7" s="1"/>
  <c r="BD31" i="7" a="1"/>
  <c r="BD31" i="7" s="1"/>
  <c r="AX23" i="7" a="1"/>
  <c r="AX23" i="7" s="1"/>
  <c r="BC22" i="7" a="1"/>
  <c r="BC22" i="7" s="1"/>
  <c r="AW22" i="7" a="1"/>
  <c r="AW22" i="7" s="1"/>
  <c r="BA27" i="7" a="1"/>
  <c r="BA27" i="7" s="1"/>
  <c r="BD18" i="7" a="1"/>
  <c r="BD18" i="7" s="1"/>
  <c r="BB31" i="7" a="1"/>
  <c r="BB31" i="7" s="1"/>
  <c r="AZ34" i="7" a="1"/>
  <c r="AZ34" i="7" s="1"/>
  <c r="BH28" i="7" a="1"/>
  <c r="BH28" i="7" s="1"/>
  <c r="AQ31" i="7" a="1"/>
  <c r="AQ31" i="7" s="1"/>
  <c r="BH30" i="7" a="1"/>
  <c r="BH30" i="7" s="1"/>
  <c r="BD30" i="7" a="1"/>
  <c r="BD30" i="7" s="1"/>
  <c r="AU25" i="7" a="1"/>
  <c r="AU25" i="7" s="1"/>
  <c r="BH31" i="7" a="1"/>
  <c r="BH31" i="7" s="1"/>
  <c r="AU24" i="7" a="1"/>
  <c r="AU24" i="7" s="1"/>
  <c r="BE27" i="7" a="1"/>
  <c r="BE27" i="7" s="1"/>
  <c r="AV29" i="7" a="1"/>
  <c r="AV29" i="7" s="1"/>
  <c r="AZ32" i="7" a="1"/>
  <c r="AZ32" i="7" s="1"/>
  <c r="BD33" i="7" a="1"/>
  <c r="BD33" i="7" s="1"/>
  <c r="BD34" i="7" a="1"/>
  <c r="BD34" i="7" s="1"/>
  <c r="BI33" i="7" a="1"/>
  <c r="BI33" i="7" s="1"/>
  <c r="BD26" i="7" a="1"/>
  <c r="BD26" i="7" s="1"/>
  <c r="BG19" i="7" a="1"/>
  <c r="BG19" i="7" s="1"/>
  <c r="BG27" i="7" a="1"/>
  <c r="BG27" i="7" s="1"/>
  <c r="AZ22" i="7" a="1"/>
  <c r="AZ22" i="7" s="1"/>
  <c r="BJ23" i="7" a="1"/>
  <c r="BJ23" i="7" s="1"/>
  <c r="AV19" i="7" a="1"/>
  <c r="AV19" i="7" s="1"/>
  <c r="BI22" i="7" a="1"/>
  <c r="BI22" i="7" s="1"/>
  <c r="AV18" i="7" a="1"/>
  <c r="AV18" i="7" s="1"/>
  <c r="BC23" i="7" a="1"/>
  <c r="BC23" i="7" s="1"/>
  <c r="AU19" i="7" a="1"/>
  <c r="AU19" i="7" s="1"/>
  <c r="AT24" i="7" a="1"/>
  <c r="AT24" i="7" s="1"/>
  <c r="AT33" i="7" a="1"/>
  <c r="AT33" i="7" s="1"/>
  <c r="BC21" i="7" a="1"/>
  <c r="BC21" i="7" s="1"/>
  <c r="BJ29" i="7" a="1"/>
  <c r="BJ29" i="7" s="1"/>
  <c r="BF22" i="7" a="1"/>
  <c r="BF22" i="7" s="1"/>
  <c r="AR17" i="7" a="1"/>
  <c r="AR17" i="7" s="1"/>
  <c r="AW21" i="7" a="1"/>
  <c r="AW21" i="7" s="1"/>
  <c r="BF26" i="7" a="1"/>
  <c r="BF26" i="7" s="1"/>
  <c r="AV16" i="7" a="1"/>
  <c r="AV16" i="7" s="1"/>
  <c r="BA16" i="7" a="1"/>
  <c r="BA16" i="7" s="1"/>
  <c r="AW25" i="7" a="1"/>
  <c r="AW25" i="7" s="1"/>
  <c r="BC33" i="7" a="1"/>
  <c r="BC33" i="7" s="1"/>
  <c r="AV22" i="7" a="1"/>
  <c r="AV22" i="7" s="1"/>
  <c r="BG23" i="7" a="1"/>
  <c r="BG23" i="7" s="1"/>
  <c r="AW31" i="7" a="1"/>
  <c r="AW31" i="7" s="1"/>
  <c r="AU34" i="7" a="1"/>
  <c r="AU34" i="7" s="1"/>
  <c r="BC28" i="7" a="1"/>
  <c r="BC28" i="7" s="1"/>
  <c r="BG29" i="7" a="1"/>
  <c r="BG29" i="7" s="1"/>
  <c r="BC30" i="7" a="1"/>
  <c r="BC30" i="7" s="1"/>
  <c r="AU30" i="7" a="1"/>
  <c r="AU30" i="7" s="1"/>
  <c r="BF23" i="7" a="1"/>
  <c r="BF23" i="7" s="1"/>
  <c r="AY31" i="7" a="1"/>
  <c r="AY31" i="7" s="1"/>
  <c r="AT27" i="7" a="1"/>
  <c r="AT27" i="7" s="1"/>
  <c r="AT28" i="7" a="1"/>
  <c r="AT28" i="7" s="1"/>
  <c r="AS32" i="7" a="1"/>
  <c r="AS32" i="7" s="1"/>
  <c r="AW33" i="7" a="1"/>
  <c r="AW33" i="7" s="1"/>
  <c r="AT34" i="7" a="1"/>
  <c r="AT34" i="7" s="1"/>
  <c r="BB33" i="7" a="1"/>
  <c r="BB33" i="7" s="1"/>
  <c r="BD25" i="7" a="1"/>
  <c r="BD25" i="7" s="1"/>
  <c r="BB19" i="7" a="1"/>
  <c r="BB19" i="7" s="1"/>
  <c r="BC26" i="7" a="1"/>
  <c r="BC26" i="7" s="1"/>
  <c r="AU22" i="7" a="1"/>
  <c r="AU22" i="7" s="1"/>
  <c r="BD23" i="7" a="1"/>
  <c r="BD23" i="7" s="1"/>
  <c r="AQ19" i="7" a="1"/>
  <c r="AQ19" i="7" s="1"/>
  <c r="BD22" i="7" a="1"/>
  <c r="BD22" i="7" s="1"/>
  <c r="AQ18" i="7" a="1"/>
  <c r="AQ18" i="7" s="1"/>
  <c r="AW23" i="7" a="1"/>
  <c r="AW23" i="7" s="1"/>
  <c r="BC34" i="7" a="1"/>
  <c r="BC34" i="7" s="1"/>
  <c r="BH22" i="7" a="1"/>
  <c r="BH22" i="7" s="1"/>
  <c r="BC31" i="7" a="1"/>
  <c r="BC31" i="7" s="1"/>
  <c r="AX21" i="7" a="1"/>
  <c r="AX21" i="7" s="1"/>
  <c r="AT31" i="7" a="1"/>
  <c r="AT31" i="7" s="1"/>
  <c r="BA22" i="7" a="1"/>
  <c r="BA22" i="7" s="1"/>
  <c r="BJ16" i="7" a="1"/>
  <c r="BJ16" i="7" s="1"/>
  <c r="BE18" i="7" a="1"/>
  <c r="BE18" i="7" s="1"/>
  <c r="AR18" i="7" a="1"/>
  <c r="AR18" i="7" s="1"/>
  <c r="AS24" i="7" a="1"/>
  <c r="AS24" i="7" s="1"/>
  <c r="BE26" i="7" a="1"/>
  <c r="BE26" i="7" s="1"/>
  <c r="BG22" i="7" a="1"/>
  <c r="BG22" i="7" s="1"/>
  <c r="AW19" i="7" a="1"/>
  <c r="AW19" i="7" s="1"/>
  <c r="AY22" i="7" a="1"/>
  <c r="AY22" i="7" s="1"/>
  <c r="AS21" i="7" a="1"/>
  <c r="AS21" i="7" s="1"/>
  <c r="BE23" i="7" a="1"/>
  <c r="BE23" i="7" s="1"/>
  <c r="AR23" i="7" a="1"/>
  <c r="AR23" i="7" s="1"/>
  <c r="AQ29" i="7" a="1"/>
  <c r="AQ29" i="7" s="1"/>
  <c r="AQ22" i="7" a="1"/>
  <c r="AQ22" i="7" s="1"/>
  <c r="AR31" i="7" a="1"/>
  <c r="AR31" i="7" s="1"/>
  <c r="BF32" i="7" a="1"/>
  <c r="BF32" i="7" s="1"/>
  <c r="BB29" i="7" a="1"/>
  <c r="BB29" i="7" s="1"/>
  <c r="BF34" i="7" a="1"/>
  <c r="BF34" i="7" s="1"/>
  <c r="AX30" i="7" a="1"/>
  <c r="AX30" i="7" s="1"/>
  <c r="BB28" i="7" a="1"/>
  <c r="BB28" i="7" s="1"/>
  <c r="BA23" i="7" a="1"/>
  <c r="BA23" i="7" s="1"/>
  <c r="BF29" i="7" a="1"/>
  <c r="BF29" i="7" s="1"/>
  <c r="AS33" i="7" a="1"/>
  <c r="AS33" i="7" s="1"/>
  <c r="AX26" i="7" a="1"/>
  <c r="AX26" i="7" s="1"/>
  <c r="BH29" i="7" a="1"/>
  <c r="BH29" i="7" s="1"/>
  <c r="BA32" i="7" a="1"/>
  <c r="BA32" i="7" s="1"/>
  <c r="BJ33" i="7" a="1"/>
  <c r="BJ33" i="7" s="1"/>
  <c r="AW29" i="7" a="1"/>
  <c r="AW29" i="7" s="1"/>
  <c r="BA34" i="7" a="1"/>
  <c r="BA34" i="7" s="1"/>
  <c r="AS30" i="7" a="1"/>
  <c r="AS30" i="7" s="1"/>
  <c r="BF27" i="7" a="1"/>
  <c r="BF27" i="7" s="1"/>
  <c r="AV23" i="7" a="1"/>
  <c r="AV23" i="7" s="1"/>
  <c r="AY29" i="7" a="1"/>
  <c r="AY29" i="7" s="1"/>
  <c r="BC32" i="7" a="1"/>
  <c r="BC32" i="7" s="1"/>
  <c r="BH34" i="7" a="1"/>
  <c r="BH34" i="7" s="1"/>
  <c r="AY27" i="7" a="1"/>
  <c r="AY27" i="7" s="1"/>
  <c r="BI30" i="7" a="1"/>
  <c r="BI30" i="7" s="1"/>
  <c r="AU31" i="7" a="1"/>
  <c r="AU31" i="7" s="1"/>
  <c r="BC25" i="7" a="1"/>
  <c r="BC25" i="7" s="1"/>
  <c r="AR22" i="7" a="1"/>
  <c r="AR22" i="7" s="1"/>
  <c r="BC29" i="7" a="1"/>
  <c r="BC29" i="7" s="1"/>
  <c r="AV32" i="7" a="1"/>
  <c r="AV32" i="7" s="1"/>
  <c r="BE33" i="7" a="1"/>
  <c r="BE33" i="7" s="1"/>
  <c r="AR29" i="7" a="1"/>
  <c r="AR29" i="7" s="1"/>
  <c r="AV34" i="7" a="1"/>
  <c r="AV34" i="7" s="1"/>
  <c r="AU27" i="7" a="1"/>
  <c r="AU27" i="7" s="1"/>
  <c r="AQ23" i="7" a="1"/>
  <c r="AQ23" i="7" s="1"/>
  <c r="AU28" i="7" a="1"/>
  <c r="AU28" i="7" s="1"/>
  <c r="AT32" i="7" a="1"/>
  <c r="AT32" i="7" s="1"/>
  <c r="AX34" i="7" a="1"/>
  <c r="AX34" i="7" s="1"/>
  <c r="AZ26" i="7" a="1"/>
  <c r="AZ26" i="7" s="1"/>
  <c r="AZ30" i="7" a="1"/>
  <c r="AZ30" i="7" s="1"/>
  <c r="BD29" i="7" a="1"/>
  <c r="BD29" i="7" s="1"/>
  <c r="BF30" i="7" a="1"/>
  <c r="BF30" i="7" s="1"/>
  <c r="BI31" i="7" a="1"/>
  <c r="BI31" i="7" s="1"/>
  <c r="AY23" i="7" a="1"/>
  <c r="AY23" i="7" s="1"/>
  <c r="BH17" i="7" a="1"/>
  <c r="BH17" i="7" s="1"/>
  <c r="BI24" i="7" a="1"/>
  <c r="BI24" i="7" s="1"/>
  <c r="AV20" i="7" a="1"/>
  <c r="AV20" i="7" s="1"/>
  <c r="BJ21" i="7" a="1"/>
  <c r="BJ21" i="7" s="1"/>
  <c r="AS26" i="7" a="1"/>
  <c r="AS26" i="7" s="1"/>
  <c r="BJ20" i="7" a="1"/>
  <c r="BJ20" i="7" s="1"/>
  <c r="BB27" i="7" a="1"/>
  <c r="BB27" i="7" s="1"/>
  <c r="BD21" i="7" a="1"/>
  <c r="BD21" i="7" s="1"/>
  <c r="BH26" i="7" a="1"/>
  <c r="BH26" i="7" s="1"/>
  <c r="AS22" i="7" a="1"/>
  <c r="AS22" i="7" s="1"/>
  <c r="AY26" i="7" a="1"/>
  <c r="AY26" i="7" s="1"/>
  <c r="BI19" i="7" a="1"/>
  <c r="BI19" i="7" s="1"/>
  <c r="AV27" i="7" a="1"/>
  <c r="AV27" i="7" s="1"/>
  <c r="BG20" i="7" a="1"/>
  <c r="BG20" i="7" s="1"/>
  <c r="AW17" i="7" a="1"/>
  <c r="AW17" i="7" s="1"/>
  <c r="BI16" i="7" a="1"/>
  <c r="BI16" i="7" s="1"/>
  <c r="AX18" i="7" a="1"/>
  <c r="AX18" i="7" s="1"/>
  <c r="AT19" i="7" a="1"/>
  <c r="AT19" i="7" s="1"/>
  <c r="BH20" i="7" a="1"/>
  <c r="BH20" i="7" s="1"/>
  <c r="BF25" i="7" a="1"/>
  <c r="BF25" i="7" s="1"/>
  <c r="AW27" i="7" a="1"/>
  <c r="AW27" i="7" s="1"/>
  <c r="AZ18" i="7" a="1"/>
  <c r="AZ18" i="7" s="1"/>
  <c r="BJ27" i="7" a="1"/>
  <c r="BJ27" i="7" s="1"/>
  <c r="BF20" i="7" a="1"/>
  <c r="BF20" i="7" s="1"/>
  <c r="BE32" i="7" a="1"/>
  <c r="BE32" i="7" s="1"/>
  <c r="AY16" i="7" a="1"/>
  <c r="AY16" i="7" s="1"/>
  <c r="AX20" i="7" a="1"/>
  <c r="AX20" i="7" s="1"/>
  <c r="AR19" i="7" a="1"/>
  <c r="AR19" i="7" s="1"/>
  <c r="AT22" i="7" a="1"/>
  <c r="AT22" i="7" s="1"/>
  <c r="BI29" i="7" a="1"/>
  <c r="BI29" i="7" s="1"/>
  <c r="AR21" i="7" a="1"/>
  <c r="AR21" i="7" s="1"/>
  <c r="AN33" i="8" l="1"/>
  <c r="AO33" i="8" s="1"/>
  <c r="AN34" i="8"/>
  <c r="AO34" i="8" s="1"/>
  <c r="AN29" i="8"/>
  <c r="AO29" i="8" s="1"/>
  <c r="AN24" i="8"/>
  <c r="AO24" i="8" s="1"/>
  <c r="AN28" i="8"/>
  <c r="AO28" i="8" s="1"/>
  <c r="AN20" i="8"/>
  <c r="AO20" i="8" s="1"/>
  <c r="AN25" i="8"/>
  <c r="AO25" i="8" s="1"/>
  <c r="AN22" i="8"/>
  <c r="AO22" i="8" s="1"/>
  <c r="AN31" i="8"/>
  <c r="AO31" i="8" s="1"/>
  <c r="AN26" i="8"/>
  <c r="AO26" i="8" s="1"/>
  <c r="AN30" i="8"/>
  <c r="AO30" i="8" s="1"/>
  <c r="AN21" i="8"/>
  <c r="AO21" i="8" s="1"/>
  <c r="AN23" i="8"/>
  <c r="AO23" i="8" s="1"/>
  <c r="AN16" i="8"/>
  <c r="AO16" i="8" s="1"/>
  <c r="AN27" i="8"/>
  <c r="AO27" i="8" s="1"/>
  <c r="AN18" i="8"/>
  <c r="AO18" i="8" s="1"/>
  <c r="AN17" i="8"/>
  <c r="AO17" i="8" s="1"/>
  <c r="AN19" i="8"/>
  <c r="AO19" i="8" s="1"/>
  <c r="AN32" i="8"/>
  <c r="AO32" i="8" s="1"/>
  <c r="AW15" i="8" a="1"/>
  <c r="AW15" i="8" s="1"/>
  <c r="AQ15" i="8" a="1"/>
  <c r="AQ15" i="8" s="1"/>
  <c r="BI15" i="8" a="1"/>
  <c r="BI15" i="8" s="1"/>
  <c r="BB15" i="8" a="1"/>
  <c r="BB15" i="8" s="1"/>
  <c r="AV15" i="8" a="1"/>
  <c r="AV15" i="8" s="1"/>
  <c r="BG15" i="8" a="1"/>
  <c r="BG15" i="8" s="1"/>
  <c r="BA15" i="8" a="1"/>
  <c r="BA15" i="8" s="1"/>
  <c r="AU15" i="8" a="1"/>
  <c r="AU15" i="8" s="1"/>
  <c r="BF15" i="8" a="1"/>
  <c r="BF15" i="8" s="1"/>
  <c r="AZ15" i="8" a="1"/>
  <c r="AZ15" i="8" s="1"/>
  <c r="AT15" i="8" a="1"/>
  <c r="AT15" i="8" s="1"/>
  <c r="BE15" i="8" a="1"/>
  <c r="BE15" i="8" s="1"/>
  <c r="AY15" i="8" a="1"/>
  <c r="AY15" i="8" s="1"/>
  <c r="AR15" i="8" a="1"/>
  <c r="AR15" i="8" s="1"/>
  <c r="BJ15" i="8" a="1"/>
  <c r="BJ15" i="8" s="1"/>
  <c r="BD15" i="8" a="1"/>
  <c r="BD15" i="8" s="1"/>
  <c r="AS15" i="8" a="1"/>
  <c r="AS15" i="8" s="1"/>
  <c r="AX15" i="8" a="1"/>
  <c r="AX15" i="8" s="1"/>
  <c r="BH15" i="8" a="1"/>
  <c r="BH15" i="8" s="1"/>
  <c r="BC15" i="8" a="1"/>
  <c r="BC15" i="8" s="1"/>
  <c r="AN24" i="7"/>
  <c r="AO24" i="7" s="1"/>
  <c r="AN22" i="7"/>
  <c r="AO22" i="7" s="1"/>
  <c r="AN18" i="7"/>
  <c r="AO18" i="7" s="1"/>
  <c r="AN16" i="7"/>
  <c r="AO16" i="7" s="1"/>
  <c r="AN25" i="7"/>
  <c r="AO25" i="7" s="1"/>
  <c r="AN30" i="7"/>
  <c r="AO30" i="7" s="1"/>
  <c r="AN32" i="7"/>
  <c r="AO32" i="7" s="1"/>
  <c r="AN29" i="7"/>
  <c r="AO29" i="7" s="1"/>
  <c r="AN19" i="7"/>
  <c r="AO19" i="7" s="1"/>
  <c r="AN20" i="7"/>
  <c r="AO20" i="7" s="1"/>
  <c r="AN33" i="7"/>
  <c r="AO33" i="7" s="1"/>
  <c r="AN28" i="7"/>
  <c r="AO28" i="7" s="1"/>
  <c r="AN17" i="7"/>
  <c r="AO17" i="7" s="1"/>
  <c r="AN26" i="7"/>
  <c r="AO26" i="7" s="1"/>
  <c r="AN23" i="7"/>
  <c r="AO23" i="7" s="1"/>
  <c r="AN31" i="7"/>
  <c r="AO31" i="7" s="1"/>
  <c r="AN21" i="7"/>
  <c r="AO21" i="7" s="1"/>
  <c r="AN27" i="7"/>
  <c r="AO27" i="7" s="1"/>
  <c r="AN34" i="7"/>
  <c r="AO34" i="7" s="1"/>
  <c r="BC15" i="7" a="1"/>
  <c r="BC15" i="7" s="1"/>
  <c r="AW15" i="7" a="1"/>
  <c r="AW15" i="7" s="1"/>
  <c r="AR15" i="7" a="1"/>
  <c r="AR15" i="7" s="1"/>
  <c r="BH15" i="7" a="1"/>
  <c r="BH15" i="7" s="1"/>
  <c r="AV15" i="7" a="1"/>
  <c r="AV15" i="7" s="1"/>
  <c r="BA15" i="7" a="1"/>
  <c r="BA15" i="7" s="1"/>
  <c r="BF15" i="7" a="1"/>
  <c r="BF15" i="7" s="1"/>
  <c r="AQ15" i="7" a="1"/>
  <c r="AQ15" i="7" s="1"/>
  <c r="AU15" i="7" a="1"/>
  <c r="AU15" i="7" s="1"/>
  <c r="AZ15" i="7" a="1"/>
  <c r="AZ15" i="7" s="1"/>
  <c r="AX15" i="7" a="1"/>
  <c r="AX15" i="7" s="1"/>
  <c r="BE15" i="7" a="1"/>
  <c r="BE15" i="7" s="1"/>
  <c r="BB15" i="7" a="1"/>
  <c r="BB15" i="7" s="1"/>
  <c r="AT15" i="7" a="1"/>
  <c r="AT15" i="7" s="1"/>
  <c r="BJ15" i="7" a="1"/>
  <c r="BJ15" i="7" s="1"/>
  <c r="AY15" i="7" a="1"/>
  <c r="AY15" i="7" s="1"/>
  <c r="BD15" i="7" a="1"/>
  <c r="BD15" i="7" s="1"/>
  <c r="BI15" i="7" a="1"/>
  <c r="BI15" i="7" s="1"/>
  <c r="AS15" i="7" a="1"/>
  <c r="AS15" i="7" s="1"/>
  <c r="BG15" i="7" a="1"/>
  <c r="BG15" i="7" s="1"/>
  <c r="AN15" i="8" l="1"/>
  <c r="AO15" i="8" s="1"/>
  <c r="AN15" i="7"/>
  <c r="AO15" i="7" s="1"/>
  <c r="O10" i="7" l="1" a="1"/>
  <c r="O10" i="7" s="1"/>
  <c r="O9" i="7" s="1"/>
  <c r="P10" i="7" a="1"/>
  <c r="P10" i="7" s="1"/>
  <c r="P9" i="7" s="1"/>
  <c r="W10" i="7" a="1"/>
  <c r="W10" i="7" s="1"/>
  <c r="W9" i="7" s="1"/>
  <c r="AI10" i="7" a="1"/>
  <c r="AI10" i="7" s="1"/>
  <c r="AI9" i="7" s="1"/>
  <c r="U10" i="7" a="1"/>
  <c r="U10" i="7" s="1"/>
  <c r="U9" i="7" s="1"/>
  <c r="AB10" i="7" a="1"/>
  <c r="AB10" i="7" s="1"/>
  <c r="AB9" i="7" s="1"/>
  <c r="Z10" i="7" a="1"/>
  <c r="Z10" i="7" s="1"/>
  <c r="Z9" i="7" s="1"/>
  <c r="AG10" i="7" a="1"/>
  <c r="AG10" i="7" s="1"/>
  <c r="AG9" i="7" s="1"/>
  <c r="AE10" i="7" a="1"/>
  <c r="AE10" i="7" s="1"/>
  <c r="AE9" i="7" s="1"/>
  <c r="S10" i="7" a="1"/>
  <c r="S10" i="7" s="1"/>
  <c r="S9" i="7" s="1"/>
  <c r="AJ10" i="7" a="1"/>
  <c r="AJ10" i="7" s="1"/>
  <c r="AJ9" i="7" s="1"/>
  <c r="X10" i="7" a="1"/>
  <c r="X10" i="7" s="1"/>
  <c r="X9" i="7" s="1"/>
  <c r="Q10" i="7" a="1"/>
  <c r="Q10" i="7" s="1"/>
  <c r="Q9" i="7" s="1"/>
  <c r="AC10" i="7" a="1"/>
  <c r="AC10" i="7" s="1"/>
  <c r="AC9" i="7" s="1"/>
  <c r="V10" i="7" a="1"/>
  <c r="V10" i="7" s="1"/>
  <c r="V9" i="7" s="1"/>
  <c r="AH10" i="7" a="1"/>
  <c r="AH10" i="7" s="1"/>
  <c r="AH9" i="7" s="1"/>
  <c r="AA10" i="7" a="1"/>
  <c r="AA10" i="7" s="1"/>
  <c r="AA9" i="7" s="1"/>
  <c r="T10" i="7" a="1"/>
  <c r="T10" i="7" s="1"/>
  <c r="T9" i="7" s="1"/>
  <c r="AF10" i="7" a="1"/>
  <c r="AF10" i="7" s="1"/>
  <c r="AF9" i="7" s="1"/>
  <c r="Y10" i="7" a="1"/>
  <c r="Y10" i="7" s="1"/>
  <c r="Y9" i="7" s="1"/>
  <c r="R10" i="7" a="1"/>
  <c r="R10" i="7" s="1"/>
  <c r="R9" i="7" s="1"/>
  <c r="AD10" i="7" a="1"/>
  <c r="AD10" i="7" s="1"/>
  <c r="AD9" i="7" s="1"/>
  <c r="O10" i="8" a="1"/>
  <c r="O10" i="8" s="1"/>
  <c r="O9" i="8" s="1"/>
  <c r="P10" i="8" a="1"/>
  <c r="P10" i="8" s="1"/>
  <c r="P9" i="8" s="1"/>
  <c r="Q10" i="8" a="1"/>
  <c r="Q10" i="8" s="1"/>
  <c r="Q9" i="8" s="1"/>
  <c r="R10" i="8" a="1"/>
  <c r="R10" i="8" s="1"/>
  <c r="R9" i="8" s="1"/>
  <c r="S10" i="8" a="1"/>
  <c r="S10" i="8" s="1"/>
  <c r="S9" i="8" s="1"/>
  <c r="CY15" i="8" l="1" a="1"/>
  <c r="CY15" i="8" s="1"/>
  <c r="CQ15" i="8" a="1"/>
  <c r="H15" i="7" a="1"/>
  <c r="H15" i="7" s="1"/>
  <c r="H15" i="8" a="1"/>
  <c r="H15" i="8" s="1"/>
  <c r="B16" i="8"/>
  <c r="CJ33" i="8" s="1" a="1"/>
  <c r="CJ33" i="8" s="1"/>
  <c r="B16" i="7"/>
  <c r="CJ33" i="7" s="1" a="1"/>
  <c r="CJ33" i="7" s="1"/>
  <c r="CQ15" i="8" l="1"/>
  <c r="BQ18" i="8" a="1"/>
  <c r="BQ18" i="8" s="1"/>
  <c r="BW25" i="8" a="1"/>
  <c r="BW25" i="8" s="1"/>
  <c r="BY16" i="8" a="1"/>
  <c r="BY16" i="8" s="1"/>
  <c r="CI15" i="8" a="1"/>
  <c r="CI15" i="8" s="1"/>
  <c r="BX15" i="8" a="1"/>
  <c r="BX15" i="8" s="1"/>
  <c r="BW15" i="8" a="1"/>
  <c r="BW15" i="8" s="1"/>
  <c r="BU18" i="8" a="1"/>
  <c r="BU18" i="8" s="1"/>
  <c r="BU15" i="8" a="1"/>
  <c r="BU15" i="8" s="1"/>
  <c r="CD15" i="8" a="1"/>
  <c r="CD15" i="8" s="1"/>
  <c r="CB15" i="8" a="1"/>
  <c r="CB15" i="8" s="1"/>
  <c r="BV16" i="8" a="1"/>
  <c r="BV16" i="8" s="1"/>
  <c r="CD20" i="8" a="1"/>
  <c r="CD20" i="8" s="1"/>
  <c r="CB16" i="8" a="1"/>
  <c r="CB16" i="8" s="1"/>
  <c r="BZ19" i="8" a="1"/>
  <c r="BZ19" i="8" s="1"/>
  <c r="BQ28" i="8" a="1"/>
  <c r="BQ28" i="8" s="1"/>
  <c r="CC15" i="8" a="1"/>
  <c r="CC15" i="8" s="1"/>
  <c r="BZ18" i="8" a="1"/>
  <c r="BZ18" i="8" s="1"/>
  <c r="CH15" i="8" a="1"/>
  <c r="CH15" i="8" s="1"/>
  <c r="CA16" i="8" a="1"/>
  <c r="CA16" i="8" s="1"/>
  <c r="BS16" i="8" a="1"/>
  <c r="BS16" i="8" s="1"/>
  <c r="BQ17" i="8" a="1"/>
  <c r="BQ17" i="8" s="1"/>
  <c r="CJ18" i="8" a="1"/>
  <c r="CJ18" i="8" s="1"/>
  <c r="BZ23" i="8" a="1"/>
  <c r="BZ23" i="8" s="1"/>
  <c r="BW17" i="8" a="1"/>
  <c r="BW17" i="8" s="1"/>
  <c r="BX17" i="8" a="1"/>
  <c r="BX17" i="8" s="1"/>
  <c r="BZ15" i="8" a="1"/>
  <c r="BZ15" i="8" s="1"/>
  <c r="CF17" i="8" a="1"/>
  <c r="CF17" i="8" s="1"/>
  <c r="CE19" i="8" a="1"/>
  <c r="CE19" i="8" s="1"/>
  <c r="BX16" i="8" a="1"/>
  <c r="BX16" i="8" s="1"/>
  <c r="CJ15" i="8" a="1"/>
  <c r="CJ15" i="8" s="1"/>
  <c r="CI20" i="8" a="1"/>
  <c r="CI20" i="8" s="1"/>
  <c r="BR17" i="8" a="1"/>
  <c r="BR17" i="8" s="1"/>
  <c r="BY20" i="8" a="1"/>
  <c r="BY20" i="8" s="1"/>
  <c r="BV22" i="8" a="1"/>
  <c r="BV22" i="8" s="1"/>
  <c r="CG25" i="8" a="1"/>
  <c r="CG25" i="8" s="1"/>
  <c r="CJ17" i="8" a="1"/>
  <c r="CJ17" i="8" s="1"/>
  <c r="CF21" i="8" a="1"/>
  <c r="CF21" i="8" s="1"/>
  <c r="BT27" i="8" a="1"/>
  <c r="BT27" i="8" s="1"/>
  <c r="CH16" i="8" a="1"/>
  <c r="CH16" i="8" s="1"/>
  <c r="BU21" i="8" a="1"/>
  <c r="BU21" i="8" s="1"/>
  <c r="BU23" i="8" a="1"/>
  <c r="BU23" i="8" s="1"/>
  <c r="CI22" i="8" a="1"/>
  <c r="CI22" i="8" s="1"/>
  <c r="BS15" i="8" a="1"/>
  <c r="BS15" i="8" s="1"/>
  <c r="CA17" i="8" a="1"/>
  <c r="CA17" i="8" s="1"/>
  <c r="CC16" i="8" a="1"/>
  <c r="CC16" i="8" s="1"/>
  <c r="BY15" i="8" a="1"/>
  <c r="BY15" i="8" s="1"/>
  <c r="BU19" i="8" a="1"/>
  <c r="BU19" i="8" s="1"/>
  <c r="BT26" i="8" a="1"/>
  <c r="BT26" i="8" s="1"/>
  <c r="BT20" i="8" a="1"/>
  <c r="BT20" i="8" s="1"/>
  <c r="CA18" i="8" a="1"/>
  <c r="CA18" i="8" s="1"/>
  <c r="BV21" i="8" a="1"/>
  <c r="BV21" i="8" s="1"/>
  <c r="CB24" i="8" a="1"/>
  <c r="CB24" i="8" s="1"/>
  <c r="BT16" i="8" a="1"/>
  <c r="BT16" i="8" s="1"/>
  <c r="BR15" i="8" a="1"/>
  <c r="BR15" i="8" s="1"/>
  <c r="CJ19" i="8" a="1"/>
  <c r="CJ19" i="8" s="1"/>
  <c r="BR16" i="8" a="1"/>
  <c r="BR16" i="8" s="1"/>
  <c r="CG16" i="8" a="1"/>
  <c r="CG16" i="8" s="1"/>
  <c r="CG23" i="8" a="1"/>
  <c r="CG23" i="8" s="1"/>
  <c r="CB17" i="8" a="1"/>
  <c r="CB17" i="8" s="1"/>
  <c r="BZ17" i="8" a="1"/>
  <c r="BZ17" i="8" s="1"/>
  <c r="CE15" i="8" a="1"/>
  <c r="CE15" i="8" s="1"/>
  <c r="BU17" i="8" a="1"/>
  <c r="BU17" i="8" s="1"/>
  <c r="BT24" i="8" a="1"/>
  <c r="BT24" i="8" s="1"/>
  <c r="BQ19" i="8" a="1"/>
  <c r="BQ19" i="8" s="1"/>
  <c r="BQ16" i="8" a="1"/>
  <c r="BQ16" i="8" s="1"/>
  <c r="CA21" i="8" a="1"/>
  <c r="CA21" i="8" s="1"/>
  <c r="BV17" i="8" a="1"/>
  <c r="BV17" i="8" s="1"/>
  <c r="CG18" i="8" a="1"/>
  <c r="CG18" i="8" s="1"/>
  <c r="CC22" i="8" a="1"/>
  <c r="CC22" i="8" s="1"/>
  <c r="BV18" i="8" a="1"/>
  <c r="BV18" i="8" s="1"/>
  <c r="BW16" i="8" a="1"/>
  <c r="BW16" i="8" s="1"/>
  <c r="BT15" i="8" a="1"/>
  <c r="BT15" i="8" s="1"/>
  <c r="CE18" i="8" a="1"/>
  <c r="CE18" i="8" s="1"/>
  <c r="CB19" i="8" a="1"/>
  <c r="CB19" i="8" s="1"/>
  <c r="BT23" i="8" a="1"/>
  <c r="BT23" i="8" s="1"/>
  <c r="BS17" i="8" a="1"/>
  <c r="BS17" i="8" s="1"/>
  <c r="CG15" i="8" a="1"/>
  <c r="CG15" i="8" s="1"/>
  <c r="CH24" i="8" a="1"/>
  <c r="CH24" i="8" s="1"/>
  <c r="BX22" i="8" a="1"/>
  <c r="BX22" i="8" s="1"/>
  <c r="CE30" i="8" a="1"/>
  <c r="CE30" i="8" s="1"/>
  <c r="CC23" i="8" a="1"/>
  <c r="CC23" i="8" s="1"/>
  <c r="CD24" i="8" a="1"/>
  <c r="CD24" i="8" s="1"/>
  <c r="BR21" i="8" a="1"/>
  <c r="BR21" i="8" s="1"/>
  <c r="CE26" i="8" a="1"/>
  <c r="CE26" i="8" s="1"/>
  <c r="BR20" i="8" a="1"/>
  <c r="BR20" i="8" s="1"/>
  <c r="CA15" i="8" a="1"/>
  <c r="CA15" i="8" s="1"/>
  <c r="CB20" i="7" a="1"/>
  <c r="CB20" i="7" s="1"/>
  <c r="BT19" i="8" a="1"/>
  <c r="BT19" i="8" s="1"/>
  <c r="CJ22" i="8" a="1"/>
  <c r="CJ22" i="8" s="1"/>
  <c r="CB20" i="8" a="1"/>
  <c r="CB20" i="8" s="1"/>
  <c r="CA22" i="8" a="1"/>
  <c r="CA22" i="8" s="1"/>
  <c r="BW18" i="8" a="1"/>
  <c r="BW18" i="8" s="1"/>
  <c r="BY17" i="8" a="1"/>
  <c r="BY17" i="8" s="1"/>
  <c r="CI17" i="8" a="1"/>
  <c r="CI17" i="8" s="1"/>
  <c r="CE17" i="8" a="1"/>
  <c r="CE17" i="8" s="1"/>
  <c r="CH22" i="8" a="1"/>
  <c r="CH22" i="8" s="1"/>
  <c r="CG21" i="8" a="1"/>
  <c r="CG21" i="8" s="1"/>
  <c r="CG17" i="8" a="1"/>
  <c r="CG17" i="8" s="1"/>
  <c r="CD22" i="8" a="1"/>
  <c r="CD22" i="8" s="1"/>
  <c r="CB18" i="8" a="1"/>
  <c r="CB18" i="8" s="1"/>
  <c r="CI23" i="8" a="1"/>
  <c r="CI23" i="8" s="1"/>
  <c r="CG19" i="8" a="1"/>
  <c r="CG19" i="8" s="1"/>
  <c r="CA27" i="8" a="1"/>
  <c r="CA27" i="8" s="1"/>
  <c r="BW20" i="8" a="1"/>
  <c r="BW20" i="8" s="1"/>
  <c r="CD17" i="8" a="1"/>
  <c r="CD17" i="8" s="1"/>
  <c r="CF15" i="8" a="1"/>
  <c r="CF15" i="8" s="1"/>
  <c r="CB23" i="8" a="1"/>
  <c r="CB23" i="8" s="1"/>
  <c r="BV19" i="8" a="1"/>
  <c r="BV19" i="8" s="1"/>
  <c r="BW24" i="8" a="1"/>
  <c r="BW24" i="8" s="1"/>
  <c r="BQ20" i="8" a="1"/>
  <c r="BQ20" i="8" s="1"/>
  <c r="BR25" i="8" a="1"/>
  <c r="BR25" i="8" s="1"/>
  <c r="BX21" i="8" a="1"/>
  <c r="BX21" i="8" s="1"/>
  <c r="BX32" i="8" a="1"/>
  <c r="BX32" i="8" s="1"/>
  <c r="CG20" i="8" a="1"/>
  <c r="CG20" i="8" s="1"/>
  <c r="BS19" i="8" a="1"/>
  <c r="BS19" i="8" s="1"/>
  <c r="BU16" i="8" a="1"/>
  <c r="BU16" i="8" s="1"/>
  <c r="CH23" i="8" a="1"/>
  <c r="CH23" i="8" s="1"/>
  <c r="CA19" i="8" a="1"/>
  <c r="CA19" i="8" s="1"/>
  <c r="CA25" i="8" a="1"/>
  <c r="CA25" i="8" s="1"/>
  <c r="BV20" i="8" a="1"/>
  <c r="BV20" i="8" s="1"/>
  <c r="CC29" i="8" a="1"/>
  <c r="CC29" i="8" s="1"/>
  <c r="CI21" i="8" a="1"/>
  <c r="CI21" i="8" s="1"/>
  <c r="CD16" i="8" a="1"/>
  <c r="CD16" i="8" s="1"/>
  <c r="BS21" i="8" a="1"/>
  <c r="BS21" i="8" s="1"/>
  <c r="CJ21" i="8" a="1"/>
  <c r="CJ21" i="8" s="1"/>
  <c r="BZ16" i="8" a="1"/>
  <c r="BZ16" i="8" s="1"/>
  <c r="BY19" i="8" a="1"/>
  <c r="BY19" i="8" s="1"/>
  <c r="CF18" i="8" a="1"/>
  <c r="CF18" i="8" s="1"/>
  <c r="CC24" i="8" a="1"/>
  <c r="CC24" i="8" s="1"/>
  <c r="CF19" i="8" a="1"/>
  <c r="CF19" i="8" s="1"/>
  <c r="BZ26" i="8" a="1"/>
  <c r="BZ26" i="8" s="1"/>
  <c r="CA20" i="8" a="1"/>
  <c r="CA20" i="8" s="1"/>
  <c r="BT31" i="8" a="1"/>
  <c r="BT31" i="8" s="1"/>
  <c r="BS22" i="8" a="1"/>
  <c r="BS22" i="8" s="1"/>
  <c r="CI16" i="8" a="1"/>
  <c r="CI16" i="8" s="1"/>
  <c r="CD21" i="8" a="1"/>
  <c r="CD21" i="8" s="1"/>
  <c r="BT22" i="8" a="1"/>
  <c r="BT22" i="8" s="1"/>
  <c r="BS23" i="8" a="1"/>
  <c r="BS23" i="8" s="1"/>
  <c r="CD19" i="8" a="1"/>
  <c r="CD19" i="8" s="1"/>
  <c r="BU20" i="8" a="1"/>
  <c r="BU20" i="8" s="1"/>
  <c r="BQ25" i="8" a="1"/>
  <c r="BQ25" i="8" s="1"/>
  <c r="BQ21" i="8" a="1"/>
  <c r="BQ21" i="8" s="1"/>
  <c r="BZ27" i="8" a="1"/>
  <c r="BZ27" i="8" s="1"/>
  <c r="CF20" i="8" a="1"/>
  <c r="CF20" i="8" s="1"/>
  <c r="CC17" i="8" a="1"/>
  <c r="CC17" i="8" s="1"/>
  <c r="BY22" i="8" a="1"/>
  <c r="BY22" i="8" s="1"/>
  <c r="BS18" i="8" a="1"/>
  <c r="BS18" i="8" s="1"/>
  <c r="BR23" i="8" a="1"/>
  <c r="BR23" i="8" s="1"/>
  <c r="BZ22" i="8" a="1"/>
  <c r="BZ22" i="8" s="1"/>
  <c r="BS24" i="8" a="1"/>
  <c r="BS24" i="8" s="1"/>
  <c r="CI19" i="8" a="1"/>
  <c r="CI19" i="8" s="1"/>
  <c r="BZ20" i="8" a="1"/>
  <c r="BZ20" i="8" s="1"/>
  <c r="BX25" i="8" a="1"/>
  <c r="BX25" i="8" s="1"/>
  <c r="CB21" i="8" a="1"/>
  <c r="CB21" i="8" s="1"/>
  <c r="CE28" i="8" a="1"/>
  <c r="CE28" i="8" s="1"/>
  <c r="BW21" i="8" a="1"/>
  <c r="BW21" i="8" s="1"/>
  <c r="CH17" i="8" a="1"/>
  <c r="CH17" i="8" s="1"/>
  <c r="CE22" i="8" a="1"/>
  <c r="CE22" i="8" s="1"/>
  <c r="BX18" i="8" a="1"/>
  <c r="BX18" i="8" s="1"/>
  <c r="BX23" i="8" a="1"/>
  <c r="BX23" i="8" s="1"/>
  <c r="CF22" i="8" a="1"/>
  <c r="CF22" i="8" s="1"/>
  <c r="CI31" i="8" a="1"/>
  <c r="CI31" i="8" s="1"/>
  <c r="BZ21" i="8" a="1"/>
  <c r="BZ21" i="8" s="1"/>
  <c r="CE20" i="8" a="1"/>
  <c r="CE20" i="8" s="1"/>
  <c r="BY28" i="8" a="1"/>
  <c r="BY28" i="8" s="1"/>
  <c r="CH21" i="8" a="1"/>
  <c r="CH21" i="8" s="1"/>
  <c r="BX30" i="8" a="1"/>
  <c r="BX30" i="8" s="1"/>
  <c r="CC21" i="8" a="1"/>
  <c r="CC21" i="8" s="1"/>
  <c r="BR19" i="8" a="1"/>
  <c r="BR19" i="8" s="1"/>
  <c r="BX24" i="8" a="1"/>
  <c r="BX24" i="8" s="1"/>
  <c r="CC18" i="8" a="1"/>
  <c r="CC18" i="8" s="1"/>
  <c r="CD23" i="8" a="1"/>
  <c r="CD23" i="8" s="1"/>
  <c r="BT25" i="8" a="1"/>
  <c r="BT25" i="8" s="1"/>
  <c r="BR32" i="8" a="1"/>
  <c r="BR32" i="8" s="1"/>
  <c r="BU26" i="8" a="1"/>
  <c r="BU26" i="8" s="1"/>
  <c r="CF16" i="8" a="1"/>
  <c r="CF16" i="8" s="1"/>
  <c r="BU22" i="8" a="1"/>
  <c r="BU22" i="8" s="1"/>
  <c r="CJ20" i="8" a="1"/>
  <c r="CJ20" i="8" s="1"/>
  <c r="BT29" i="8" a="1"/>
  <c r="BT29" i="8" s="1"/>
  <c r="BQ22" i="8" a="1"/>
  <c r="BQ22" i="8" s="1"/>
  <c r="BR18" i="8" a="1"/>
  <c r="BR18" i="8" s="1"/>
  <c r="BW23" i="8" a="1"/>
  <c r="BW23" i="8" s="1"/>
  <c r="BW19" i="8" a="1"/>
  <c r="BW19" i="8" s="1"/>
  <c r="CB25" i="8" a="1"/>
  <c r="CB25" i="8" s="1"/>
  <c r="CH18" i="8" a="1"/>
  <c r="CH18" i="8" s="1"/>
  <c r="CC31" i="8" a="1"/>
  <c r="CC31" i="8" s="1"/>
  <c r="BV15" i="8" a="1"/>
  <c r="BV15" i="8" s="1"/>
  <c r="CI26" i="8" a="1"/>
  <c r="CI26" i="8" s="1"/>
  <c r="CB26" i="8" a="1"/>
  <c r="CB26" i="8" s="1"/>
  <c r="CF34" i="8" a="1"/>
  <c r="CF34" i="8" s="1"/>
  <c r="CE16" i="8" a="1"/>
  <c r="CE16" i="8" s="1"/>
  <c r="BQ27" i="8" a="1"/>
  <c r="BQ27" i="8" s="1"/>
  <c r="BV33" i="8" a="1"/>
  <c r="BV33" i="8" s="1"/>
  <c r="BY24" i="8" a="1"/>
  <c r="BY24" i="8" s="1"/>
  <c r="CI18" i="8" a="1"/>
  <c r="CI18" i="8" s="1"/>
  <c r="BW30" i="8" a="1"/>
  <c r="BW30" i="8" s="1"/>
  <c r="BT17" i="8" a="1"/>
  <c r="BT17" i="8" s="1"/>
  <c r="CG24" i="8" a="1"/>
  <c r="CG24" i="8" s="1"/>
  <c r="BS20" i="8" a="1"/>
  <c r="BS20" i="8" s="1"/>
  <c r="BR27" i="8" a="1"/>
  <c r="BR27" i="8" s="1"/>
  <c r="BS33" i="8" a="1"/>
  <c r="BS33" i="8" s="1"/>
  <c r="BV27" i="8" a="1"/>
  <c r="BV27" i="8" s="1"/>
  <c r="CE27" i="8" a="1"/>
  <c r="CE27" i="8" s="1"/>
  <c r="CB30" i="8" a="1"/>
  <c r="CB30" i="8" s="1"/>
  <c r="BT17" i="7" a="1"/>
  <c r="BT17" i="7" s="1"/>
  <c r="BS28" i="8" a="1"/>
  <c r="BS28" i="8" s="1"/>
  <c r="BT28" i="8" a="1"/>
  <c r="BT28" i="8" s="1"/>
  <c r="CA33" i="8" a="1"/>
  <c r="CA33" i="8" s="1"/>
  <c r="CJ34" i="8" a="1"/>
  <c r="CJ34" i="8" s="1"/>
  <c r="CF17" i="7" a="1"/>
  <c r="CF17" i="7" s="1"/>
  <c r="BY23" i="8" a="1"/>
  <c r="BY23" i="8" s="1"/>
  <c r="CF28" i="8" a="1"/>
  <c r="CF28" i="8" s="1"/>
  <c r="CI28" i="8" a="1"/>
  <c r="CI28" i="8" s="1"/>
  <c r="BR34" i="8" a="1"/>
  <c r="BR34" i="8" s="1"/>
  <c r="CB33" i="8" a="1"/>
  <c r="CB33" i="8" s="1"/>
  <c r="BS18" i="7" a="1"/>
  <c r="BS18" i="7" s="1"/>
  <c r="CE23" i="8" a="1"/>
  <c r="CE23" i="8" s="1"/>
  <c r="CH30" i="8" a="1"/>
  <c r="CH30" i="8" s="1"/>
  <c r="CI32" i="8" a="1"/>
  <c r="CI32" i="8" s="1"/>
  <c r="CD26" i="8" a="1"/>
  <c r="CD26" i="8" s="1"/>
  <c r="CH34" i="8" a="1"/>
  <c r="CH34" i="8" s="1"/>
  <c r="BY15" i="7" a="1"/>
  <c r="BY15" i="7" s="1"/>
  <c r="BV25" i="8" a="1"/>
  <c r="BV25" i="8" s="1"/>
  <c r="CG26" i="8" a="1"/>
  <c r="CG26" i="8" s="1"/>
  <c r="CD25" i="8" a="1"/>
  <c r="CD25" i="8" s="1"/>
  <c r="BW22" i="8" a="1"/>
  <c r="BW22" i="8" s="1"/>
  <c r="BZ31" i="8" a="1"/>
  <c r="BZ31" i="8" s="1"/>
  <c r="CJ23" i="8" a="1"/>
  <c r="CJ23" i="8" s="1"/>
  <c r="BX19" i="8" a="1"/>
  <c r="BX19" i="8" s="1"/>
  <c r="CC25" i="8" a="1"/>
  <c r="CC25" i="8" s="1"/>
  <c r="BT18" i="8" a="1"/>
  <c r="BT18" i="8" s="1"/>
  <c r="CI29" i="8" a="1"/>
  <c r="CI29" i="8" s="1"/>
  <c r="CJ27" i="8" a="1"/>
  <c r="CJ27" i="8" s="1"/>
  <c r="BW26" i="8" a="1"/>
  <c r="BW26" i="8" s="1"/>
  <c r="CB22" i="8" a="1"/>
  <c r="CB22" i="8" s="1"/>
  <c r="CE31" i="8" a="1"/>
  <c r="CE31" i="8" s="1"/>
  <c r="BR24" i="8" a="1"/>
  <c r="BR24" i="8" s="1"/>
  <c r="CC19" i="8" a="1"/>
  <c r="CC19" i="8" s="1"/>
  <c r="CG32" i="8" a="1"/>
  <c r="CG32" i="8" s="1"/>
  <c r="BY18" i="8" a="1"/>
  <c r="BY18" i="8" s="1"/>
  <c r="BS31" i="8" a="1"/>
  <c r="BS31" i="8" s="1"/>
  <c r="BU29" i="8" a="1"/>
  <c r="BU29" i="8" s="1"/>
  <c r="CG31" i="8" a="1"/>
  <c r="CG31" i="8" s="1"/>
  <c r="CF27" i="8" a="1"/>
  <c r="CF27" i="8" s="1"/>
  <c r="CG28" i="8" a="1"/>
  <c r="CG28" i="8" s="1"/>
  <c r="BS25" i="8" a="1"/>
  <c r="BS25" i="8" s="1"/>
  <c r="BY21" i="8" a="1"/>
  <c r="BY21" i="8" s="1"/>
  <c r="BQ15" i="8" a="1"/>
  <c r="BQ15" i="8" s="1"/>
  <c r="CD18" i="8" a="1"/>
  <c r="CD18" i="8" s="1"/>
  <c r="CB31" i="8" a="1"/>
  <c r="CB31" i="8" s="1"/>
  <c r="CD29" i="8" a="1"/>
  <c r="CD29" i="8" s="1"/>
  <c r="BQ33" i="8" a="1"/>
  <c r="BQ33" i="8" s="1"/>
  <c r="BV28" i="8" a="1"/>
  <c r="BV28" i="8" s="1"/>
  <c r="BQ30" i="8" a="1"/>
  <c r="BQ30" i="8" s="1"/>
  <c r="BY34" i="8" a="1"/>
  <c r="BY34" i="8" s="1"/>
  <c r="CB29" i="8" a="1"/>
  <c r="CB29" i="8" s="1"/>
  <c r="CD34" i="8" a="1"/>
  <c r="CD34" i="8" s="1"/>
  <c r="CG29" i="8" a="1"/>
  <c r="CG29" i="8" s="1"/>
  <c r="BY30" i="8" a="1"/>
  <c r="BY30" i="8" s="1"/>
  <c r="BZ28" i="8" a="1"/>
  <c r="BZ28" i="8" s="1"/>
  <c r="CD27" i="8" a="1"/>
  <c r="CD27" i="8" s="1"/>
  <c r="BY25" i="8" a="1"/>
  <c r="BY25" i="8" s="1"/>
  <c r="BQ34" i="8" a="1"/>
  <c r="BQ34" i="8" s="1"/>
  <c r="BU28" i="8" a="1"/>
  <c r="BU28" i="8" s="1"/>
  <c r="BQ23" i="8" a="1"/>
  <c r="BQ23" i="8" s="1"/>
  <c r="BY27" i="8" a="1"/>
  <c r="BY27" i="8" s="1"/>
  <c r="CG22" i="8" a="1"/>
  <c r="CG22" i="8" s="1"/>
  <c r="CD28" i="8" a="1"/>
  <c r="CD28" i="8" s="1"/>
  <c r="CG30" i="8" a="1"/>
  <c r="CG30" i="8" s="1"/>
  <c r="CG33" i="8" a="1"/>
  <c r="CG33" i="8" s="1"/>
  <c r="BW27" i="8" a="1"/>
  <c r="BW27" i="8" s="1"/>
  <c r="CJ31" i="8" a="1"/>
  <c r="CJ31" i="8" s="1"/>
  <c r="BV30" i="8" a="1"/>
  <c r="BV30" i="8" s="1"/>
  <c r="CI34" i="8" a="1"/>
  <c r="CI34" i="8" s="1"/>
  <c r="BQ31" i="8" a="1"/>
  <c r="BQ31" i="8" s="1"/>
  <c r="BU24" i="8" a="1"/>
  <c r="BU24" i="8" s="1"/>
  <c r="CC28" i="8" a="1"/>
  <c r="CC28" i="8" s="1"/>
  <c r="BV23" i="8" a="1"/>
  <c r="BV23" i="8" s="1"/>
  <c r="BY29" i="8" a="1"/>
  <c r="BY29" i="8" s="1"/>
  <c r="BQ24" i="8" a="1"/>
  <c r="BQ24" i="8" s="1"/>
  <c r="BU30" i="8" a="1"/>
  <c r="BU30" i="8" s="1"/>
  <c r="BQ32" i="8" a="1"/>
  <c r="BQ32" i="8" s="1"/>
  <c r="CG34" i="8" a="1"/>
  <c r="CG34" i="8" s="1"/>
  <c r="CB27" i="8" a="1"/>
  <c r="CB27" i="8" s="1"/>
  <c r="BT33" i="8" a="1"/>
  <c r="BT33" i="8" s="1"/>
  <c r="CA30" i="8" a="1"/>
  <c r="CA30" i="8" s="1"/>
  <c r="CI25" i="8" a="1"/>
  <c r="CI25" i="8" s="1"/>
  <c r="BV31" i="8" a="1"/>
  <c r="BV31" i="8" s="1"/>
  <c r="BZ24" i="8" a="1"/>
  <c r="BZ24" i="8" s="1"/>
  <c r="CJ28" i="8" a="1"/>
  <c r="CJ28" i="8" s="1"/>
  <c r="CA23" i="8" a="1"/>
  <c r="CA23" i="8" s="1"/>
  <c r="CH29" i="8" a="1"/>
  <c r="CH29" i="8" s="1"/>
  <c r="BV24" i="8" a="1"/>
  <c r="BV24" i="8" s="1"/>
  <c r="CD30" i="8" a="1"/>
  <c r="CD30" i="8" s="1"/>
  <c r="BV32" i="8" a="1"/>
  <c r="BV32" i="8" s="1"/>
  <c r="BX33" i="8" a="1"/>
  <c r="BX33" i="8" s="1"/>
  <c r="CG27" i="8" a="1"/>
  <c r="CG27" i="8" s="1"/>
  <c r="BY33" i="8" a="1"/>
  <c r="BY33" i="8" s="1"/>
  <c r="CF30" i="8" a="1"/>
  <c r="CF30" i="8" s="1"/>
  <c r="BS27" i="8" a="1"/>
  <c r="BS27" i="8" s="1"/>
  <c r="CA31" i="8" a="1"/>
  <c r="CA31" i="8" s="1"/>
  <c r="BX20" i="8" a="1"/>
  <c r="BX20" i="8" s="1"/>
  <c r="CF25" i="8" a="1"/>
  <c r="CF25" i="8" s="1"/>
  <c r="BW34" i="8" a="1"/>
  <c r="BW34" i="8" s="1"/>
  <c r="BY32" i="8" a="1"/>
  <c r="BY32" i="8" s="1"/>
  <c r="BW31" i="8" a="1"/>
  <c r="BW31" i="8" s="1"/>
  <c r="BS30" i="8" a="1"/>
  <c r="BS30" i="8" s="1"/>
  <c r="CH26" i="8" a="1"/>
  <c r="CH26" i="8" s="1"/>
  <c r="CE24" i="8" a="1"/>
  <c r="CE24" i="8" s="1"/>
  <c r="BT30" i="8" a="1"/>
  <c r="BT30" i="8" s="1"/>
  <c r="CF23" i="8" a="1"/>
  <c r="CF23" i="8" s="1"/>
  <c r="BR31" i="8" a="1"/>
  <c r="BR31" i="8" s="1"/>
  <c r="CA24" i="8" a="1"/>
  <c r="CA24" i="8" s="1"/>
  <c r="BW32" i="8" a="1"/>
  <c r="BW32" i="8" s="1"/>
  <c r="CA32" i="8" a="1"/>
  <c r="CA32" i="8" s="1"/>
  <c r="CC33" i="8" a="1"/>
  <c r="CC33" i="8" s="1"/>
  <c r="BQ29" i="8" a="1"/>
  <c r="BQ29" i="8" s="1"/>
  <c r="CD33" i="8" a="1"/>
  <c r="CD33" i="8" s="1"/>
  <c r="BU32" i="8" a="1"/>
  <c r="BU32" i="8" s="1"/>
  <c r="BX27" i="8" a="1"/>
  <c r="BX27" i="8" s="1"/>
  <c r="CF31" i="8" a="1"/>
  <c r="CF31" i="8" s="1"/>
  <c r="CC20" i="8" a="1"/>
  <c r="CC20" i="8" s="1"/>
  <c r="CI27" i="8" a="1"/>
  <c r="CI27" i="8" s="1"/>
  <c r="CF33" i="8" a="1"/>
  <c r="CF33" i="8" s="1"/>
  <c r="CH32" i="8" a="1"/>
  <c r="CH32" i="8" s="1"/>
  <c r="CD31" i="8" a="1"/>
  <c r="CD31" i="8" s="1"/>
  <c r="BZ30" i="8" a="1"/>
  <c r="BZ30" i="8" s="1"/>
  <c r="CA28" i="8" a="1"/>
  <c r="CA28" i="8" s="1"/>
  <c r="CJ24" i="8" a="1"/>
  <c r="CJ24" i="8" s="1"/>
  <c r="CC30" i="8" a="1"/>
  <c r="CC30" i="8" s="1"/>
  <c r="BU25" i="8" a="1"/>
  <c r="BU25" i="8" s="1"/>
  <c r="BY31" i="8" a="1"/>
  <c r="BY31" i="8" s="1"/>
  <c r="CF24" i="8" a="1"/>
  <c r="CF24" i="8" s="1"/>
  <c r="CD32" i="8" a="1"/>
  <c r="CD32" i="8" s="1"/>
  <c r="CF32" i="8" a="1"/>
  <c r="CF32" i="8" s="1"/>
  <c r="CH33" i="8" a="1"/>
  <c r="CH33" i="8" s="1"/>
  <c r="BV29" i="8" a="1"/>
  <c r="BV29" i="8" s="1"/>
  <c r="CI33" i="8" a="1"/>
  <c r="CI33" i="8" s="1"/>
  <c r="BZ32" i="8" a="1"/>
  <c r="BZ32" i="8" s="1"/>
  <c r="CC27" i="8" a="1"/>
  <c r="CC27" i="8" s="1"/>
  <c r="BU33" i="8" a="1"/>
  <c r="BU33" i="8" s="1"/>
  <c r="CH20" i="8" a="1"/>
  <c r="CH20" i="8" s="1"/>
  <c r="BX28" i="8" a="1"/>
  <c r="BX28" i="8" s="1"/>
  <c r="CA34" i="8" a="1"/>
  <c r="CA34" i="8" s="1"/>
  <c r="CB34" i="8" a="1"/>
  <c r="CB34" i="8" s="1"/>
  <c r="BW33" i="8" a="1"/>
  <c r="BW33" i="8" s="1"/>
  <c r="CI30" i="8" a="1"/>
  <c r="CI30" i="8" s="1"/>
  <c r="BX29" i="8" a="1"/>
  <c r="BX29" i="8" s="1"/>
  <c r="CJ25" i="8" a="1"/>
  <c r="CJ25" i="8" s="1"/>
  <c r="CJ30" i="8" a="1"/>
  <c r="CJ30" i="8" s="1"/>
  <c r="BZ25" i="8" a="1"/>
  <c r="BZ25" i="8" s="1"/>
  <c r="CH31" i="8" a="1"/>
  <c r="CH31" i="8" s="1"/>
  <c r="BS26" i="8" a="1"/>
  <c r="BS26" i="8" s="1"/>
  <c r="BV34" i="8" a="1"/>
  <c r="BV34" i="8" s="1"/>
  <c r="BU34" i="8" a="1"/>
  <c r="BU34" i="8" s="1"/>
  <c r="BS34" i="8" a="1"/>
  <c r="BS34" i="8" s="1"/>
  <c r="CA29" i="8" a="1"/>
  <c r="CA29" i="8" s="1"/>
  <c r="BR28" i="8" a="1"/>
  <c r="BR28" i="8" s="1"/>
  <c r="CE32" i="8" a="1"/>
  <c r="CE32" i="8" s="1"/>
  <c r="CH27" i="8" a="1"/>
  <c r="CH27" i="8" s="1"/>
  <c r="BZ33" i="8" a="1"/>
  <c r="BZ33" i="8" s="1"/>
  <c r="BT21" i="8" a="1"/>
  <c r="BT21" i="8" s="1"/>
  <c r="BS29" i="8" a="1"/>
  <c r="BS29" i="8" s="1"/>
  <c r="CA26" i="8" a="1"/>
  <c r="CA26" i="8" s="1"/>
  <c r="CH25" i="8" a="1"/>
  <c r="CH25" i="8" s="1"/>
  <c r="CI24" i="8" a="1"/>
  <c r="CI24" i="8" s="1"/>
  <c r="BS32" i="8" a="1"/>
  <c r="BS32" i="8" s="1"/>
  <c r="CE29" i="8" a="1"/>
  <c r="CE29" i="8" s="1"/>
  <c r="BR26" i="8" a="1"/>
  <c r="BR26" i="8" s="1"/>
  <c r="BT32" i="8" a="1"/>
  <c r="BT32" i="8" s="1"/>
  <c r="CE25" i="8" a="1"/>
  <c r="CE25" i="8" s="1"/>
  <c r="BR33" i="8" a="1"/>
  <c r="BR33" i="8" s="1"/>
  <c r="BY26" i="8" a="1"/>
  <c r="BY26" i="8" s="1"/>
  <c r="CH28" i="8" a="1"/>
  <c r="CH28" i="8" s="1"/>
  <c r="BZ34" i="8" a="1"/>
  <c r="BZ34" i="8" s="1"/>
  <c r="BX34" i="8" a="1"/>
  <c r="BX34" i="8" s="1"/>
  <c r="CF29" i="8" a="1"/>
  <c r="CF29" i="8" s="1"/>
  <c r="BW28" i="8" a="1"/>
  <c r="BW28" i="8" s="1"/>
  <c r="CJ32" i="8" a="1"/>
  <c r="CJ32" i="8" s="1"/>
  <c r="BR29" i="8" a="1"/>
  <c r="BR29" i="8" s="1"/>
  <c r="CE33" i="8" a="1"/>
  <c r="CE33" i="8" s="1"/>
  <c r="CJ29" i="8" a="1"/>
  <c r="CJ29" i="8" s="1"/>
  <c r="CH19" i="8" a="1"/>
  <c r="CH19" i="8" s="1"/>
  <c r="CF26" i="8" a="1"/>
  <c r="CF26" i="8" s="1"/>
  <c r="CJ16" i="8" a="1"/>
  <c r="CJ16" i="8" s="1"/>
  <c r="CE21" i="8" a="1"/>
  <c r="CE21" i="8" s="1"/>
  <c r="BZ29" i="8" a="1"/>
  <c r="BZ29" i="8" s="1"/>
  <c r="BU27" i="8" a="1"/>
  <c r="BU27" i="8" s="1"/>
  <c r="BV26" i="8" a="1"/>
  <c r="BV26" i="8" s="1"/>
  <c r="BQ26" i="8" a="1"/>
  <c r="BQ26" i="8" s="1"/>
  <c r="CB32" i="8" a="1"/>
  <c r="CB32" i="8" s="1"/>
  <c r="BX31" i="8" a="1"/>
  <c r="BX31" i="8" s="1"/>
  <c r="CC26" i="8" a="1"/>
  <c r="CC26" i="8" s="1"/>
  <c r="CC32" i="8" a="1"/>
  <c r="CC32" i="8" s="1"/>
  <c r="BX26" i="8" a="1"/>
  <c r="BX26" i="8" s="1"/>
  <c r="BR22" i="8" a="1"/>
  <c r="BR22" i="8" s="1"/>
  <c r="CJ26" i="8" a="1"/>
  <c r="CJ26" i="8" s="1"/>
  <c r="BR30" i="8" a="1"/>
  <c r="BR30" i="8" s="1"/>
  <c r="CE34" i="8" a="1"/>
  <c r="CE34" i="8" s="1"/>
  <c r="CC34" i="8" a="1"/>
  <c r="CC34" i="8" s="1"/>
  <c r="BU31" i="8" a="1"/>
  <c r="BU31" i="8" s="1"/>
  <c r="CB28" i="8" a="1"/>
  <c r="CB28" i="8" s="1"/>
  <c r="BT34" i="8" a="1"/>
  <c r="BT34" i="8" s="1"/>
  <c r="BW29" i="8" a="1"/>
  <c r="BW29" i="8" s="1"/>
  <c r="BQ24" i="7" a="1"/>
  <c r="BQ24" i="7" s="1"/>
  <c r="BU17" i="7" a="1"/>
  <c r="BU17" i="7" s="1"/>
  <c r="CA17" i="7" a="1"/>
  <c r="CA17" i="7" s="1"/>
  <c r="BS15" i="7" a="1"/>
  <c r="BS15" i="7" s="1"/>
  <c r="BS16" i="7" a="1"/>
  <c r="BS16" i="7" s="1"/>
  <c r="BQ22" i="7" a="1"/>
  <c r="BQ22" i="7" s="1"/>
  <c r="BQ27" i="7" a="1"/>
  <c r="BQ27" i="7" s="1"/>
  <c r="BZ15" i="7" a="1"/>
  <c r="BZ15" i="7" s="1"/>
  <c r="CC18" i="7" a="1"/>
  <c r="CC18" i="7" s="1"/>
  <c r="CD27" i="7" a="1"/>
  <c r="CD27" i="7" s="1"/>
  <c r="CA16" i="7" a="1"/>
  <c r="CA16" i="7" s="1"/>
  <c r="BX15" i="7" a="1"/>
  <c r="BX15" i="7" s="1"/>
  <c r="BW24" i="7" a="1"/>
  <c r="BW24" i="7" s="1"/>
  <c r="BR15" i="7" a="1"/>
  <c r="BR15" i="7" s="1"/>
  <c r="BZ17" i="7" a="1"/>
  <c r="BZ17" i="7" s="1"/>
  <c r="CD15" i="7" a="1"/>
  <c r="CD15" i="7" s="1"/>
  <c r="CI15" i="7" a="1"/>
  <c r="CI15" i="7" s="1"/>
  <c r="CB19" i="7" a="1"/>
  <c r="CB19" i="7" s="1"/>
  <c r="BQ16" i="7" a="1"/>
  <c r="BQ16" i="7" s="1"/>
  <c r="BT15" i="7" a="1"/>
  <c r="BT15" i="7" s="1"/>
  <c r="CE16" i="7" a="1"/>
  <c r="CE16" i="7" s="1"/>
  <c r="BQ15" i="7" a="1"/>
  <c r="BQ15" i="7" s="1"/>
  <c r="CD23" i="7" a="1"/>
  <c r="CD23" i="7" s="1"/>
  <c r="CB16" i="7" a="1"/>
  <c r="CB16" i="7" s="1"/>
  <c r="CE15" i="7" a="1"/>
  <c r="CE15" i="7" s="1"/>
  <c r="BS17" i="7" a="1"/>
  <c r="BS17" i="7" s="1"/>
  <c r="BU16" i="7" a="1"/>
  <c r="BU16" i="7" s="1"/>
  <c r="CB18" i="7" a="1"/>
  <c r="CB18" i="7" s="1"/>
  <c r="BQ21" i="7" a="1"/>
  <c r="BQ21" i="7" s="1"/>
  <c r="BW18" i="7" a="1"/>
  <c r="BW18" i="7" s="1"/>
  <c r="CF25" i="7" a="1"/>
  <c r="CF25" i="7" s="1"/>
  <c r="CF16" i="7" a="1"/>
  <c r="CF16" i="7" s="1"/>
  <c r="CG20" i="7" a="1"/>
  <c r="CG20" i="7" s="1"/>
  <c r="BV22" i="7" a="1"/>
  <c r="BV22" i="7" s="1"/>
  <c r="BV21" i="7" a="1"/>
  <c r="BV21" i="7" s="1"/>
  <c r="CI26" i="7" a="1"/>
  <c r="CI26" i="7" s="1"/>
  <c r="CA15" i="7" a="1"/>
  <c r="CA15" i="7" s="1"/>
  <c r="CF21" i="7" a="1"/>
  <c r="CF21" i="7" s="1"/>
  <c r="BR22" i="7" a="1"/>
  <c r="BR22" i="7" s="1"/>
  <c r="CD21" i="7" a="1"/>
  <c r="CD21" i="7" s="1"/>
  <c r="CD29" i="7" a="1"/>
  <c r="CD29" i="7" s="1"/>
  <c r="BU27" i="7" a="1"/>
  <c r="BU27" i="7" s="1"/>
  <c r="CC22" i="7" a="1"/>
  <c r="CC22" i="7" s="1"/>
  <c r="CI21" i="7" a="1"/>
  <c r="CI21" i="7" s="1"/>
  <c r="BW31" i="7" a="1"/>
  <c r="BW31" i="7" s="1"/>
  <c r="CF27" i="7" a="1"/>
  <c r="CF27" i="7" s="1"/>
  <c r="BY19" i="7" a="1"/>
  <c r="BY19" i="7" s="1"/>
  <c r="CE29" i="7" a="1"/>
  <c r="CE29" i="7" s="1"/>
  <c r="BT30" i="7" a="1"/>
  <c r="BT30" i="7" s="1"/>
  <c r="BY24" i="7" a="1"/>
  <c r="BY24" i="7" s="1"/>
  <c r="BY16" i="7" a="1"/>
  <c r="BY16" i="7" s="1"/>
  <c r="BR18" i="7" a="1"/>
  <c r="BR18" i="7" s="1"/>
  <c r="CI28" i="7" a="1"/>
  <c r="CI28" i="7" s="1"/>
  <c r="CD19" i="7" a="1"/>
  <c r="CD19" i="7" s="1"/>
  <c r="BX31" i="7" a="1"/>
  <c r="BX31" i="7" s="1"/>
  <c r="CC30" i="7" a="1"/>
  <c r="CC30" i="7" s="1"/>
  <c r="CD24" i="7" a="1"/>
  <c r="CD24" i="7" s="1"/>
  <c r="CJ16" i="7" a="1"/>
  <c r="CJ16" i="7" s="1"/>
  <c r="BT26" i="7" a="1"/>
  <c r="BT26" i="7" s="1"/>
  <c r="CH24" i="7" a="1"/>
  <c r="CH24" i="7" s="1"/>
  <c r="CA23" i="7" a="1"/>
  <c r="CA23" i="7" s="1"/>
  <c r="CA24" i="7" a="1"/>
  <c r="CA24" i="7" s="1"/>
  <c r="BR31" i="7" a="1"/>
  <c r="BR31" i="7" s="1"/>
  <c r="CJ29" i="7" a="1"/>
  <c r="CJ29" i="7" s="1"/>
  <c r="CJ15" i="7" a="1"/>
  <c r="CJ15" i="7" s="1"/>
  <c r="BR16" i="7" a="1"/>
  <c r="BR16" i="7" s="1"/>
  <c r="CD16" i="7" a="1"/>
  <c r="CD16" i="7" s="1"/>
  <c r="CD17" i="7" a="1"/>
  <c r="CD17" i="7" s="1"/>
  <c r="BW15" i="7" a="1"/>
  <c r="BW15" i="7" s="1"/>
  <c r="BQ25" i="7" a="1"/>
  <c r="BQ25" i="7" s="1"/>
  <c r="CG23" i="7" a="1"/>
  <c r="CG23" i="7" s="1"/>
  <c r="CG24" i="7" a="1"/>
  <c r="CG24" i="7" s="1"/>
  <c r="BY31" i="7" a="1"/>
  <c r="BY31" i="7" s="1"/>
  <c r="BT31" i="7" a="1"/>
  <c r="BT31" i="7" s="1"/>
  <c r="CH15" i="7" a="1"/>
  <c r="CH15" i="7" s="1"/>
  <c r="CH16" i="7" a="1"/>
  <c r="CH16" i="7" s="1"/>
  <c r="BW16" i="7" a="1"/>
  <c r="BW16" i="7" s="1"/>
  <c r="BX16" i="7" a="1"/>
  <c r="BX16" i="7" s="1"/>
  <c r="CD18" i="7" a="1"/>
  <c r="CD18" i="7" s="1"/>
  <c r="CJ17" i="7" a="1"/>
  <c r="CJ17" i="7" s="1"/>
  <c r="BV15" i="7" a="1"/>
  <c r="BV15" i="7" s="1"/>
  <c r="CC19" i="7" a="1"/>
  <c r="CC19" i="7" s="1"/>
  <c r="BT20" i="7" a="1"/>
  <c r="BT20" i="7" s="1"/>
  <c r="BV19" i="7" a="1"/>
  <c r="BV19" i="7" s="1"/>
  <c r="BU28" i="7" a="1"/>
  <c r="BU28" i="7" s="1"/>
  <c r="BY25" i="7" a="1"/>
  <c r="BY25" i="7" s="1"/>
  <c r="CC15" i="7" a="1"/>
  <c r="CC15" i="7" s="1"/>
  <c r="CH17" i="7" a="1"/>
  <c r="CH17" i="7" s="1"/>
  <c r="CC16" i="7" a="1"/>
  <c r="CC16" i="7" s="1"/>
  <c r="CI16" i="7" a="1"/>
  <c r="CI16" i="7" s="1"/>
  <c r="BR20" i="7" a="1"/>
  <c r="BR20" i="7" s="1"/>
  <c r="BQ18" i="7" a="1"/>
  <c r="BQ18" i="7" s="1"/>
  <c r="CG15" i="7" a="1"/>
  <c r="CG15" i="7" s="1"/>
  <c r="CH19" i="7" a="1"/>
  <c r="CH19" i="7" s="1"/>
  <c r="BY20" i="7" a="1"/>
  <c r="BY20" i="7" s="1"/>
  <c r="CA19" i="7" a="1"/>
  <c r="CA19" i="7" s="1"/>
  <c r="CD28" i="7" a="1"/>
  <c r="CD28" i="7" s="1"/>
  <c r="CD25" i="7" a="1"/>
  <c r="CD25" i="7" s="1"/>
  <c r="CA18" i="7" a="1"/>
  <c r="CA18" i="7" s="1"/>
  <c r="BV16" i="7" a="1"/>
  <c r="BV16" i="7" s="1"/>
  <c r="CI18" i="7" a="1"/>
  <c r="CI18" i="7" s="1"/>
  <c r="BV17" i="7" a="1"/>
  <c r="BV17" i="7" s="1"/>
  <c r="BQ17" i="7" a="1"/>
  <c r="BQ17" i="7" s="1"/>
  <c r="CC24" i="7" a="1"/>
  <c r="CC24" i="7" s="1"/>
  <c r="BX18" i="7" a="1"/>
  <c r="BX18" i="7" s="1"/>
  <c r="BZ16" i="7" a="1"/>
  <c r="BZ16" i="7" s="1"/>
  <c r="CF23" i="7" a="1"/>
  <c r="CF23" i="7" s="1"/>
  <c r="BQ28" i="7" a="1"/>
  <c r="BQ28" i="7" s="1"/>
  <c r="BW23" i="7" a="1"/>
  <c r="BW23" i="7" s="1"/>
  <c r="BZ29" i="7" a="1"/>
  <c r="BZ29" i="7" s="1"/>
  <c r="BY32" i="7" a="1"/>
  <c r="BY32" i="7" s="1"/>
  <c r="CB15" i="7" a="1"/>
  <c r="CB15" i="7" s="1"/>
  <c r="CH18" i="7" a="1"/>
  <c r="CH18" i="7" s="1"/>
  <c r="CG16" i="7" a="1"/>
  <c r="CG16" i="7" s="1"/>
  <c r="CG19" i="7" a="1"/>
  <c r="CG19" i="7" s="1"/>
  <c r="BV18" i="7" a="1"/>
  <c r="BV18" i="7" s="1"/>
  <c r="CI17" i="7" a="1"/>
  <c r="CI17" i="7" s="1"/>
  <c r="BR25" i="7" a="1"/>
  <c r="BR25" i="7" s="1"/>
  <c r="BR23" i="7" a="1"/>
  <c r="BR23" i="7" s="1"/>
  <c r="BW19" i="7" a="1"/>
  <c r="BW19" i="7" s="1"/>
  <c r="BS25" i="7" a="1"/>
  <c r="BS25" i="7" s="1"/>
  <c r="BZ30" i="7" a="1"/>
  <c r="BZ30" i="7" s="1"/>
  <c r="CC23" i="7" a="1"/>
  <c r="CC23" i="7" s="1"/>
  <c r="CI29" i="7" a="1"/>
  <c r="CI29" i="7" s="1"/>
  <c r="CH32" i="7" a="1"/>
  <c r="CH32" i="7" s="1"/>
  <c r="CB24" i="7" a="1"/>
  <c r="CB24" i="7" s="1"/>
  <c r="BX19" i="7" a="1"/>
  <c r="BX19" i="7" s="1"/>
  <c r="BY23" i="7" a="1"/>
  <c r="BY23" i="7" s="1"/>
  <c r="CH20" i="7" a="1"/>
  <c r="CH20" i="7" s="1"/>
  <c r="BT19" i="7" a="1"/>
  <c r="BT19" i="7" s="1"/>
  <c r="BT23" i="7" a="1"/>
  <c r="BT23" i="7" s="1"/>
  <c r="CJ18" i="7" a="1"/>
  <c r="CJ18" i="7" s="1"/>
  <c r="CB25" i="7" a="1"/>
  <c r="CB25" i="7" s="1"/>
  <c r="BY21" i="7" a="1"/>
  <c r="BY21" i="7" s="1"/>
  <c r="BX27" i="7" a="1"/>
  <c r="BX27" i="7" s="1"/>
  <c r="BU24" i="7" a="1"/>
  <c r="BU24" i="7" s="1"/>
  <c r="BQ19" i="7" a="1"/>
  <c r="BQ19" i="7" s="1"/>
  <c r="BQ23" i="7" a="1"/>
  <c r="BQ23" i="7" s="1"/>
  <c r="CC34" i="7" a="1"/>
  <c r="CC34" i="7" s="1"/>
  <c r="CJ28" i="7" a="1"/>
  <c r="CJ28" i="7" s="1"/>
  <c r="CH29" i="7" a="1"/>
  <c r="CH29" i="7" s="1"/>
  <c r="CE27" i="7" a="1"/>
  <c r="CE27" i="7" s="1"/>
  <c r="BS29" i="7" a="1"/>
  <c r="BS29" i="7" s="1"/>
  <c r="CG26" i="7" a="1"/>
  <c r="CG26" i="7" s="1"/>
  <c r="BT24" i="7" a="1"/>
  <c r="BT24" i="7" s="1"/>
  <c r="CC29" i="7" a="1"/>
  <c r="CC29" i="7" s="1"/>
  <c r="BT25" i="7" a="1"/>
  <c r="BT25" i="7" s="1"/>
  <c r="BR32" i="7" a="1"/>
  <c r="BR32" i="7" s="1"/>
  <c r="CB30" i="7" a="1"/>
  <c r="CB30" i="7" s="1"/>
  <c r="CB33" i="7" a="1"/>
  <c r="CB33" i="7" s="1"/>
  <c r="BV29" i="7" a="1"/>
  <c r="BV29" i="7" s="1"/>
  <c r="CI33" i="7" a="1"/>
  <c r="CI33" i="7" s="1"/>
  <c r="BZ32" i="7" a="1"/>
  <c r="BZ32" i="7" s="1"/>
  <c r="CB29" i="7" a="1"/>
  <c r="CB29" i="7" s="1"/>
  <c r="CG30" i="7" a="1"/>
  <c r="CG30" i="7" s="1"/>
  <c r="CG33" i="7" a="1"/>
  <c r="CG33" i="7" s="1"/>
  <c r="CA29" i="7" a="1"/>
  <c r="CA29" i="7" s="1"/>
  <c r="BR28" i="7" a="1"/>
  <c r="BR28" i="7" s="1"/>
  <c r="CE32" i="7" a="1"/>
  <c r="CE32" i="7" s="1"/>
  <c r="CG29" i="7" a="1"/>
  <c r="CG29" i="7" s="1"/>
  <c r="BQ32" i="7" a="1"/>
  <c r="BQ32" i="7" s="1"/>
  <c r="CB34" i="7" a="1"/>
  <c r="CB34" i="7" s="1"/>
  <c r="CF29" i="7" a="1"/>
  <c r="CF29" i="7" s="1"/>
  <c r="BW28" i="7" a="1"/>
  <c r="BW28" i="7" s="1"/>
  <c r="CJ32" i="7" a="1"/>
  <c r="CJ32" i="7" s="1"/>
  <c r="BQ31" i="7" a="1"/>
  <c r="BQ31" i="7" s="1"/>
  <c r="CF18" i="7" a="1"/>
  <c r="CF18" i="7" s="1"/>
  <c r="BY17" i="7" a="1"/>
  <c r="BY17" i="7" s="1"/>
  <c r="BQ20" i="7" a="1"/>
  <c r="BQ20" i="7" s="1"/>
  <c r="BX25" i="7" a="1"/>
  <c r="BX25" i="7" s="1"/>
  <c r="BR21" i="7" a="1"/>
  <c r="BR21" i="7" s="1"/>
  <c r="CG25" i="7" a="1"/>
  <c r="CG25" i="7" s="1"/>
  <c r="BR24" i="7" a="1"/>
  <c r="BR24" i="7" s="1"/>
  <c r="CI19" i="7" a="1"/>
  <c r="CI19" i="7" s="1"/>
  <c r="BU25" i="7" a="1"/>
  <c r="BU25" i="7" s="1"/>
  <c r="CD20" i="7" a="1"/>
  <c r="CD20" i="7" s="1"/>
  <c r="BS32" i="7" a="1"/>
  <c r="BS32" i="7" s="1"/>
  <c r="BY22" i="7" a="1"/>
  <c r="BY22" i="7" s="1"/>
  <c r="BQ33" i="7" a="1"/>
  <c r="BQ33" i="7" s="1"/>
  <c r="CD26" i="7" a="1"/>
  <c r="CD26" i="7" s="1"/>
  <c r="CF19" i="7" a="1"/>
  <c r="CF19" i="7" s="1"/>
  <c r="CI23" i="7" a="1"/>
  <c r="CI23" i="7" s="1"/>
  <c r="CD31" i="7" a="1"/>
  <c r="CD31" i="7" s="1"/>
  <c r="CJ30" i="7" a="1"/>
  <c r="CJ30" i="7" s="1"/>
  <c r="CH31" i="7" a="1"/>
  <c r="CH31" i="7" s="1"/>
  <c r="BU30" i="7" a="1"/>
  <c r="BU30" i="7" s="1"/>
  <c r="BS31" i="7" a="1"/>
  <c r="BS31" i="7" s="1"/>
  <c r="BV28" i="7" a="1"/>
  <c r="BV28" i="7" s="1"/>
  <c r="CI24" i="7" a="1"/>
  <c r="CI24" i="7" s="1"/>
  <c r="CC31" i="7" a="1"/>
  <c r="CC31" i="7" s="1"/>
  <c r="BW26" i="7" a="1"/>
  <c r="BW26" i="7" s="1"/>
  <c r="CF33" i="7" a="1"/>
  <c r="CF33" i="7" s="1"/>
  <c r="BV32" i="7" a="1"/>
  <c r="BV32" i="7" s="1"/>
  <c r="CG34" i="7" a="1"/>
  <c r="CG34" i="7" s="1"/>
  <c r="BU31" i="7" a="1"/>
  <c r="BU31" i="7" s="1"/>
  <c r="CB28" i="7" a="1"/>
  <c r="CB28" i="7" s="1"/>
  <c r="BT34" i="7" a="1"/>
  <c r="BT34" i="7" s="1"/>
  <c r="BV31" i="7" a="1"/>
  <c r="BV31" i="7" s="1"/>
  <c r="BR19" i="7" a="1"/>
  <c r="BR19" i="7" s="1"/>
  <c r="BW20" i="7" a="1"/>
  <c r="BW20" i="7" s="1"/>
  <c r="CE17" i="7" a="1"/>
  <c r="CE17" i="7" s="1"/>
  <c r="BV20" i="7" a="1"/>
  <c r="BV20" i="7" s="1"/>
  <c r="BS26" i="7" a="1"/>
  <c r="BS26" i="7" s="1"/>
  <c r="BW21" i="7" a="1"/>
  <c r="BW21" i="7" s="1"/>
  <c r="BX26" i="7" a="1"/>
  <c r="BX26" i="7" s="1"/>
  <c r="BX24" i="7" a="1"/>
  <c r="BX24" i="7" s="1"/>
  <c r="BS21" i="7" a="1"/>
  <c r="BS21" i="7" s="1"/>
  <c r="CJ25" i="7" a="1"/>
  <c r="CJ25" i="7" s="1"/>
  <c r="CI20" i="7" a="1"/>
  <c r="CI20" i="7" s="1"/>
  <c r="BR34" i="7" a="1"/>
  <c r="BR34" i="7" s="1"/>
  <c r="CJ22" i="7" a="1"/>
  <c r="CJ22" i="7" s="1"/>
  <c r="BU20" i="7" a="1"/>
  <c r="BU20" i="7" s="1"/>
  <c r="CI30" i="7" a="1"/>
  <c r="CI30" i="7" s="1"/>
  <c r="BU21" i="7" a="1"/>
  <c r="BU21" i="7" s="1"/>
  <c r="BW25" i="7" a="1"/>
  <c r="BW25" i="7" s="1"/>
  <c r="BW33" i="7" a="1"/>
  <c r="BW33" i="7" s="1"/>
  <c r="BT32" i="7" a="1"/>
  <c r="BT32" i="7" s="1"/>
  <c r="BR33" i="7" a="1"/>
  <c r="BR33" i="7" s="1"/>
  <c r="CD30" i="7" a="1"/>
  <c r="CD30" i="7" s="1"/>
  <c r="CB31" i="7" a="1"/>
  <c r="CB31" i="7" s="1"/>
  <c r="CE28" i="7" a="1"/>
  <c r="CE28" i="7" s="1"/>
  <c r="CI25" i="7" a="1"/>
  <c r="CI25" i="7" s="1"/>
  <c r="BV33" i="7" a="1"/>
  <c r="BV33" i="7" s="1"/>
  <c r="CC26" i="7" a="1"/>
  <c r="CC26" i="7" s="1"/>
  <c r="BS28" i="7" a="1"/>
  <c r="BS28" i="7" s="1"/>
  <c r="CA32" i="7" a="1"/>
  <c r="CA32" i="7" s="1"/>
  <c r="CH25" i="7" a="1"/>
  <c r="CH25" i="7" s="1"/>
  <c r="BZ31" i="7" a="1"/>
  <c r="BZ31" i="7" s="1"/>
  <c r="CG28" i="7" a="1"/>
  <c r="CG28" i="7" s="1"/>
  <c r="BY34" i="7" a="1"/>
  <c r="BY34" i="7" s="1"/>
  <c r="CA31" i="7" a="1"/>
  <c r="CA31" i="7" s="1"/>
  <c r="BU15" i="7" a="1"/>
  <c r="BU15" i="7" s="1"/>
  <c r="CA21" i="7" a="1"/>
  <c r="CA21" i="7" s="1"/>
  <c r="CJ24" i="7" a="1"/>
  <c r="CJ24" i="7" s="1"/>
  <c r="BY18" i="7" a="1"/>
  <c r="BY18" i="7" s="1"/>
  <c r="CA20" i="7" a="1"/>
  <c r="CA20" i="7" s="1"/>
  <c r="CE26" i="7" a="1"/>
  <c r="CE26" i="7" s="1"/>
  <c r="CB21" i="7" a="1"/>
  <c r="CB21" i="7" s="1"/>
  <c r="CJ26" i="7" a="1"/>
  <c r="CJ26" i="7" s="1"/>
  <c r="CE24" i="7" a="1"/>
  <c r="CE24" i="7" s="1"/>
  <c r="BX21" i="7" a="1"/>
  <c r="BX21" i="7" s="1"/>
  <c r="BY26" i="7" a="1"/>
  <c r="BY26" i="7" s="1"/>
  <c r="BS22" i="7" a="1"/>
  <c r="BS22" i="7" s="1"/>
  <c r="BU19" i="7" a="1"/>
  <c r="BU19" i="7" s="1"/>
  <c r="BV23" i="7" a="1"/>
  <c r="BV23" i="7" s="1"/>
  <c r="BZ20" i="7" a="1"/>
  <c r="BZ20" i="7" s="1"/>
  <c r="CB32" i="7" a="1"/>
  <c r="CB32" i="7" s="1"/>
  <c r="BZ21" i="7" a="1"/>
  <c r="BZ21" i="7" s="1"/>
  <c r="CE25" i="7" a="1"/>
  <c r="CE25" i="7" s="1"/>
  <c r="BQ34" i="7" a="1"/>
  <c r="BQ34" i="7" s="1"/>
  <c r="CC32" i="7" a="1"/>
  <c r="CC32" i="7" s="1"/>
  <c r="CA33" i="7" a="1"/>
  <c r="CA33" i="7" s="1"/>
  <c r="BW32" i="7" a="1"/>
  <c r="BW32" i="7" s="1"/>
  <c r="CI31" i="7" a="1"/>
  <c r="CI31" i="7" s="1"/>
  <c r="BX30" i="7" a="1"/>
  <c r="BX30" i="7" s="1"/>
  <c r="BQ26" i="7" a="1"/>
  <c r="BQ26" i="7" s="1"/>
  <c r="BX34" i="7" a="1"/>
  <c r="BX34" i="7" s="1"/>
  <c r="BV27" i="7" a="1"/>
  <c r="BV27" i="7" s="1"/>
  <c r="BX28" i="7" a="1"/>
  <c r="BX28" i="7" s="1"/>
  <c r="CF32" i="7" a="1"/>
  <c r="CF32" i="7" s="1"/>
  <c r="BR27" i="7" a="1"/>
  <c r="BR27" i="7" s="1"/>
  <c r="CE31" i="7" a="1"/>
  <c r="CE31" i="7" s="1"/>
  <c r="BQ30" i="7" a="1"/>
  <c r="BQ30" i="7" s="1"/>
  <c r="CD34" i="7" a="1"/>
  <c r="CD34" i="7" s="1"/>
  <c r="CF31" i="7" a="1"/>
  <c r="CF31" i="7" s="1"/>
  <c r="CF15" i="7" a="1"/>
  <c r="CF15" i="7" s="1"/>
  <c r="CG22" i="7" a="1"/>
  <c r="CG22" i="7" s="1"/>
  <c r="BZ25" i="7" a="1"/>
  <c r="BZ25" i="7" s="1"/>
  <c r="CG18" i="7" a="1"/>
  <c r="CG18" i="7" s="1"/>
  <c r="CF20" i="7" a="1"/>
  <c r="CF20" i="7" s="1"/>
  <c r="CC27" i="7" a="1"/>
  <c r="CC27" i="7" s="1"/>
  <c r="CG21" i="7" a="1"/>
  <c r="CG21" i="7" s="1"/>
  <c r="BU29" i="7" a="1"/>
  <c r="BU29" i="7" s="1"/>
  <c r="CA25" i="7" a="1"/>
  <c r="CA25" i="7" s="1"/>
  <c r="CC21" i="7" a="1"/>
  <c r="CC21" i="7" s="1"/>
  <c r="BX29" i="7" a="1"/>
  <c r="BX29" i="7" s="1"/>
  <c r="CD22" i="7" a="1"/>
  <c r="CD22" i="7" s="1"/>
  <c r="BZ19" i="7" a="1"/>
  <c r="BZ19" i="7" s="1"/>
  <c r="CB23" i="7" a="1"/>
  <c r="CB23" i="7" s="1"/>
  <c r="CE20" i="7" a="1"/>
  <c r="CE20" i="7" s="1"/>
  <c r="BR17" i="7" a="1"/>
  <c r="BR17" i="7" s="1"/>
  <c r="CE21" i="7" a="1"/>
  <c r="CE21" i="7" s="1"/>
  <c r="BR26" i="7" a="1"/>
  <c r="BR26" i="7" s="1"/>
  <c r="CA34" i="7" a="1"/>
  <c r="CA34" i="7" s="1"/>
  <c r="BS34" i="7" a="1"/>
  <c r="BS34" i="7" s="1"/>
  <c r="CF34" i="7" a="1"/>
  <c r="CF34" i="7" s="1"/>
  <c r="CD32" i="7" a="1"/>
  <c r="CD32" i="7" s="1"/>
  <c r="BS33" i="7" a="1"/>
  <c r="BS33" i="7" s="1"/>
  <c r="CE30" i="7" a="1"/>
  <c r="CE30" i="7" s="1"/>
  <c r="CB26" i="7" a="1"/>
  <c r="CB26" i="7" s="1"/>
  <c r="BU23" i="7" a="1"/>
  <c r="BU23" i="7" s="1"/>
  <c r="BY28" i="7" a="1"/>
  <c r="BY28" i="7" s="1"/>
  <c r="CC28" i="7" a="1"/>
  <c r="CC28" i="7" s="1"/>
  <c r="BU34" i="7" a="1"/>
  <c r="BU34" i="7" s="1"/>
  <c r="BW27" i="7" a="1"/>
  <c r="BW27" i="7" s="1"/>
  <c r="CJ31" i="7" a="1"/>
  <c r="CJ31" i="7" s="1"/>
  <c r="BV30" i="7" a="1"/>
  <c r="BV30" i="7" s="1"/>
  <c r="CI34" i="7" a="1"/>
  <c r="CI34" i="7" s="1"/>
  <c r="BU33" i="7" a="1"/>
  <c r="BU33" i="7" s="1"/>
  <c r="BU22" i="7" a="1"/>
  <c r="BU22" i="7" s="1"/>
  <c r="CI32" i="7" a="1"/>
  <c r="CI32" i="7" s="1"/>
  <c r="BW22" i="7" a="1"/>
  <c r="BW22" i="7" s="1"/>
  <c r="BS20" i="7" a="1"/>
  <c r="BS20" i="7" s="1"/>
  <c r="BS27" i="7" a="1"/>
  <c r="BS27" i="7" s="1"/>
  <c r="CH21" i="7" a="1"/>
  <c r="CH21" i="7" s="1"/>
  <c r="BU18" i="7" a="1"/>
  <c r="BU18" i="7" s="1"/>
  <c r="BS24" i="7" a="1"/>
  <c r="BS24" i="7" s="1"/>
  <c r="CE19" i="7" a="1"/>
  <c r="CE19" i="7" s="1"/>
  <c r="CH23" i="7" a="1"/>
  <c r="CH23" i="7" s="1"/>
  <c r="CJ20" i="7" a="1"/>
  <c r="CJ20" i="7" s="1"/>
  <c r="BW17" i="7" a="1"/>
  <c r="BW17" i="7" s="1"/>
  <c r="CJ21" i="7" a="1"/>
  <c r="CJ21" i="7" s="1"/>
  <c r="BZ28" i="7" a="1"/>
  <c r="BZ28" i="7" s="1"/>
  <c r="CJ27" i="7" a="1"/>
  <c r="CJ27" i="7" s="1"/>
  <c r="BZ26" i="7" a="1"/>
  <c r="BZ26" i="7" s="1"/>
  <c r="BU26" i="7" a="1"/>
  <c r="BU26" i="7" s="1"/>
  <c r="BV34" i="7" a="1"/>
  <c r="BV34" i="7" s="1"/>
  <c r="BW34" i="7" a="1"/>
  <c r="BW34" i="7" s="1"/>
  <c r="BX32" i="7" a="1"/>
  <c r="BX32" i="7" s="1"/>
  <c r="CH26" i="7" a="1"/>
  <c r="CH26" i="7" s="1"/>
  <c r="BZ23" i="7" a="1"/>
  <c r="BZ23" i="7" s="1"/>
  <c r="CF28" i="7" a="1"/>
  <c r="CF28" i="7" s="1"/>
  <c r="CH28" i="7" a="1"/>
  <c r="CH28" i="7" s="1"/>
  <c r="BZ34" i="7" a="1"/>
  <c r="BZ34" i="7" s="1"/>
  <c r="CB27" i="7" a="1"/>
  <c r="CB27" i="7" s="1"/>
  <c r="BT33" i="7" a="1"/>
  <c r="BT33" i="7" s="1"/>
  <c r="CA30" i="7" a="1"/>
  <c r="CA30" i="7" s="1"/>
  <c r="CH27" i="7" a="1"/>
  <c r="CH27" i="7" s="1"/>
  <c r="BZ33" i="7" a="1"/>
  <c r="BZ33" i="7" s="1"/>
  <c r="CA22" i="7" a="1"/>
  <c r="CA22" i="7" s="1"/>
  <c r="CH33" i="7" a="1"/>
  <c r="CH33" i="7" s="1"/>
  <c r="CH22" i="7" a="1"/>
  <c r="CH22" i="7" s="1"/>
  <c r="BX20" i="7" a="1"/>
  <c r="BX20" i="7" s="1"/>
  <c r="CI27" i="7" a="1"/>
  <c r="CI27" i="7" s="1"/>
  <c r="BX22" i="7" a="1"/>
  <c r="BX22" i="7" s="1"/>
  <c r="BZ18" i="7" a="1"/>
  <c r="BZ18" i="7" s="1"/>
  <c r="BZ24" i="7" a="1"/>
  <c r="BZ24" i="7" s="1"/>
  <c r="CJ19" i="7" a="1"/>
  <c r="CJ19" i="7" s="1"/>
  <c r="BV25" i="7" a="1"/>
  <c r="BV25" i="7" s="1"/>
  <c r="BT22" i="7" a="1"/>
  <c r="BT22" i="7" s="1"/>
  <c r="CB17" i="7" a="1"/>
  <c r="CB17" i="7" s="1"/>
  <c r="BZ22" i="7" a="1"/>
  <c r="BZ22" i="7" s="1"/>
  <c r="CG31" i="7" a="1"/>
  <c r="CG31" i="7" s="1"/>
  <c r="BT28" i="7" a="1"/>
  <c r="BT28" i="7" s="1"/>
  <c r="BY27" i="7" a="1"/>
  <c r="BY27" i="7" s="1"/>
  <c r="CF26" i="7" a="1"/>
  <c r="CF26" i="7" s="1"/>
  <c r="CA26" i="7" a="1"/>
  <c r="CA26" i="7" s="1"/>
  <c r="CH34" i="7" a="1"/>
  <c r="CH34" i="7" s="1"/>
  <c r="CG32" i="7" a="1"/>
  <c r="CG32" i="7" s="1"/>
  <c r="CA27" i="7" a="1"/>
  <c r="CA27" i="7" s="1"/>
  <c r="CE23" i="7" a="1"/>
  <c r="CE23" i="7" s="1"/>
  <c r="BY30" i="7" a="1"/>
  <c r="BY30" i="7" s="1"/>
  <c r="BR30" i="7" a="1"/>
  <c r="BR30" i="7" s="1"/>
  <c r="CE34" i="7" a="1"/>
  <c r="CE34" i="7" s="1"/>
  <c r="CG27" i="7" a="1"/>
  <c r="CG27" i="7" s="1"/>
  <c r="BY33" i="7" a="1"/>
  <c r="BY33" i="7" s="1"/>
  <c r="CF30" i="7" a="1"/>
  <c r="CF30" i="7" s="1"/>
  <c r="BR29" i="7" a="1"/>
  <c r="BR29" i="7" s="1"/>
  <c r="CE33" i="7" a="1"/>
  <c r="CE33" i="7" s="1"/>
  <c r="CC17" i="7" a="1"/>
  <c r="CC17" i="7" s="1"/>
  <c r="CB22" i="7" a="1"/>
  <c r="CB22" i="7" s="1"/>
  <c r="BX17" i="7" a="1"/>
  <c r="BX17" i="7" s="1"/>
  <c r="BT16" i="7" a="1"/>
  <c r="BT16" i="7" s="1"/>
  <c r="BT18" i="7" a="1"/>
  <c r="BT18" i="7" s="1"/>
  <c r="BX23" i="7" a="1"/>
  <c r="BX23" i="7" s="1"/>
  <c r="BV24" i="7" a="1"/>
  <c r="BV24" i="7" s="1"/>
  <c r="BS19" i="7" a="1"/>
  <c r="BS19" i="7" s="1"/>
  <c r="BS23" i="7" a="1"/>
  <c r="BS23" i="7" s="1"/>
  <c r="CC20" i="7" a="1"/>
  <c r="CC20" i="7" s="1"/>
  <c r="BS30" i="7" a="1"/>
  <c r="BS30" i="7" s="1"/>
  <c r="CI22" i="7" a="1"/>
  <c r="CI22" i="7" s="1"/>
  <c r="CE18" i="7" a="1"/>
  <c r="CE18" i="7" s="1"/>
  <c r="CF24" i="7" a="1"/>
  <c r="CF24" i="7" s="1"/>
  <c r="BT21" i="7" a="1"/>
  <c r="BT21" i="7" s="1"/>
  <c r="CC25" i="7" a="1"/>
  <c r="CC25" i="7" s="1"/>
  <c r="CE22" i="7" a="1"/>
  <c r="CE22" i="7" s="1"/>
  <c r="CG17" i="7" a="1"/>
  <c r="CG17" i="7" s="1"/>
  <c r="CF22" i="7" a="1"/>
  <c r="CF22" i="7" s="1"/>
  <c r="BX33" i="7" a="1"/>
  <c r="BX33" i="7" s="1"/>
  <c r="CA28" i="7" a="1"/>
  <c r="CA28" i="7" s="1"/>
  <c r="BY29" i="7" a="1"/>
  <c r="BY29" i="7" s="1"/>
  <c r="BT27" i="7" a="1"/>
  <c r="BT27" i="7" s="1"/>
  <c r="BZ27" i="7" a="1"/>
  <c r="BZ27" i="7" s="1"/>
  <c r="BV26" i="7" a="1"/>
  <c r="BV26" i="7" s="1"/>
  <c r="CC33" i="7" a="1"/>
  <c r="CC33" i="7" s="1"/>
  <c r="BT29" i="7" a="1"/>
  <c r="BT29" i="7" s="1"/>
  <c r="CJ23" i="7" a="1"/>
  <c r="CJ23" i="7" s="1"/>
  <c r="CH30" i="7" a="1"/>
  <c r="CH30" i="7" s="1"/>
  <c r="BW30" i="7" a="1"/>
  <c r="BW30" i="7" s="1"/>
  <c r="CJ34" i="7" a="1"/>
  <c r="CJ34" i="7" s="1"/>
  <c r="BQ29" i="7" a="1"/>
  <c r="BQ29" i="7" s="1"/>
  <c r="CD33" i="7" a="1"/>
  <c r="CD33" i="7" s="1"/>
  <c r="BU32" i="7" a="1"/>
  <c r="BU32" i="7" s="1"/>
  <c r="BW29" i="7" a="1"/>
  <c r="BW29" i="7" s="1"/>
  <c r="K35" i="3"/>
  <c r="J24" i="3" a="1"/>
  <c r="J24" i="3" s="1"/>
  <c r="K24" i="3" s="1"/>
  <c r="K33" i="3"/>
  <c r="K28" i="3"/>
  <c r="K32" i="3"/>
  <c r="K30" i="3"/>
  <c r="K25" i="3"/>
  <c r="J22" i="3" a="1"/>
  <c r="J22" i="3" s="1"/>
  <c r="K22" i="3" s="1"/>
  <c r="K37" i="3"/>
  <c r="K34" i="3"/>
  <c r="J19" i="3" a="1"/>
  <c r="J19" i="3" s="1"/>
  <c r="K19" i="3" s="1"/>
  <c r="K27" i="3"/>
  <c r="K26" i="3"/>
  <c r="J20" i="3" a="1"/>
  <c r="J20" i="3" s="1"/>
  <c r="K20" i="3" s="1"/>
  <c r="K36" i="3"/>
  <c r="J21" i="3" a="1"/>
  <c r="J21" i="3" s="1"/>
  <c r="K21" i="3" s="1"/>
  <c r="K31" i="3"/>
  <c r="J23" i="3" a="1"/>
  <c r="J23" i="3" s="1"/>
  <c r="K23" i="3" s="1"/>
  <c r="K29" i="3"/>
  <c r="J17" i="3" a="1"/>
  <c r="J17" i="3" s="1"/>
  <c r="K17" i="3" s="1"/>
  <c r="J16" i="3" a="1"/>
  <c r="J16" i="3" s="1"/>
  <c r="K16" i="3" s="1"/>
  <c r="J18" i="3" a="1"/>
  <c r="J18" i="3" s="1"/>
  <c r="K18" i="3" s="1"/>
  <c r="J15" i="3" a="1"/>
  <c r="J15" i="3" s="1"/>
  <c r="K15" i="3" s="1"/>
  <c r="B13" i="3"/>
  <c r="L23" i="3" s="1" a="1"/>
  <c r="L23" i="3" s="1"/>
  <c r="DF39" i="8" l="1" a="1"/>
  <c r="DF39" i="8" s="1"/>
  <c r="DG39" i="8" a="1"/>
  <c r="DG39" i="8" s="1"/>
  <c r="DF15" i="8" a="1"/>
  <c r="DF15" i="8" s="1"/>
  <c r="DF16" i="8" a="1"/>
  <c r="DF16" i="8" s="1"/>
  <c r="DF21" i="8" a="1"/>
  <c r="DF21" i="8" s="1"/>
  <c r="DF26" i="8" a="1"/>
  <c r="DF26" i="8" s="1"/>
  <c r="DF31" i="8" a="1"/>
  <c r="DF31" i="8" s="1"/>
  <c r="DF36" i="8" a="1"/>
  <c r="DF36" i="8" s="1"/>
  <c r="DF17" i="8" a="1"/>
  <c r="DF17" i="8" s="1"/>
  <c r="DF22" i="8" a="1"/>
  <c r="DF22" i="8" s="1"/>
  <c r="DF27" i="8" a="1"/>
  <c r="DF27" i="8" s="1"/>
  <c r="DF32" i="8" a="1"/>
  <c r="DF32" i="8" s="1"/>
  <c r="DF37" i="8" a="1"/>
  <c r="DF37" i="8" s="1"/>
  <c r="DF18" i="8" a="1"/>
  <c r="DF18" i="8" s="1"/>
  <c r="DF23" i="8" a="1"/>
  <c r="DF23" i="8" s="1"/>
  <c r="DF28" i="8" a="1"/>
  <c r="DF28" i="8" s="1"/>
  <c r="DF33" i="8" a="1"/>
  <c r="DF33" i="8" s="1"/>
  <c r="DF38" i="8" a="1"/>
  <c r="DF38" i="8" s="1"/>
  <c r="DF19" i="8" a="1"/>
  <c r="DF19" i="8" s="1"/>
  <c r="DF24" i="8" a="1"/>
  <c r="DF24" i="8" s="1"/>
  <c r="DF29" i="8" a="1"/>
  <c r="DF29" i="8" s="1"/>
  <c r="DF34" i="8" a="1"/>
  <c r="DF34" i="8" s="1"/>
  <c r="DF20" i="8" a="1"/>
  <c r="DF20" i="8" s="1"/>
  <c r="DF25" i="8" a="1"/>
  <c r="DF25" i="8" s="1"/>
  <c r="DF30" i="8" a="1"/>
  <c r="DF30" i="8" s="1"/>
  <c r="DF35" i="8" a="1"/>
  <c r="DF35" i="8" s="1"/>
  <c r="DG15" i="8" a="1"/>
  <c r="DG15" i="8" s="1"/>
  <c r="DG16" i="8" a="1"/>
  <c r="DG16" i="8" s="1"/>
  <c r="DG21" i="8" a="1"/>
  <c r="DG21" i="8" s="1"/>
  <c r="DG26" i="8" a="1"/>
  <c r="DG26" i="8" s="1"/>
  <c r="DG31" i="8" a="1"/>
  <c r="DG31" i="8" s="1"/>
  <c r="DG36" i="8" a="1"/>
  <c r="DG36" i="8" s="1"/>
  <c r="DG17" i="8" a="1"/>
  <c r="DG17" i="8" s="1"/>
  <c r="DG22" i="8" a="1"/>
  <c r="DG22" i="8" s="1"/>
  <c r="DG27" i="8" a="1"/>
  <c r="DG27" i="8" s="1"/>
  <c r="DG32" i="8" a="1"/>
  <c r="DG32" i="8" s="1"/>
  <c r="DG37" i="8" a="1"/>
  <c r="DG37" i="8" s="1"/>
  <c r="DG18" i="8" a="1"/>
  <c r="DG18" i="8" s="1"/>
  <c r="DG23" i="8" a="1"/>
  <c r="DG23" i="8" s="1"/>
  <c r="DG28" i="8" a="1"/>
  <c r="DG28" i="8" s="1"/>
  <c r="DG33" i="8" a="1"/>
  <c r="DG33" i="8" s="1"/>
  <c r="DG38" i="8" a="1"/>
  <c r="DG38" i="8" s="1"/>
  <c r="DG19" i="8" a="1"/>
  <c r="DG19" i="8" s="1"/>
  <c r="DG24" i="8" a="1"/>
  <c r="DG24" i="8" s="1"/>
  <c r="DG29" i="8" a="1"/>
  <c r="DG29" i="8" s="1"/>
  <c r="DG34" i="8" a="1"/>
  <c r="DG34" i="8" s="1"/>
  <c r="DG20" i="8" a="1"/>
  <c r="DG20" i="8" s="1"/>
  <c r="DG25" i="8" a="1"/>
  <c r="DG25" i="8" s="1"/>
  <c r="DG30" i="8" a="1"/>
  <c r="DG30" i="8" s="1"/>
  <c r="DG35" i="8" a="1"/>
  <c r="DG35" i="8" s="1"/>
  <c r="BN16" i="8"/>
  <c r="BO16" i="8" s="1"/>
  <c r="BN17" i="8"/>
  <c r="BO17" i="8" s="1"/>
  <c r="BN15" i="8"/>
  <c r="BO15" i="8" s="1"/>
  <c r="BN18" i="8"/>
  <c r="BO18" i="8" s="1"/>
  <c r="BN28" i="8"/>
  <c r="BO28" i="8" s="1"/>
  <c r="BN19" i="8"/>
  <c r="BO19" i="8" s="1"/>
  <c r="BN21" i="8"/>
  <c r="BO21" i="8" s="1"/>
  <c r="BN33" i="8"/>
  <c r="BO33" i="8" s="1"/>
  <c r="BN26" i="8"/>
  <c r="BO26" i="8" s="1"/>
  <c r="BN20" i="8"/>
  <c r="BO20" i="8" s="1"/>
  <c r="BN30" i="8"/>
  <c r="BO30" i="8" s="1"/>
  <c r="BN25" i="8"/>
  <c r="BO25" i="8" s="1"/>
  <c r="BN22" i="8"/>
  <c r="BO22" i="8" s="1"/>
  <c r="BN27" i="8"/>
  <c r="BO27" i="8" s="1"/>
  <c r="BN29" i="8"/>
  <c r="BO29" i="8" s="1"/>
  <c r="BN31" i="8"/>
  <c r="BO31" i="8" s="1"/>
  <c r="BN23" i="8"/>
  <c r="BO23" i="8" s="1"/>
  <c r="BN32" i="8"/>
  <c r="BO32" i="8" s="1"/>
  <c r="BN34" i="8"/>
  <c r="BO34" i="8" s="1"/>
  <c r="BN24" i="8"/>
  <c r="BO24" i="8" s="1"/>
  <c r="BN15" i="7"/>
  <c r="BO15" i="7" s="1"/>
  <c r="BN16" i="7"/>
  <c r="BO16" i="7" s="1"/>
  <c r="BN18" i="7"/>
  <c r="BO18" i="7" s="1"/>
  <c r="BN22" i="7"/>
  <c r="BO22" i="7" s="1"/>
  <c r="BN24" i="7"/>
  <c r="BO24" i="7" s="1"/>
  <c r="BN17" i="7"/>
  <c r="BO17" i="7" s="1"/>
  <c r="BN21" i="7"/>
  <c r="BO21" i="7" s="1"/>
  <c r="BN25" i="7"/>
  <c r="BO25" i="7" s="1"/>
  <c r="BN28" i="7"/>
  <c r="BO28" i="7" s="1"/>
  <c r="BN27" i="7"/>
  <c r="BO27" i="7" s="1"/>
  <c r="BN34" i="7"/>
  <c r="BO34" i="7" s="1"/>
  <c r="BN32" i="7"/>
  <c r="BO32" i="7" s="1"/>
  <c r="BN29" i="7"/>
  <c r="BO29" i="7" s="1"/>
  <c r="BN26" i="7"/>
  <c r="BO26" i="7" s="1"/>
  <c r="BN33" i="7"/>
  <c r="BO33" i="7" s="1"/>
  <c r="BN20" i="7"/>
  <c r="BO20" i="7" s="1"/>
  <c r="BN23" i="7"/>
  <c r="BO23" i="7" s="1"/>
  <c r="BN30" i="7"/>
  <c r="BO30" i="7" s="1"/>
  <c r="BN31" i="7"/>
  <c r="BO31" i="7" s="1"/>
  <c r="BN19" i="7"/>
  <c r="BO19" i="7" s="1"/>
  <c r="L37" i="3" a="1"/>
  <c r="L37" i="3" s="1"/>
  <c r="M37" i="3" s="1"/>
  <c r="L18" i="3" a="1"/>
  <c r="L18" i="3" s="1"/>
  <c r="M18" i="3" s="1"/>
  <c r="L34" i="3" a="1"/>
  <c r="L34" i="3" s="1"/>
  <c r="M34" i="3" s="1"/>
  <c r="L31" i="3" a="1"/>
  <c r="L31" i="3" s="1"/>
  <c r="M31" i="3" s="1"/>
  <c r="L16" i="3" a="1"/>
  <c r="L16" i="3" s="1"/>
  <c r="M16" i="3" s="1"/>
  <c r="L25" i="3" a="1"/>
  <c r="L25" i="3" s="1"/>
  <c r="M25" i="3" s="1"/>
  <c r="L26" i="3" a="1"/>
  <c r="L26" i="3" s="1"/>
  <c r="M26" i="3" s="1"/>
  <c r="L30" i="3" a="1"/>
  <c r="L30" i="3" s="1"/>
  <c r="M30" i="3" s="1"/>
  <c r="L28" i="3" a="1"/>
  <c r="L28" i="3" s="1"/>
  <c r="M28" i="3" s="1"/>
  <c r="L33" i="3" a="1"/>
  <c r="L33" i="3" s="1"/>
  <c r="M33" i="3" s="1"/>
  <c r="L15" i="3" a="1"/>
  <c r="L15" i="3" s="1"/>
  <c r="M15" i="3" s="1"/>
  <c r="L20" i="3" a="1"/>
  <c r="L20" i="3" s="1"/>
  <c r="M20" i="3" s="1"/>
  <c r="L17" i="3" a="1"/>
  <c r="L17" i="3" s="1"/>
  <c r="M17" i="3" s="1"/>
  <c r="L29" i="3" a="1"/>
  <c r="L29" i="3" s="1"/>
  <c r="M29" i="3" s="1"/>
  <c r="L32" i="3" a="1"/>
  <c r="L32" i="3" s="1"/>
  <c r="M32" i="3" s="1"/>
  <c r="L19" i="3" a="1"/>
  <c r="L19" i="3" s="1"/>
  <c r="M19" i="3" s="1"/>
  <c r="L27" i="3" a="1"/>
  <c r="L27" i="3" s="1"/>
  <c r="M27" i="3" s="1"/>
  <c r="L21" i="3" a="1"/>
  <c r="L21" i="3" s="1"/>
  <c r="M21" i="3" s="1"/>
  <c r="L35" i="3" a="1"/>
  <c r="L35" i="3" s="1"/>
  <c r="M35" i="3" s="1"/>
  <c r="L24" i="3" a="1"/>
  <c r="L24" i="3" s="1"/>
  <c r="M24" i="3" s="1"/>
  <c r="M23" i="3"/>
  <c r="L36" i="3" a="1"/>
  <c r="L36" i="3" s="1"/>
  <c r="M36" i="3" s="1"/>
  <c r="L22" i="3" a="1"/>
  <c r="L22" i="3" s="1"/>
  <c r="M22" i="3" s="1"/>
  <c r="DK15" i="8" l="1" a="1"/>
  <c r="DK15" i="8" s="1"/>
  <c r="DV18" i="8" a="1"/>
  <c r="DV18" i="8" s="1"/>
  <c r="DT22" i="8" a="1"/>
  <c r="DT22" i="8" s="1"/>
  <c r="DR26" i="8" a="1"/>
  <c r="DR26" i="8" s="1"/>
  <c r="DP30" i="8" a="1"/>
  <c r="DP30" i="8" s="1"/>
  <c r="DN34" i="8" a="1"/>
  <c r="DN34" i="8" s="1"/>
  <c r="DL38" i="8" a="1"/>
  <c r="DL38" i="8" s="1"/>
  <c r="DK17" i="8" a="1"/>
  <c r="DK17" i="8" s="1"/>
  <c r="DV20" i="8" a="1"/>
  <c r="DV20" i="8" s="1"/>
  <c r="DT24" i="8" a="1"/>
  <c r="DT24" i="8" s="1"/>
  <c r="DR28" i="8" a="1"/>
  <c r="DR28" i="8" s="1"/>
  <c r="DP32" i="8" a="1"/>
  <c r="DP32" i="8" s="1"/>
  <c r="DN36" i="8" a="1"/>
  <c r="DN36" i="8" s="1"/>
  <c r="DM15" i="8" a="1"/>
  <c r="DM15" i="8" s="1"/>
  <c r="DK19" i="8" a="1"/>
  <c r="DK19" i="8" s="1"/>
  <c r="DV22" i="8" a="1"/>
  <c r="DV22" i="8" s="1"/>
  <c r="DT26" i="8" a="1"/>
  <c r="DT26" i="8" s="1"/>
  <c r="DR30" i="8" a="1"/>
  <c r="DR30" i="8" s="1"/>
  <c r="DP34" i="8" a="1"/>
  <c r="DP34" i="8" s="1"/>
  <c r="DN38" i="8" a="1"/>
  <c r="DN38" i="8" s="1"/>
  <c r="DM17" i="8" a="1"/>
  <c r="DM17" i="8" s="1"/>
  <c r="DK21" i="8" a="1"/>
  <c r="DK21" i="8" s="1"/>
  <c r="DV24" i="8" a="1"/>
  <c r="DV24" i="8" s="1"/>
  <c r="DT28" i="8" a="1"/>
  <c r="DT28" i="8" s="1"/>
  <c r="DR32" i="8" a="1"/>
  <c r="DR32" i="8" s="1"/>
  <c r="DP36" i="8" a="1"/>
  <c r="DP36" i="8" s="1"/>
  <c r="DO15" i="8" a="1"/>
  <c r="DO15" i="8" s="1"/>
  <c r="DM19" i="8" a="1"/>
  <c r="DM19" i="8" s="1"/>
  <c r="DK23" i="8" a="1"/>
  <c r="DK23" i="8" s="1"/>
  <c r="DV26" i="8" a="1"/>
  <c r="DV26" i="8" s="1"/>
  <c r="DT30" i="8" a="1"/>
  <c r="DT30" i="8" s="1"/>
  <c r="DR34" i="8" a="1"/>
  <c r="DR34" i="8" s="1"/>
  <c r="DP38" i="8" a="1"/>
  <c r="DP38" i="8" s="1"/>
  <c r="DP15" i="8" a="1"/>
  <c r="DP15" i="8" s="1"/>
  <c r="DN19" i="8" a="1"/>
  <c r="DN19" i="8" s="1"/>
  <c r="DL23" i="8" a="1"/>
  <c r="DL23" i="8" s="1"/>
  <c r="DW26" i="8" a="1"/>
  <c r="DW26" i="8" s="1"/>
  <c r="DU30" i="8" a="1"/>
  <c r="DU30" i="8" s="1"/>
  <c r="DS34" i="8" a="1"/>
  <c r="DS34" i="8" s="1"/>
  <c r="DQ38" i="8" a="1"/>
  <c r="DQ38" i="8" s="1"/>
  <c r="DP17" i="8" a="1"/>
  <c r="DP17" i="8" s="1"/>
  <c r="DN21" i="8" a="1"/>
  <c r="DN21" i="8" s="1"/>
  <c r="DL25" i="8" a="1"/>
  <c r="DL25" i="8" s="1"/>
  <c r="DW28" i="8" a="1"/>
  <c r="DW28" i="8" s="1"/>
  <c r="DU32" i="8" a="1"/>
  <c r="DU32" i="8" s="1"/>
  <c r="DS36" i="8" a="1"/>
  <c r="DS36" i="8" s="1"/>
  <c r="DR15" i="8" a="1"/>
  <c r="DR15" i="8" s="1"/>
  <c r="DP19" i="8" a="1"/>
  <c r="DP19" i="8" s="1"/>
  <c r="DN23" i="8" a="1"/>
  <c r="DN23" i="8" s="1"/>
  <c r="DL27" i="8" a="1"/>
  <c r="DL27" i="8" s="1"/>
  <c r="DW30" i="8" a="1"/>
  <c r="DW30" i="8" s="1"/>
  <c r="DU34" i="8" a="1"/>
  <c r="DU34" i="8" s="1"/>
  <c r="DS38" i="8" a="1"/>
  <c r="DS38" i="8" s="1"/>
  <c r="DR17" i="8" a="1"/>
  <c r="DR17" i="8" s="1"/>
  <c r="DP21" i="8" a="1"/>
  <c r="DP21" i="8" s="1"/>
  <c r="DN25" i="8" a="1"/>
  <c r="DN25" i="8" s="1"/>
  <c r="DL29" i="8" a="1"/>
  <c r="DL29" i="8" s="1"/>
  <c r="DW32" i="8" a="1"/>
  <c r="DW32" i="8" s="1"/>
  <c r="DU36" i="8" a="1"/>
  <c r="DU36" i="8" s="1"/>
  <c r="DT15" i="8" a="1"/>
  <c r="DT15" i="8" s="1"/>
  <c r="DR19" i="8" a="1"/>
  <c r="DR19" i="8" s="1"/>
  <c r="DP23" i="8" a="1"/>
  <c r="DP23" i="8" s="1"/>
  <c r="DN27" i="8" a="1"/>
  <c r="DN27" i="8" s="1"/>
  <c r="DL31" i="8" a="1"/>
  <c r="DL31" i="8" s="1"/>
  <c r="DW34" i="8" a="1"/>
  <c r="DW34" i="8" s="1"/>
  <c r="DU38" i="8" a="1"/>
  <c r="DU38" i="8" s="1"/>
  <c r="DU15" i="8" a="1"/>
  <c r="DU15" i="8" s="1"/>
  <c r="DS19" i="8" a="1"/>
  <c r="DS19" i="8" s="1"/>
  <c r="DQ23" i="8" a="1"/>
  <c r="DQ23" i="8" s="1"/>
  <c r="DO27" i="8" a="1"/>
  <c r="DO27" i="8" s="1"/>
  <c r="DM31" i="8" a="1"/>
  <c r="DM31" i="8" s="1"/>
  <c r="DK35" i="8" a="1"/>
  <c r="DK35" i="8" s="1"/>
  <c r="DV38" i="8" a="1"/>
  <c r="DV38" i="8" s="1"/>
  <c r="DU17" i="8" a="1"/>
  <c r="DU17" i="8" s="1"/>
  <c r="DS21" i="8" a="1"/>
  <c r="DS21" i="8" s="1"/>
  <c r="DQ25" i="8" a="1"/>
  <c r="DQ25" i="8" s="1"/>
  <c r="DO29" i="8" a="1"/>
  <c r="DO29" i="8" s="1"/>
  <c r="DM33" i="8" a="1"/>
  <c r="DM33" i="8" s="1"/>
  <c r="DK37" i="8" a="1"/>
  <c r="DK37" i="8" s="1"/>
  <c r="DW15" i="8" a="1"/>
  <c r="DW15" i="8" s="1"/>
  <c r="DU19" i="8" a="1"/>
  <c r="DU19" i="8" s="1"/>
  <c r="DS23" i="8" a="1"/>
  <c r="DS23" i="8" s="1"/>
  <c r="DQ27" i="8" a="1"/>
  <c r="DQ27" i="8" s="1"/>
  <c r="DO31" i="8" a="1"/>
  <c r="DO31" i="8" s="1"/>
  <c r="DM35" i="8" a="1"/>
  <c r="DM35" i="8" s="1"/>
  <c r="DK39" i="8" a="1"/>
  <c r="DK39" i="8" s="1"/>
  <c r="DW17" i="8" a="1"/>
  <c r="DW17" i="8" s="1"/>
  <c r="DU21" i="8" a="1"/>
  <c r="DU21" i="8" s="1"/>
  <c r="DS25" i="8" a="1"/>
  <c r="DS25" i="8" s="1"/>
  <c r="DQ29" i="8" a="1"/>
  <c r="DQ29" i="8" s="1"/>
  <c r="DO33" i="8" a="1"/>
  <c r="DO33" i="8" s="1"/>
  <c r="DM37" i="8" a="1"/>
  <c r="DM37" i="8" s="1"/>
  <c r="DL16" i="8" a="1"/>
  <c r="DL16" i="8" s="1"/>
  <c r="DW19" i="8" a="1"/>
  <c r="DW19" i="8" s="1"/>
  <c r="DU23" i="8" a="1"/>
  <c r="DU23" i="8" s="1"/>
  <c r="DS27" i="8" a="1"/>
  <c r="DS27" i="8" s="1"/>
  <c r="DQ31" i="8" a="1"/>
  <c r="DQ31" i="8" s="1"/>
  <c r="DO35" i="8" a="1"/>
  <c r="DO35" i="8" s="1"/>
  <c r="DM39" i="8" a="1"/>
  <c r="DM39" i="8" s="1"/>
  <c r="DM16" i="8" a="1"/>
  <c r="DM16" i="8" s="1"/>
  <c r="DK20" i="8" a="1"/>
  <c r="DK20" i="8" s="1"/>
  <c r="DV23" i="8" a="1"/>
  <c r="DV23" i="8" s="1"/>
  <c r="DT27" i="8" a="1"/>
  <c r="DT27" i="8" s="1"/>
  <c r="DR31" i="8" a="1"/>
  <c r="DR31" i="8" s="1"/>
  <c r="DP35" i="8" a="1"/>
  <c r="DP35" i="8" s="1"/>
  <c r="DN39" i="8" a="1"/>
  <c r="DN39" i="8" s="1"/>
  <c r="DM18" i="8" a="1"/>
  <c r="DM18" i="8" s="1"/>
  <c r="DK22" i="8" a="1"/>
  <c r="DK22" i="8" s="1"/>
  <c r="DV25" i="8" a="1"/>
  <c r="DV25" i="8" s="1"/>
  <c r="DT29" i="8" a="1"/>
  <c r="DT29" i="8" s="1"/>
  <c r="DR33" i="8" a="1"/>
  <c r="DR33" i="8" s="1"/>
  <c r="DP37" i="8" a="1"/>
  <c r="DP37" i="8" s="1"/>
  <c r="DO16" i="8" a="1"/>
  <c r="DO16" i="8" s="1"/>
  <c r="DM20" i="8" a="1"/>
  <c r="DM20" i="8" s="1"/>
  <c r="DK24" i="8" a="1"/>
  <c r="DK24" i="8" s="1"/>
  <c r="DV27" i="8" a="1"/>
  <c r="DV27" i="8" s="1"/>
  <c r="DT31" i="8" a="1"/>
  <c r="DT31" i="8" s="1"/>
  <c r="DR35" i="8" a="1"/>
  <c r="DR35" i="8" s="1"/>
  <c r="DP39" i="8" a="1"/>
  <c r="DP39" i="8" s="1"/>
  <c r="DO18" i="8" a="1"/>
  <c r="DO18" i="8" s="1"/>
  <c r="DM22" i="8" a="1"/>
  <c r="DM22" i="8" s="1"/>
  <c r="DK26" i="8" a="1"/>
  <c r="DK26" i="8" s="1"/>
  <c r="DV29" i="8" a="1"/>
  <c r="DV29" i="8" s="1"/>
  <c r="DT33" i="8" a="1"/>
  <c r="DT33" i="8" s="1"/>
  <c r="DR37" i="8" a="1"/>
  <c r="DR37" i="8" s="1"/>
  <c r="DQ16" i="8" a="1"/>
  <c r="DQ16" i="8" s="1"/>
  <c r="DO20" i="8" a="1"/>
  <c r="DO20" i="8" s="1"/>
  <c r="DM24" i="8" a="1"/>
  <c r="DM24" i="8" s="1"/>
  <c r="DK28" i="8" a="1"/>
  <c r="DK28" i="8" s="1"/>
  <c r="DV31" i="8" a="1"/>
  <c r="DV31" i="8" s="1"/>
  <c r="DT35" i="8" a="1"/>
  <c r="DT35" i="8" s="1"/>
  <c r="DR39" i="8" a="1"/>
  <c r="DR39" i="8" s="1"/>
  <c r="DR16" i="8" a="1"/>
  <c r="DR16" i="8" s="1"/>
  <c r="DP20" i="8" a="1"/>
  <c r="DP20" i="8" s="1"/>
  <c r="DN24" i="8" a="1"/>
  <c r="DN24" i="8" s="1"/>
  <c r="DL28" i="8" a="1"/>
  <c r="DL28" i="8" s="1"/>
  <c r="DW31" i="8" a="1"/>
  <c r="DW31" i="8" s="1"/>
  <c r="DU35" i="8" a="1"/>
  <c r="DU35" i="8" s="1"/>
  <c r="DS39" i="8" a="1"/>
  <c r="DS39" i="8" s="1"/>
  <c r="DR18" i="8" a="1"/>
  <c r="DR18" i="8" s="1"/>
  <c r="DP22" i="8" a="1"/>
  <c r="DP22" i="8" s="1"/>
  <c r="DN26" i="8" a="1"/>
  <c r="DN26" i="8" s="1"/>
  <c r="DL30" i="8" a="1"/>
  <c r="DL30" i="8" s="1"/>
  <c r="DW33" i="8" a="1"/>
  <c r="DW33" i="8" s="1"/>
  <c r="DU37" i="8" a="1"/>
  <c r="DU37" i="8" s="1"/>
  <c r="DT16" i="8" a="1"/>
  <c r="DT16" i="8" s="1"/>
  <c r="DR20" i="8" a="1"/>
  <c r="DR20" i="8" s="1"/>
  <c r="DP24" i="8" a="1"/>
  <c r="DP24" i="8" s="1"/>
  <c r="DN28" i="8" a="1"/>
  <c r="DN28" i="8" s="1"/>
  <c r="DL32" i="8" a="1"/>
  <c r="DL32" i="8" s="1"/>
  <c r="DW35" i="8" a="1"/>
  <c r="DW35" i="8" s="1"/>
  <c r="DU39" i="8" a="1"/>
  <c r="DU39" i="8" s="1"/>
  <c r="DT18" i="8" a="1"/>
  <c r="DT18" i="8" s="1"/>
  <c r="DR22" i="8" a="1"/>
  <c r="DR22" i="8" s="1"/>
  <c r="DP26" i="8" a="1"/>
  <c r="DP26" i="8" s="1"/>
  <c r="DN30" i="8" a="1"/>
  <c r="DN30" i="8" s="1"/>
  <c r="DL34" i="8" a="1"/>
  <c r="DL34" i="8" s="1"/>
  <c r="DW37" i="8" a="1"/>
  <c r="DW37" i="8" s="1"/>
  <c r="DV16" i="8" a="1"/>
  <c r="DV16" i="8" s="1"/>
  <c r="DT20" i="8" a="1"/>
  <c r="DT20" i="8" s="1"/>
  <c r="DR24" i="8" a="1"/>
  <c r="DR24" i="8" s="1"/>
  <c r="DP28" i="8" a="1"/>
  <c r="DP28" i="8" s="1"/>
  <c r="DN32" i="8" a="1"/>
  <c r="DN32" i="8" s="1"/>
  <c r="DL36" i="8" a="1"/>
  <c r="DL36" i="8" s="1"/>
  <c r="DW39" i="8" a="1"/>
  <c r="DW39" i="8" s="1"/>
  <c r="DW16" i="8" a="1"/>
  <c r="DW16" i="8" s="1"/>
  <c r="DU20" i="8" a="1"/>
  <c r="DU20" i="8" s="1"/>
  <c r="DS24" i="8" a="1"/>
  <c r="DS24" i="8" s="1"/>
  <c r="DQ28" i="8" a="1"/>
  <c r="DQ28" i="8" s="1"/>
  <c r="DO32" i="8" a="1"/>
  <c r="DO32" i="8" s="1"/>
  <c r="DM36" i="8" a="1"/>
  <c r="DM36" i="8" s="1"/>
  <c r="DL15" i="8" a="1"/>
  <c r="DL15" i="8" s="1"/>
  <c r="DW18" i="8" a="1"/>
  <c r="DW18" i="8" s="1"/>
  <c r="DU22" i="8" a="1"/>
  <c r="DU22" i="8" s="1"/>
  <c r="DS26" i="8" a="1"/>
  <c r="DS26" i="8" s="1"/>
  <c r="DQ30" i="8" a="1"/>
  <c r="DQ30" i="8" s="1"/>
  <c r="DO34" i="8" a="1"/>
  <c r="DO34" i="8" s="1"/>
  <c r="DM38" i="8" a="1"/>
  <c r="DM38" i="8" s="1"/>
  <c r="DL17" i="8" a="1"/>
  <c r="DL17" i="8" s="1"/>
  <c r="DW20" i="8" a="1"/>
  <c r="DW20" i="8" s="1"/>
  <c r="DU24" i="8" a="1"/>
  <c r="DU24" i="8" s="1"/>
  <c r="DS28" i="8" a="1"/>
  <c r="DS28" i="8" s="1"/>
  <c r="DQ32" i="8" a="1"/>
  <c r="DQ32" i="8" s="1"/>
  <c r="DO36" i="8" a="1"/>
  <c r="DO36" i="8" s="1"/>
  <c r="DN15" i="8" a="1"/>
  <c r="DN15" i="8" s="1"/>
  <c r="DL19" i="8" a="1"/>
  <c r="DL19" i="8" s="1"/>
  <c r="DW22" i="8" a="1"/>
  <c r="DW22" i="8" s="1"/>
  <c r="DU26" i="8" a="1"/>
  <c r="DU26" i="8" s="1"/>
  <c r="DS30" i="8" a="1"/>
  <c r="DS30" i="8" s="1"/>
  <c r="DQ34" i="8" a="1"/>
  <c r="DQ34" i="8" s="1"/>
  <c r="DO38" i="8" a="1"/>
  <c r="DO38" i="8" s="1"/>
  <c r="DN17" i="8" a="1"/>
  <c r="DN17" i="8" s="1"/>
  <c r="DL21" i="8" a="1"/>
  <c r="DL21" i="8" s="1"/>
  <c r="DW24" i="8" a="1"/>
  <c r="DW24" i="8" s="1"/>
  <c r="DU28" i="8" a="1"/>
  <c r="DU28" i="8" s="1"/>
  <c r="DS32" i="8" a="1"/>
  <c r="DS32" i="8" s="1"/>
  <c r="DQ36" i="8" a="1"/>
  <c r="DQ36" i="8" s="1"/>
  <c r="DO17" i="8" a="1"/>
  <c r="DO17" i="8" s="1"/>
  <c r="DM21" i="8" a="1"/>
  <c r="DM21" i="8" s="1"/>
  <c r="DK25" i="8" a="1"/>
  <c r="DK25" i="8" s="1"/>
  <c r="DV28" i="8" a="1"/>
  <c r="DV28" i="8" s="1"/>
  <c r="DT32" i="8" a="1"/>
  <c r="DT32" i="8" s="1"/>
  <c r="DR36" i="8" a="1"/>
  <c r="DR36" i="8" s="1"/>
  <c r="DQ15" i="8" a="1"/>
  <c r="DQ15" i="8" s="1"/>
  <c r="DO19" i="8" a="1"/>
  <c r="DO19" i="8" s="1"/>
  <c r="DM23" i="8" a="1"/>
  <c r="DM23" i="8" s="1"/>
  <c r="DK27" i="8" a="1"/>
  <c r="DK27" i="8" s="1"/>
  <c r="DV30" i="8" a="1"/>
  <c r="DV30" i="8" s="1"/>
  <c r="DT34" i="8" a="1"/>
  <c r="DT34" i="8" s="1"/>
  <c r="DR38" i="8" a="1"/>
  <c r="DR38" i="8" s="1"/>
  <c r="DQ17" i="8" a="1"/>
  <c r="DQ17" i="8" s="1"/>
  <c r="DO21" i="8" a="1"/>
  <c r="DO21" i="8" s="1"/>
  <c r="DM25" i="8" a="1"/>
  <c r="DM25" i="8" s="1"/>
  <c r="DK29" i="8" a="1"/>
  <c r="DK29" i="8" s="1"/>
  <c r="DV32" i="8" a="1"/>
  <c r="DV32" i="8" s="1"/>
  <c r="DT36" i="8" a="1"/>
  <c r="DT36" i="8" s="1"/>
  <c r="DS15" i="8" a="1"/>
  <c r="DS15" i="8" s="1"/>
  <c r="DQ19" i="8" a="1"/>
  <c r="DQ19" i="8" s="1"/>
  <c r="DO23" i="8" a="1"/>
  <c r="DO23" i="8" s="1"/>
  <c r="DM27" i="8" a="1"/>
  <c r="DM27" i="8" s="1"/>
  <c r="DK31" i="8" a="1"/>
  <c r="DK31" i="8" s="1"/>
  <c r="DV34" i="8" a="1"/>
  <c r="DV34" i="8" s="1"/>
  <c r="DT38" i="8" a="1"/>
  <c r="DT38" i="8" s="1"/>
  <c r="DS17" i="8" a="1"/>
  <c r="DS17" i="8" s="1"/>
  <c r="DQ21" i="8" a="1"/>
  <c r="DQ21" i="8" s="1"/>
  <c r="DO25" i="8" a="1"/>
  <c r="DO25" i="8" s="1"/>
  <c r="DM29" i="8" a="1"/>
  <c r="DM29" i="8" s="1"/>
  <c r="DK33" i="8" a="1"/>
  <c r="DK33" i="8" s="1"/>
  <c r="DV36" i="8" a="1"/>
  <c r="DV36" i="8" s="1"/>
  <c r="DT17" i="8" a="1"/>
  <c r="DT17" i="8" s="1"/>
  <c r="DR21" i="8" a="1"/>
  <c r="DR21" i="8" s="1"/>
  <c r="DP25" i="8" a="1"/>
  <c r="DP25" i="8" s="1"/>
  <c r="DN29" i="8" a="1"/>
  <c r="DN29" i="8" s="1"/>
  <c r="DL33" i="8" a="1"/>
  <c r="DL33" i="8" s="1"/>
  <c r="DW36" i="8" a="1"/>
  <c r="DW36" i="8" s="1"/>
  <c r="DV15" i="8" a="1"/>
  <c r="DV15" i="8" s="1"/>
  <c r="DT19" i="8" a="1"/>
  <c r="DT19" i="8" s="1"/>
  <c r="DR23" i="8" a="1"/>
  <c r="DR23" i="8" s="1"/>
  <c r="DP27" i="8" a="1"/>
  <c r="DP27" i="8" s="1"/>
  <c r="DN31" i="8" a="1"/>
  <c r="DN31" i="8" s="1"/>
  <c r="DL35" i="8" a="1"/>
  <c r="DL35" i="8" s="1"/>
  <c r="DW38" i="8" a="1"/>
  <c r="DW38" i="8" s="1"/>
  <c r="DV17" i="8" a="1"/>
  <c r="DV17" i="8" s="1"/>
  <c r="DT21" i="8" a="1"/>
  <c r="DT21" i="8" s="1"/>
  <c r="DR25" i="8" a="1"/>
  <c r="DR25" i="8" s="1"/>
  <c r="DP29" i="8" a="1"/>
  <c r="DP29" i="8" s="1"/>
  <c r="DN33" i="8" a="1"/>
  <c r="DN33" i="8" s="1"/>
  <c r="DL37" i="8" a="1"/>
  <c r="DL37" i="8" s="1"/>
  <c r="DK16" i="8" a="1"/>
  <c r="DK16" i="8" s="1"/>
  <c r="DV19" i="8" a="1"/>
  <c r="DV19" i="8" s="1"/>
  <c r="DT23" i="8" a="1"/>
  <c r="DT23" i="8" s="1"/>
  <c r="DR27" i="8" a="1"/>
  <c r="DR27" i="8" s="1"/>
  <c r="DP31" i="8" a="1"/>
  <c r="DP31" i="8" s="1"/>
  <c r="DN35" i="8" a="1"/>
  <c r="DN35" i="8" s="1"/>
  <c r="DL39" i="8" a="1"/>
  <c r="DL39" i="8" s="1"/>
  <c r="DK18" i="8" a="1"/>
  <c r="DK18" i="8" s="1"/>
  <c r="DV21" i="8" a="1"/>
  <c r="DV21" i="8" s="1"/>
  <c r="DT25" i="8" a="1"/>
  <c r="DT25" i="8" s="1"/>
  <c r="DR29" i="8" a="1"/>
  <c r="DR29" i="8" s="1"/>
  <c r="DP33" i="8" a="1"/>
  <c r="DP33" i="8" s="1"/>
  <c r="DN37" i="8" a="1"/>
  <c r="DN37" i="8" s="1"/>
  <c r="DL18" i="8" a="1"/>
  <c r="DL18" i="8" s="1"/>
  <c r="DW21" i="8" a="1"/>
  <c r="DW21" i="8" s="1"/>
  <c r="DU25" i="8" a="1"/>
  <c r="DU25" i="8" s="1"/>
  <c r="DS29" i="8" a="1"/>
  <c r="DS29" i="8" s="1"/>
  <c r="DQ33" i="8" a="1"/>
  <c r="DQ33" i="8" s="1"/>
  <c r="DO37" i="8" a="1"/>
  <c r="DO37" i="8" s="1"/>
  <c r="DN16" i="8" a="1"/>
  <c r="DN16" i="8" s="1"/>
  <c r="DL20" i="8" a="1"/>
  <c r="DL20" i="8" s="1"/>
  <c r="DW23" i="8" a="1"/>
  <c r="DW23" i="8" s="1"/>
  <c r="DU27" i="8" a="1"/>
  <c r="DU27" i="8" s="1"/>
  <c r="DS31" i="8" a="1"/>
  <c r="DS31" i="8" s="1"/>
  <c r="DQ35" i="8" a="1"/>
  <c r="DQ35" i="8" s="1"/>
  <c r="DO39" i="8" a="1"/>
  <c r="DO39" i="8" s="1"/>
  <c r="DN18" i="8" a="1"/>
  <c r="DN18" i="8" s="1"/>
  <c r="DL22" i="8" a="1"/>
  <c r="DL22" i="8" s="1"/>
  <c r="DW25" i="8" a="1"/>
  <c r="DW25" i="8" s="1"/>
  <c r="DU29" i="8" a="1"/>
  <c r="DU29" i="8" s="1"/>
  <c r="DS33" i="8" a="1"/>
  <c r="DS33" i="8" s="1"/>
  <c r="DQ37" i="8" a="1"/>
  <c r="DQ37" i="8" s="1"/>
  <c r="DP16" i="8" a="1"/>
  <c r="DP16" i="8" s="1"/>
  <c r="DN20" i="8" a="1"/>
  <c r="DN20" i="8" s="1"/>
  <c r="DL24" i="8" a="1"/>
  <c r="DL24" i="8" s="1"/>
  <c r="DW27" i="8" a="1"/>
  <c r="DW27" i="8" s="1"/>
  <c r="DU31" i="8" a="1"/>
  <c r="DU31" i="8" s="1"/>
  <c r="DS35" i="8" a="1"/>
  <c r="DS35" i="8" s="1"/>
  <c r="DQ39" i="8" a="1"/>
  <c r="DQ39" i="8" s="1"/>
  <c r="DP18" i="8" a="1"/>
  <c r="DP18" i="8" s="1"/>
  <c r="DN22" i="8" a="1"/>
  <c r="DN22" i="8" s="1"/>
  <c r="DL26" i="8" a="1"/>
  <c r="DL26" i="8" s="1"/>
  <c r="DW29" i="8" a="1"/>
  <c r="DW29" i="8" s="1"/>
  <c r="DU33" i="8" a="1"/>
  <c r="DU33" i="8" s="1"/>
  <c r="DS37" i="8" a="1"/>
  <c r="DS37" i="8" s="1"/>
  <c r="DQ18" i="8" a="1"/>
  <c r="DQ18" i="8" s="1"/>
  <c r="DO22" i="8" a="1"/>
  <c r="DO22" i="8" s="1"/>
  <c r="DM26" i="8" a="1"/>
  <c r="DM26" i="8" s="1"/>
  <c r="DK30" i="8" a="1"/>
  <c r="DK30" i="8" s="1"/>
  <c r="DV33" i="8" a="1"/>
  <c r="DV33" i="8" s="1"/>
  <c r="DT37" i="8" a="1"/>
  <c r="DT37" i="8" s="1"/>
  <c r="DS16" i="8" a="1"/>
  <c r="DS16" i="8" s="1"/>
  <c r="DQ20" i="8" a="1"/>
  <c r="DQ20" i="8" s="1"/>
  <c r="DO24" i="8" a="1"/>
  <c r="DO24" i="8" s="1"/>
  <c r="DM28" i="8" a="1"/>
  <c r="DM28" i="8" s="1"/>
  <c r="DK32" i="8" a="1"/>
  <c r="DK32" i="8" s="1"/>
  <c r="DV35" i="8" a="1"/>
  <c r="DV35" i="8" s="1"/>
  <c r="DT39" i="8" a="1"/>
  <c r="DT39" i="8" s="1"/>
  <c r="DS18" i="8" a="1"/>
  <c r="DS18" i="8" s="1"/>
  <c r="DQ22" i="8" a="1"/>
  <c r="DQ22" i="8" s="1"/>
  <c r="DO26" i="8" a="1"/>
  <c r="DO26" i="8" s="1"/>
  <c r="DM30" i="8" a="1"/>
  <c r="DM30" i="8" s="1"/>
  <c r="DK34" i="8" a="1"/>
  <c r="DK34" i="8" s="1"/>
  <c r="DV37" i="8" a="1"/>
  <c r="DV37" i="8" s="1"/>
  <c r="DU16" i="8" a="1"/>
  <c r="DU16" i="8" s="1"/>
  <c r="DS20" i="8" a="1"/>
  <c r="DS20" i="8" s="1"/>
  <c r="DQ24" i="8" a="1"/>
  <c r="DQ24" i="8" s="1"/>
  <c r="DO28" i="8" a="1"/>
  <c r="DO28" i="8" s="1"/>
  <c r="DM32" i="8" a="1"/>
  <c r="DM32" i="8" s="1"/>
  <c r="DK36" i="8" a="1"/>
  <c r="DK36" i="8" s="1"/>
  <c r="DV39" i="8" a="1"/>
  <c r="DV39" i="8" s="1"/>
  <c r="DU18" i="8" a="1"/>
  <c r="DU18" i="8" s="1"/>
  <c r="DS22" i="8" a="1"/>
  <c r="DS22" i="8" s="1"/>
  <c r="DQ26" i="8" a="1"/>
  <c r="DQ26" i="8" s="1"/>
  <c r="DO30" i="8" a="1"/>
  <c r="DO30" i="8" s="1"/>
  <c r="DM34" i="8" a="1"/>
  <c r="DM34" i="8" s="1"/>
  <c r="DK38" i="8" a="1"/>
  <c r="DK38" i="8" s="1"/>
  <c r="DH15" i="8" a="1"/>
  <c r="DH15" i="8" s="1"/>
  <c r="DI16" i="8" a="1"/>
  <c r="DI16" i="8" s="1"/>
  <c r="DJ16" i="8" a="1"/>
  <c r="DJ16" i="8" s="1"/>
  <c r="DH18" i="8" a="1"/>
  <c r="DH18" i="8" s="1"/>
  <c r="DI18" i="8" a="1"/>
  <c r="DI18" i="8" s="1"/>
  <c r="DI15" i="8" a="1"/>
  <c r="DI15" i="8" s="1"/>
  <c r="DH17" i="8" a="1"/>
  <c r="DH17" i="8" s="1"/>
  <c r="DJ18" i="8" a="1"/>
  <c r="DJ18" i="8" s="1"/>
  <c r="DI17" i="8" a="1"/>
  <c r="DI17" i="8" s="1"/>
  <c r="DJ15" i="8" a="1"/>
  <c r="DJ15" i="8" s="1"/>
  <c r="DH16" i="8" a="1"/>
  <c r="DH16" i="8" s="1"/>
  <c r="DJ17" i="8" a="1"/>
  <c r="DJ17" i="8" s="1"/>
  <c r="DH19" i="8" a="1"/>
  <c r="DH19" i="8" s="1"/>
  <c r="DH22" i="8" a="1"/>
  <c r="DH22" i="8" s="1"/>
  <c r="DH25" i="8" a="1"/>
  <c r="DH25" i="8" s="1"/>
  <c r="DI30" i="8" a="1"/>
  <c r="DI30" i="8" s="1"/>
  <c r="DH36" i="8" a="1"/>
  <c r="DH36" i="8" s="1"/>
  <c r="DI21" i="8" a="1"/>
  <c r="DI21" i="8" s="1"/>
  <c r="DI24" i="8" a="1"/>
  <c r="DI24" i="8" s="1"/>
  <c r="DI27" i="8" a="1"/>
  <c r="DI27" i="8" s="1"/>
  <c r="DH33" i="8" a="1"/>
  <c r="DH33" i="8" s="1"/>
  <c r="DI38" i="8" a="1"/>
  <c r="DI38" i="8" s="1"/>
  <c r="DH24" i="8" a="1"/>
  <c r="DH24" i="8" s="1"/>
  <c r="DH27" i="8" a="1"/>
  <c r="DH27" i="8" s="1"/>
  <c r="DH30" i="8" a="1"/>
  <c r="DH30" i="8" s="1"/>
  <c r="DI35" i="8" a="1"/>
  <c r="DI35" i="8" s="1"/>
  <c r="DI26" i="8" a="1"/>
  <c r="DI26" i="8" s="1"/>
  <c r="DI29" i="8" a="1"/>
  <c r="DI29" i="8" s="1"/>
  <c r="DI32" i="8" a="1"/>
  <c r="DI32" i="8" s="1"/>
  <c r="DH38" i="8" a="1"/>
  <c r="DH38" i="8" s="1"/>
  <c r="DH29" i="8" a="1"/>
  <c r="DH29" i="8" s="1"/>
  <c r="DH32" i="8" a="1"/>
  <c r="DH32" i="8" s="1"/>
  <c r="DH35" i="8" a="1"/>
  <c r="DH35" i="8" s="1"/>
  <c r="DH21" i="8" a="1"/>
  <c r="DH21" i="8" s="1"/>
  <c r="DI31" i="8" a="1"/>
  <c r="DI31" i="8" s="1"/>
  <c r="DI34" i="8" a="1"/>
  <c r="DI34" i="8" s="1"/>
  <c r="DI37" i="8" a="1"/>
  <c r="DI37" i="8" s="1"/>
  <c r="DI23" i="8" a="1"/>
  <c r="DI23" i="8" s="1"/>
  <c r="DH34" i="8" a="1"/>
  <c r="DH34" i="8" s="1"/>
  <c r="DH37" i="8" a="1"/>
  <c r="DH37" i="8" s="1"/>
  <c r="DI20" i="8" a="1"/>
  <c r="DI20" i="8" s="1"/>
  <c r="DH26" i="8" a="1"/>
  <c r="DH26" i="8" s="1"/>
  <c r="DI36" i="8" a="1"/>
  <c r="DI36" i="8" s="1"/>
  <c r="DI39" i="8" a="1"/>
  <c r="DI39" i="8" s="1"/>
  <c r="DH23" i="8" a="1"/>
  <c r="DH23" i="8" s="1"/>
  <c r="DI28" i="8" a="1"/>
  <c r="DI28" i="8" s="1"/>
  <c r="DH39" i="8" a="1"/>
  <c r="DH39" i="8" s="1"/>
  <c r="DH20" i="8" a="1"/>
  <c r="DH20" i="8" s="1"/>
  <c r="DI25" i="8" a="1"/>
  <c r="DI25" i="8" s="1"/>
  <c r="DH31" i="8" a="1"/>
  <c r="DH31" i="8" s="1"/>
  <c r="DI19" i="8" a="1"/>
  <c r="DI19" i="8" s="1"/>
  <c r="DI22" i="8" a="1"/>
  <c r="DI22" i="8" s="1"/>
  <c r="DH28" i="8" a="1"/>
  <c r="DH28" i="8" s="1"/>
  <c r="DI33" i="8" a="1"/>
  <c r="DI33" i="8" s="1"/>
  <c r="DJ20" i="8" a="1"/>
  <c r="DJ20" i="8" s="1"/>
  <c r="DJ32" i="8" a="1"/>
  <c r="DJ32" i="8" s="1"/>
  <c r="DJ25" i="8" a="1"/>
  <c r="DJ25" i="8" s="1"/>
  <c r="DJ37" i="8" a="1"/>
  <c r="DJ37" i="8" s="1"/>
  <c r="DJ30" i="8" a="1"/>
  <c r="DJ30" i="8" s="1"/>
  <c r="DJ23" i="8" a="1"/>
  <c r="DJ23" i="8" s="1"/>
  <c r="DJ35" i="8" a="1"/>
  <c r="DJ35" i="8" s="1"/>
  <c r="DJ28" i="8" a="1"/>
  <c r="DJ28" i="8" s="1"/>
  <c r="DJ21" i="8" a="1"/>
  <c r="DJ21" i="8" s="1"/>
  <c r="DJ33" i="8" a="1"/>
  <c r="DJ33" i="8" s="1"/>
  <c r="DJ26" i="8" a="1"/>
  <c r="DJ26" i="8" s="1"/>
  <c r="DJ38" i="8" a="1"/>
  <c r="DJ38" i="8" s="1"/>
  <c r="DJ31" i="8" a="1"/>
  <c r="DJ31" i="8" s="1"/>
  <c r="DJ24" i="8" a="1"/>
  <c r="DJ24" i="8" s="1"/>
  <c r="DJ36" i="8" a="1"/>
  <c r="DJ36" i="8" s="1"/>
  <c r="DJ29" i="8" a="1"/>
  <c r="DJ29" i="8" s="1"/>
  <c r="DJ22" i="8" a="1"/>
  <c r="DJ22" i="8" s="1"/>
  <c r="DJ34" i="8" a="1"/>
  <c r="DJ34" i="8" s="1"/>
  <c r="DJ27" i="8" a="1"/>
  <c r="DJ27" i="8" s="1"/>
  <c r="DJ39" i="8" a="1"/>
  <c r="DJ39" i="8" s="1"/>
  <c r="DJ19" i="8" a="1"/>
  <c r="DJ19" i="8" s="1"/>
  <c r="CS15" i="8" a="1"/>
  <c r="CS15" i="8" s="1"/>
  <c r="DA15" i="8" s="1"/>
  <c r="CU17" i="8" a="1"/>
  <c r="CU17" i="8" s="1"/>
  <c r="DC17" i="8" s="1"/>
  <c r="CU16" i="8" a="1"/>
  <c r="CU16" i="8" s="1"/>
  <c r="DC16" i="8" s="1"/>
  <c r="CT19" i="8" a="1"/>
  <c r="CT19" i="8" s="1"/>
  <c r="DB19" i="8" s="1"/>
  <c r="CT18" i="8" a="1"/>
  <c r="CT18" i="8" s="1"/>
  <c r="DB18" i="8" s="1"/>
  <c r="CT16" i="8" a="1"/>
  <c r="CT16" i="8" s="1"/>
  <c r="DB16" i="8" s="1"/>
  <c r="CT15" i="8" a="1"/>
  <c r="CT15" i="8" s="1"/>
  <c r="DB15" i="8" s="1"/>
  <c r="CS18" i="8" a="1"/>
  <c r="CS18" i="8" s="1"/>
  <c r="DA18" i="8" s="1"/>
  <c r="CS17" i="8" a="1"/>
  <c r="CS17" i="8" s="1"/>
  <c r="DA17" i="8" s="1"/>
  <c r="CU19" i="8" a="1"/>
  <c r="CU19" i="8" s="1"/>
  <c r="DC19" i="8" s="1"/>
  <c r="CU18" i="8" a="1"/>
  <c r="CU18" i="8" s="1"/>
  <c r="DC18" i="8" s="1"/>
  <c r="CU15" i="8" a="1"/>
  <c r="CU15" i="8" s="1"/>
  <c r="DC15" i="8" s="1"/>
  <c r="CT17" i="8" a="1"/>
  <c r="CT17" i="8" s="1"/>
  <c r="DB17" i="8" s="1"/>
  <c r="CS19" i="8" a="1"/>
  <c r="CS19" i="8" s="1"/>
  <c r="DA19" i="8" s="1"/>
  <c r="CS16" i="8" a="1"/>
  <c r="CS16" i="8" s="1"/>
  <c r="DA16" i="8" s="1"/>
  <c r="CR16" i="8" a="1"/>
  <c r="CR16" i="8" s="1"/>
  <c r="CZ16" i="8" s="1"/>
  <c r="CR17" i="8" a="1"/>
  <c r="CR17" i="8" s="1"/>
  <c r="CZ17" i="8" s="1"/>
  <c r="CR18" i="8" a="1"/>
  <c r="CR18" i="8" s="1"/>
  <c r="CZ18" i="8" s="1"/>
  <c r="CR19" i="8" a="1"/>
  <c r="CR19" i="8" s="1"/>
  <c r="CZ19" i="8" s="1"/>
  <c r="CR15" i="8" a="1"/>
  <c r="CR15" i="8" s="1"/>
  <c r="CZ15" i="8" s="1"/>
  <c r="F15" i="7" a="1"/>
  <c r="F15" i="7" s="1"/>
  <c r="F15" i="8" a="1"/>
  <c r="F15" i="8" s="1"/>
  <c r="D15" i="3" a="1"/>
  <c r="D15" i="3" s="1"/>
  <c r="AQ14" i="3" a="1"/>
  <c r="AQ14" i="3" s="1"/>
  <c r="B14" i="3"/>
  <c r="BQ14" i="3" a="1"/>
  <c r="BQ14" i="3" s="1"/>
  <c r="BP15" i="3" a="1"/>
  <c r="BP15" i="3" s="1"/>
  <c r="AP15" i="3" a="1"/>
  <c r="AQ24" i="3" l="1" a="1"/>
  <c r="AQ24" i="3" s="1"/>
  <c r="AQ32" i="3" a="1"/>
  <c r="AQ32" i="3" s="1"/>
  <c r="AQ20" i="3" a="1"/>
  <c r="AQ20" i="3" s="1"/>
  <c r="AQ16" i="3" a="1"/>
  <c r="AQ16" i="3" s="1"/>
  <c r="AP15" i="3"/>
  <c r="BC16" i="3" a="1"/>
  <c r="BC16" i="3" s="1"/>
  <c r="BF18" i="3" a="1"/>
  <c r="BF18" i="3" s="1"/>
  <c r="AT31" i="3" a="1"/>
  <c r="AT31" i="3" s="1"/>
  <c r="BI31" i="3" a="1"/>
  <c r="BI31" i="3" s="1"/>
  <c r="BA32" i="3" a="1"/>
  <c r="BA32" i="3" s="1"/>
  <c r="BB33" i="3" a="1"/>
  <c r="BB33" i="3" s="1"/>
  <c r="AW28" i="3" a="1"/>
  <c r="AW28" i="3" s="1"/>
  <c r="BA26" i="3" a="1"/>
  <c r="BA26" i="3" s="1"/>
  <c r="AW17" i="3" a="1"/>
  <c r="AW17" i="3" s="1"/>
  <c r="AS33" i="3" a="1"/>
  <c r="AS33" i="3" s="1"/>
  <c r="BI32" i="3" a="1"/>
  <c r="BI32" i="3" s="1"/>
  <c r="BD26" i="3" a="1"/>
  <c r="BD26" i="3" s="1"/>
  <c r="BD29" i="3" a="1"/>
  <c r="BD29" i="3" s="1"/>
  <c r="AW24" i="3" a="1"/>
  <c r="AW24" i="3" s="1"/>
  <c r="BH22" i="3" a="1"/>
  <c r="BH22" i="3" s="1"/>
  <c r="BD32" i="3" a="1"/>
  <c r="BD32" i="3" s="1"/>
  <c r="BF30" i="3" a="1"/>
  <c r="BF30" i="3" s="1"/>
  <c r="BG29" i="3" a="1"/>
  <c r="BG29" i="3" s="1"/>
  <c r="AT16" i="3" a="1"/>
  <c r="AT16" i="3" s="1"/>
  <c r="BA18" i="3" a="1"/>
  <c r="BA18" i="3" s="1"/>
  <c r="AT24" i="3" a="1"/>
  <c r="AT24" i="3" s="1"/>
  <c r="BH26" i="3" a="1"/>
  <c r="BH26" i="3" s="1"/>
  <c r="BE19" i="3" a="1"/>
  <c r="BE19" i="3" s="1"/>
  <c r="AQ18" i="3" a="1"/>
  <c r="AQ18" i="3" s="1"/>
  <c r="AQ22" i="3" a="1"/>
  <c r="AQ22" i="3" s="1"/>
  <c r="AQ31" i="3" a="1"/>
  <c r="AQ31" i="3" s="1"/>
  <c r="BF27" i="3" a="1"/>
  <c r="BF27" i="3" s="1"/>
  <c r="AS20" i="3" a="1"/>
  <c r="AS20" i="3" s="1"/>
  <c r="AS27" i="3" a="1"/>
  <c r="AS27" i="3" s="1"/>
  <c r="AX26" i="3" a="1"/>
  <c r="AX26" i="3" s="1"/>
  <c r="AV34" i="3" a="1"/>
  <c r="AV34" i="3" s="1"/>
  <c r="BC17" i="3" a="1"/>
  <c r="BC17" i="3" s="1"/>
  <c r="AS18" i="3" a="1"/>
  <c r="AS18" i="3" s="1"/>
  <c r="BE20" i="3" a="1"/>
  <c r="BE20" i="3" s="1"/>
  <c r="AY33" i="3" a="1"/>
  <c r="AY33" i="3" s="1"/>
  <c r="BF29" i="3" a="1"/>
  <c r="BF29" i="3" s="1"/>
  <c r="BA16" i="3" a="1"/>
  <c r="BA16" i="3" s="1"/>
  <c r="AR30" i="3" a="1"/>
  <c r="AR30" i="3" s="1"/>
  <c r="AT25" i="3" a="1"/>
  <c r="AT25" i="3" s="1"/>
  <c r="AT32" i="3" a="1"/>
  <c r="AT32" i="3" s="1"/>
  <c r="AX31" i="3" a="1"/>
  <c r="AX31" i="3" s="1"/>
  <c r="AY26" i="3" a="1"/>
  <c r="AY26" i="3" s="1"/>
  <c r="AW18" i="3" a="1"/>
  <c r="AW18" i="3" s="1"/>
  <c r="AW26" i="3" a="1"/>
  <c r="AW26" i="3" s="1"/>
  <c r="BE17" i="3" a="1"/>
  <c r="BE17" i="3" s="1"/>
  <c r="BG26" i="3" a="1"/>
  <c r="BG26" i="3" s="1"/>
  <c r="BE30" i="3" a="1"/>
  <c r="BE30" i="3" s="1"/>
  <c r="AV30" i="3" a="1"/>
  <c r="AV30" i="3" s="1"/>
  <c r="BH16" i="3" a="1"/>
  <c r="BH16" i="3" s="1"/>
  <c r="AQ34" i="3" a="1"/>
  <c r="AQ34" i="3" s="1"/>
  <c r="AQ28" i="3" a="1"/>
  <c r="AQ28" i="3" s="1"/>
  <c r="AQ33" i="3" a="1"/>
  <c r="AQ33" i="3" s="1"/>
  <c r="AQ19" i="3" a="1"/>
  <c r="AQ19" i="3" s="1"/>
  <c r="BC18" i="3" a="1"/>
  <c r="BC18" i="3" s="1"/>
  <c r="BC28" i="3" a="1"/>
  <c r="BC28" i="3" s="1"/>
  <c r="BA23" i="3" a="1"/>
  <c r="BA23" i="3" s="1"/>
  <c r="BB27" i="3" a="1"/>
  <c r="BB27" i="3" s="1"/>
  <c r="AV23" i="3" a="1"/>
  <c r="AV23" i="3" s="1"/>
  <c r="AR21" i="3" a="1"/>
  <c r="AR21" i="3" s="1"/>
  <c r="AV21" i="3" a="1"/>
  <c r="AV21" i="3" s="1"/>
  <c r="AV22" i="3" a="1"/>
  <c r="AV22" i="3" s="1"/>
  <c r="AY20" i="3" a="1"/>
  <c r="AY20" i="3" s="1"/>
  <c r="BE22" i="3" a="1"/>
  <c r="BE22" i="3" s="1"/>
  <c r="AU23" i="3" a="1"/>
  <c r="AU23" i="3" s="1"/>
  <c r="BF20" i="3" a="1"/>
  <c r="BF20" i="3" s="1"/>
  <c r="AZ28" i="3" a="1"/>
  <c r="AZ28" i="3" s="1"/>
  <c r="AS24" i="3" a="1"/>
  <c r="AS24" i="3" s="1"/>
  <c r="BD24" i="3" a="1"/>
  <c r="BD24" i="3" s="1"/>
  <c r="BH33" i="3" a="1"/>
  <c r="BH33" i="3" s="1"/>
  <c r="BB31" i="3" a="1"/>
  <c r="BB31" i="3" s="1"/>
  <c r="BF34" i="3" a="1"/>
  <c r="BF34" i="3" s="1"/>
  <c r="BB28" i="3" a="1"/>
  <c r="BB28" i="3" s="1"/>
  <c r="BF33" i="3" a="1"/>
  <c r="BF33" i="3" s="1"/>
  <c r="BF25" i="3" a="1"/>
  <c r="BF25" i="3" s="1"/>
  <c r="AX34" i="3" a="1"/>
  <c r="AX34" i="3" s="1"/>
  <c r="BC26" i="3" a="1"/>
  <c r="BC26" i="3" s="1"/>
  <c r="AV19" i="3" a="1"/>
  <c r="AV19" i="3" s="1"/>
  <c r="BB23" i="3" a="1"/>
  <c r="BB23" i="3" s="1"/>
  <c r="AV24" i="3" a="1"/>
  <c r="AV24" i="3" s="1"/>
  <c r="AQ26" i="3" a="1"/>
  <c r="AQ26" i="3" s="1"/>
  <c r="AQ29" i="3" a="1"/>
  <c r="AQ29" i="3" s="1"/>
  <c r="AQ30" i="3" a="1"/>
  <c r="AQ30" i="3" s="1"/>
  <c r="BE26" i="3" a="1"/>
  <c r="BE26" i="3" s="1"/>
  <c r="AT17" i="3" a="1"/>
  <c r="AT17" i="3" s="1"/>
  <c r="AU21" i="3" a="1"/>
  <c r="AU21" i="3" s="1"/>
  <c r="AU24" i="3" a="1"/>
  <c r="AU24" i="3" s="1"/>
  <c r="BI33" i="3" a="1"/>
  <c r="BI33" i="3" s="1"/>
  <c r="AY31" i="3" a="1"/>
  <c r="AY31" i="3" s="1"/>
  <c r="AW33" i="3" a="1"/>
  <c r="AW33" i="3" s="1"/>
  <c r="AV31" i="3" a="1"/>
  <c r="AV31" i="3" s="1"/>
  <c r="BB18" i="3" a="1"/>
  <c r="BB18" i="3" s="1"/>
  <c r="BA25" i="3" a="1"/>
  <c r="BA25" i="3" s="1"/>
  <c r="AX20" i="3" a="1"/>
  <c r="AX20" i="3" s="1"/>
  <c r="BD34" i="3" a="1"/>
  <c r="BD34" i="3" s="1"/>
  <c r="AT21" i="3" a="1"/>
  <c r="AT21" i="3" s="1"/>
  <c r="AT19" i="3" a="1"/>
  <c r="AT19" i="3" s="1"/>
  <c r="AX27" i="3" a="1"/>
  <c r="AX27" i="3" s="1"/>
  <c r="BA30" i="3" a="1"/>
  <c r="BA30" i="3" s="1"/>
  <c r="AT29" i="3" a="1"/>
  <c r="AT29" i="3" s="1"/>
  <c r="AW31" i="3" a="1"/>
  <c r="AW31" i="3" s="1"/>
  <c r="BE16" i="3" a="1"/>
  <c r="BE16" i="3" s="1"/>
  <c r="BH21" i="3" a="1"/>
  <c r="BH21" i="3" s="1"/>
  <c r="AW25" i="3" a="1"/>
  <c r="AW25" i="3" s="1"/>
  <c r="BG20" i="3" a="1"/>
  <c r="BG20" i="3" s="1"/>
  <c r="BH32" i="3" a="1"/>
  <c r="BH32" i="3" s="1"/>
  <c r="BE25" i="3" a="1"/>
  <c r="BE25" i="3" s="1"/>
  <c r="AR31" i="3" a="1"/>
  <c r="AR31" i="3" s="1"/>
  <c r="BH23" i="3" a="1"/>
  <c r="BH23" i="3" s="1"/>
  <c r="AU17" i="3" a="1"/>
  <c r="AU17" i="3" s="1"/>
  <c r="AW29" i="3" a="1"/>
  <c r="AW29" i="3" s="1"/>
  <c r="BF24" i="3" a="1"/>
  <c r="BF24" i="3" s="1"/>
  <c r="AU27" i="3" a="1"/>
  <c r="AU27" i="3" s="1"/>
  <c r="AY28" i="3" a="1"/>
  <c r="AY28" i="3" s="1"/>
  <c r="AU18" i="3" a="1"/>
  <c r="AU18" i="3" s="1"/>
  <c r="BE34" i="3" a="1"/>
  <c r="BE34" i="3" s="1"/>
  <c r="BI22" i="3" a="1"/>
  <c r="BI22" i="3" s="1"/>
  <c r="BG32" i="3" a="1"/>
  <c r="BG32" i="3" s="1"/>
  <c r="BC30" i="3" a="1"/>
  <c r="BC30" i="3" s="1"/>
  <c r="BC22" i="3" a="1"/>
  <c r="BC22" i="3" s="1"/>
  <c r="BF31" i="3" a="1"/>
  <c r="BF31" i="3" s="1"/>
  <c r="AS17" i="3" a="1"/>
  <c r="AS17" i="3" s="1"/>
  <c r="BA31" i="3" a="1"/>
  <c r="BA31" i="3" s="1"/>
  <c r="AZ25" i="3" a="1"/>
  <c r="AZ25" i="3" s="1"/>
  <c r="BB19" i="3" a="1"/>
  <c r="BB19" i="3" s="1"/>
  <c r="AR22" i="3" a="1"/>
  <c r="AR22" i="3" s="1"/>
  <c r="BG23" i="3" a="1"/>
  <c r="BG23" i="3" s="1"/>
  <c r="AR18" i="3" a="1"/>
  <c r="AR18" i="3" s="1"/>
  <c r="BG34" i="3" a="1"/>
  <c r="BG34" i="3" s="1"/>
  <c r="BI29" i="3" a="1"/>
  <c r="BI29" i="3" s="1"/>
  <c r="AX24" i="3" a="1"/>
  <c r="AX24" i="3" s="1"/>
  <c r="BB22" i="3" a="1"/>
  <c r="BB22" i="3" s="1"/>
  <c r="AW16" i="3" a="1"/>
  <c r="AW16" i="3" s="1"/>
  <c r="AY24" i="3" a="1"/>
  <c r="AY24" i="3" s="1"/>
  <c r="BA20" i="3" a="1"/>
  <c r="BA20" i="3" s="1"/>
  <c r="BI25" i="3" a="1"/>
  <c r="BI25" i="3" s="1"/>
  <c r="AZ18" i="3" a="1"/>
  <c r="AZ18" i="3" s="1"/>
  <c r="BI19" i="3" a="1"/>
  <c r="BI19" i="3" s="1"/>
  <c r="BH20" i="3" a="1"/>
  <c r="BH20" i="3" s="1"/>
  <c r="AV18" i="3" a="1"/>
  <c r="AV18" i="3" s="1"/>
  <c r="BH19" i="3" a="1"/>
  <c r="BH19" i="3" s="1"/>
  <c r="AY23" i="3" a="1"/>
  <c r="AY23" i="3" s="1"/>
  <c r="AU25" i="3" a="1"/>
  <c r="AU25" i="3" s="1"/>
  <c r="AV28" i="3" a="1"/>
  <c r="AV28" i="3" s="1"/>
  <c r="AU19" i="3" a="1"/>
  <c r="AU19" i="3" s="1"/>
  <c r="BB34" i="3" a="1"/>
  <c r="BB34" i="3" s="1"/>
  <c r="AU16" i="3" a="1"/>
  <c r="AU16" i="3" s="1"/>
  <c r="BG30" i="3" a="1"/>
  <c r="BG30" i="3" s="1"/>
  <c r="AU34" i="3" a="1"/>
  <c r="AU34" i="3" s="1"/>
  <c r="AT18" i="3" a="1"/>
  <c r="AT18" i="3" s="1"/>
  <c r="AQ17" i="3" a="1"/>
  <c r="AQ17" i="3" s="1"/>
  <c r="AS28" i="3" a="1"/>
  <c r="AS28" i="3" s="1"/>
  <c r="AU22" i="3" a="1"/>
  <c r="AU22" i="3" s="1"/>
  <c r="AR28" i="3" a="1"/>
  <c r="AR28" i="3" s="1"/>
  <c r="BG28" i="3" a="1"/>
  <c r="BG28" i="3" s="1"/>
  <c r="AR16" i="3" a="1"/>
  <c r="AR16" i="3" s="1"/>
  <c r="BA24" i="3" a="1"/>
  <c r="BA24" i="3" s="1"/>
  <c r="BF19" i="3" a="1"/>
  <c r="BF19" i="3" s="1"/>
  <c r="AR32" i="3" a="1"/>
  <c r="AR32" i="3" s="1"/>
  <c r="BI27" i="3" a="1"/>
  <c r="BI27" i="3" s="1"/>
  <c r="BJ23" i="3" a="1"/>
  <c r="BJ23" i="3" s="1"/>
  <c r="AQ21" i="3" a="1"/>
  <c r="AQ21" i="3" s="1"/>
  <c r="AT23" i="3" a="1"/>
  <c r="AT23" i="3" s="1"/>
  <c r="BJ24" i="3" a="1"/>
  <c r="BJ24" i="3" s="1"/>
  <c r="AU20" i="3" a="1"/>
  <c r="AU20" i="3" s="1"/>
  <c r="AS26" i="3" a="1"/>
  <c r="AS26" i="3" s="1"/>
  <c r="AS32" i="3" a="1"/>
  <c r="AS32" i="3" s="1"/>
  <c r="AZ27" i="3" a="1"/>
  <c r="AZ27" i="3" s="1"/>
  <c r="BJ16" i="3" a="1"/>
  <c r="BJ16" i="3" s="1"/>
  <c r="AR24" i="3" a="1"/>
  <c r="AR24" i="3" s="1"/>
  <c r="AT20" i="3" a="1"/>
  <c r="AT20" i="3" s="1"/>
  <c r="BF28" i="3" a="1"/>
  <c r="BF28" i="3" s="1"/>
  <c r="BB21" i="3" a="1"/>
  <c r="BB21" i="3" s="1"/>
  <c r="BC32" i="3" a="1"/>
  <c r="BC32" i="3" s="1"/>
  <c r="BF16" i="3" a="1"/>
  <c r="BF16" i="3" s="1"/>
  <c r="AX19" i="3" a="1"/>
  <c r="AX19" i="3" s="1"/>
  <c r="AT30" i="3" a="1"/>
  <c r="AT30" i="3" s="1"/>
  <c r="BI34" i="3" a="1"/>
  <c r="BI34" i="3" s="1"/>
  <c r="AW32" i="3" a="1"/>
  <c r="AW32" i="3" s="1"/>
  <c r="BG24" i="3" a="1"/>
  <c r="BG24" i="3" s="1"/>
  <c r="AX28" i="3" a="1"/>
  <c r="AX28" i="3" s="1"/>
  <c r="AV25" i="3" a="1"/>
  <c r="AV25" i="3" s="1"/>
  <c r="BA17" i="3" a="1"/>
  <c r="BA17" i="3" s="1"/>
  <c r="AV17" i="3" a="1"/>
  <c r="AV17" i="3" s="1"/>
  <c r="AU28" i="3" a="1"/>
  <c r="AU28" i="3" s="1"/>
  <c r="AU32" i="3" a="1"/>
  <c r="AU32" i="3" s="1"/>
  <c r="BA34" i="3" a="1"/>
  <c r="BA34" i="3" s="1"/>
  <c r="BA22" i="3" a="1"/>
  <c r="BA22" i="3" s="1"/>
  <c r="AW30" i="3" a="1"/>
  <c r="AW30" i="3" s="1"/>
  <c r="AV29" i="3" a="1"/>
  <c r="AV29" i="3" s="1"/>
  <c r="BJ26" i="3" a="1"/>
  <c r="BJ26" i="3" s="1"/>
  <c r="AZ29" i="3" a="1"/>
  <c r="AZ29" i="3" s="1"/>
  <c r="BI24" i="3" a="1"/>
  <c r="BI24" i="3" s="1"/>
  <c r="BH34" i="3" a="1"/>
  <c r="BH34" i="3" s="1"/>
  <c r="BJ22" i="3" a="1"/>
  <c r="BJ22" i="3" s="1"/>
  <c r="BA33" i="3" a="1"/>
  <c r="BA33" i="3" s="1"/>
  <c r="AZ30" i="3" a="1"/>
  <c r="AZ30" i="3" s="1"/>
  <c r="BC29" i="3" a="1"/>
  <c r="BC29" i="3" s="1"/>
  <c r="AX32" i="3" a="1"/>
  <c r="AX32" i="3" s="1"/>
  <c r="BE27" i="3" a="1"/>
  <c r="BE27" i="3" s="1"/>
  <c r="BA28" i="3" a="1"/>
  <c r="BA28" i="3" s="1"/>
  <c r="BG19" i="3" a="1"/>
  <c r="BG19" i="3" s="1"/>
  <c r="BD18" i="3" a="1"/>
  <c r="BD18" i="3" s="1"/>
  <c r="BH30" i="3" a="1"/>
  <c r="BH30" i="3" s="1"/>
  <c r="AQ23" i="3" a="1"/>
  <c r="AQ23" i="3" s="1"/>
  <c r="AY22" i="3" a="1"/>
  <c r="AY22" i="3" s="1"/>
  <c r="BD25" i="3" a="1"/>
  <c r="BD25" i="3" s="1"/>
  <c r="AS23" i="3" a="1"/>
  <c r="AS23" i="3" s="1"/>
  <c r="AX22" i="3" a="1"/>
  <c r="AX22" i="3" s="1"/>
  <c r="AY34" i="3" a="1"/>
  <c r="AY34" i="3" s="1"/>
  <c r="BH27" i="3" a="1"/>
  <c r="BH27" i="3" s="1"/>
  <c r="BE29" i="3" a="1"/>
  <c r="BE29" i="3" s="1"/>
  <c r="BJ21" i="3" a="1"/>
  <c r="BJ21" i="3" s="1"/>
  <c r="BJ20" i="3" a="1"/>
  <c r="BJ20" i="3" s="1"/>
  <c r="AR27" i="3" a="1"/>
  <c r="AR27" i="3" s="1"/>
  <c r="AR20" i="3" a="1"/>
  <c r="AR20" i="3" s="1"/>
  <c r="BF32" i="3" a="1"/>
  <c r="BF32" i="3" s="1"/>
  <c r="AZ16" i="3" a="1"/>
  <c r="AZ16" i="3" s="1"/>
  <c r="BD17" i="3" a="1"/>
  <c r="BD17" i="3" s="1"/>
  <c r="BH29" i="3" a="1"/>
  <c r="BH29" i="3" s="1"/>
  <c r="AR25" i="3" a="1"/>
  <c r="AR25" i="3" s="1"/>
  <c r="AS16" i="3" a="1"/>
  <c r="AS16" i="3" s="1"/>
  <c r="BI17" i="3" a="1"/>
  <c r="BI17" i="3" s="1"/>
  <c r="BJ34" i="3" a="1"/>
  <c r="BJ34" i="3" s="1"/>
  <c r="BE18" i="3" a="1"/>
  <c r="BE18" i="3" s="1"/>
  <c r="AU29" i="3" a="1"/>
  <c r="AU29" i="3" s="1"/>
  <c r="BC21" i="3" a="1"/>
  <c r="BC21" i="3" s="1"/>
  <c r="BH25" i="3" a="1"/>
  <c r="BH25" i="3" s="1"/>
  <c r="BI21" i="3" a="1"/>
  <c r="BI21" i="3" s="1"/>
  <c r="AR33" i="3" a="1"/>
  <c r="AR33" i="3" s="1"/>
  <c r="AZ22" i="3" a="1"/>
  <c r="AZ22" i="3" s="1"/>
  <c r="BE23" i="3" a="1"/>
  <c r="BE23" i="3" s="1"/>
  <c r="AX17" i="3" a="1"/>
  <c r="AX17" i="3" s="1"/>
  <c r="BE21" i="3" a="1"/>
  <c r="BE21" i="3" s="1"/>
  <c r="AX18" i="3" a="1"/>
  <c r="AX18" i="3" s="1"/>
  <c r="BI18" i="3" a="1"/>
  <c r="BI18" i="3" s="1"/>
  <c r="BD23" i="3" a="1"/>
  <c r="BD23" i="3" s="1"/>
  <c r="BG27" i="3" a="1"/>
  <c r="BG27" i="3" s="1"/>
  <c r="AZ24" i="3" a="1"/>
  <c r="AZ24" i="3" s="1"/>
  <c r="BH17" i="3" a="1"/>
  <c r="BH17" i="3" s="1"/>
  <c r="BD16" i="3" a="1"/>
  <c r="BD16" i="3" s="1"/>
  <c r="BH28" i="3" a="1"/>
  <c r="BH28" i="3" s="1"/>
  <c r="BB17" i="3" a="1"/>
  <c r="BB17" i="3" s="1"/>
  <c r="AR29" i="3" a="1"/>
  <c r="AR29" i="3" s="1"/>
  <c r="AU30" i="3" a="1"/>
  <c r="AU30" i="3" s="1"/>
  <c r="AY18" i="3" a="1"/>
  <c r="AY18" i="3" s="1"/>
  <c r="AS29" i="3" a="1"/>
  <c r="AS29" i="3" s="1"/>
  <c r="BD28" i="3" a="1"/>
  <c r="BD28" i="3" s="1"/>
  <c r="BG22" i="3" a="1"/>
  <c r="BG22" i="3" s="1"/>
  <c r="AY29" i="3" a="1"/>
  <c r="AY29" i="3" s="1"/>
  <c r="AY32" i="3" a="1"/>
  <c r="AY32" i="3" s="1"/>
  <c r="BA19" i="3" a="1"/>
  <c r="BA19" i="3" s="1"/>
  <c r="BB20" i="3" a="1"/>
  <c r="BB20" i="3" s="1"/>
  <c r="AR23" i="3" a="1"/>
  <c r="AR23" i="3" s="1"/>
  <c r="BH31" i="3" a="1"/>
  <c r="BH31" i="3" s="1"/>
  <c r="AS21" i="3" a="1"/>
  <c r="AS21" i="3" s="1"/>
  <c r="AT26" i="3" a="1"/>
  <c r="AT26" i="3" s="1"/>
  <c r="BJ28" i="3" a="1"/>
  <c r="BJ28" i="3" s="1"/>
  <c r="AX16" i="3" a="1"/>
  <c r="AX16" i="3" s="1"/>
  <c r="AR17" i="3" a="1"/>
  <c r="AR17" i="3" s="1"/>
  <c r="BF23" i="3" a="1"/>
  <c r="BF23" i="3" s="1"/>
  <c r="AS22" i="3" a="1"/>
  <c r="AS22" i="3" s="1"/>
  <c r="BH24" i="3" a="1"/>
  <c r="BH24" i="3" s="1"/>
  <c r="AS30" i="3" a="1"/>
  <c r="AS30" i="3" s="1"/>
  <c r="AY27" i="3" a="1"/>
  <c r="AY27" i="3" s="1"/>
  <c r="BJ30" i="3" a="1"/>
  <c r="BJ30" i="3" s="1"/>
  <c r="BC23" i="3" a="1"/>
  <c r="BC23" i="3" s="1"/>
  <c r="AX30" i="3" a="1"/>
  <c r="AX30" i="3" s="1"/>
  <c r="AZ21" i="3" a="1"/>
  <c r="AZ21" i="3" s="1"/>
  <c r="AV27" i="3" a="1"/>
  <c r="AV27" i="3" s="1"/>
  <c r="BG33" i="3" a="1"/>
  <c r="BG33" i="3" s="1"/>
  <c r="AV20" i="3" a="1"/>
  <c r="AV20" i="3" s="1"/>
  <c r="BD30" i="3" a="1"/>
  <c r="BD30" i="3" s="1"/>
  <c r="AW22" i="3" a="1"/>
  <c r="AW22" i="3" s="1"/>
  <c r="BJ32" i="3" a="1"/>
  <c r="BJ32" i="3" s="1"/>
  <c r="AZ34" i="3" a="1"/>
  <c r="AZ34" i="3" s="1"/>
  <c r="AX29" i="3" a="1"/>
  <c r="AX29" i="3" s="1"/>
  <c r="AX33" i="3" a="1"/>
  <c r="AX33" i="3" s="1"/>
  <c r="BD22" i="3" a="1"/>
  <c r="BD22" i="3" s="1"/>
  <c r="BF21" i="3" a="1"/>
  <c r="BF21" i="3" s="1"/>
  <c r="AY30" i="3" a="1"/>
  <c r="AY30" i="3" s="1"/>
  <c r="BB16" i="3" a="1"/>
  <c r="BB16" i="3" s="1"/>
  <c r="BH18" i="3" a="1"/>
  <c r="BH18" i="3" s="1"/>
  <c r="AZ20" i="3" a="1"/>
  <c r="AZ20" i="3" s="1"/>
  <c r="BB24" i="3" a="1"/>
  <c r="BB24" i="3" s="1"/>
  <c r="AZ32" i="3" a="1"/>
  <c r="AZ32" i="3" s="1"/>
  <c r="AT34" i="3" a="1"/>
  <c r="AT34" i="3" s="1"/>
  <c r="AU26" i="3" a="1"/>
  <c r="AU26" i="3" s="1"/>
  <c r="AZ31" i="3" a="1"/>
  <c r="AZ31" i="3" s="1"/>
  <c r="BE32" i="3" a="1"/>
  <c r="BE32" i="3" s="1"/>
  <c r="BJ29" i="3" a="1"/>
  <c r="BJ29" i="3" s="1"/>
  <c r="BD33" i="3" a="1"/>
  <c r="BD33" i="3" s="1"/>
  <c r="AS34" i="3" a="1"/>
  <c r="AS34" i="3" s="1"/>
  <c r="BC31" i="3" a="1"/>
  <c r="BC31" i="3" s="1"/>
  <c r="BA29" i="3" a="1"/>
  <c r="BA29" i="3" s="1"/>
  <c r="AY17" i="3" a="1"/>
  <c r="AY17" i="3" s="1"/>
  <c r="BJ19" i="3" a="1"/>
  <c r="BJ19" i="3" s="1"/>
  <c r="BI16" i="3" a="1"/>
  <c r="BI16" i="3" s="1"/>
  <c r="BB25" i="3" a="1"/>
  <c r="BB25" i="3" s="1"/>
  <c r="BI20" i="3" a="1"/>
  <c r="BI20" i="3" s="1"/>
  <c r="AT27" i="3" a="1"/>
  <c r="AT27" i="3" s="1"/>
  <c r="AZ19" i="3" a="1"/>
  <c r="AZ19" i="3" s="1"/>
  <c r="AY21" i="3" a="1"/>
  <c r="AY21" i="3" s="1"/>
  <c r="AX21" i="3" a="1"/>
  <c r="AX21" i="3" s="1"/>
  <c r="BG17" i="3" a="1"/>
  <c r="BG17" i="3" s="1"/>
  <c r="BE24" i="3" a="1"/>
  <c r="BE24" i="3" s="1"/>
  <c r="BC24" i="3" a="1"/>
  <c r="BC24" i="3" s="1"/>
  <c r="BE28" i="3" a="1"/>
  <c r="BE28" i="3" s="1"/>
  <c r="AX25" i="3" a="1"/>
  <c r="AX25" i="3" s="1"/>
  <c r="BE31" i="3" a="1"/>
  <c r="BE31" i="3" s="1"/>
  <c r="AQ27" i="3" a="1"/>
  <c r="AQ27" i="3" s="1"/>
  <c r="BB26" i="3" a="1"/>
  <c r="BB26" i="3" s="1"/>
  <c r="AT28" i="3" a="1"/>
  <c r="AT28" i="3" s="1"/>
  <c r="AZ26" i="3" a="1"/>
  <c r="AZ26" i="3" s="1"/>
  <c r="BJ17" i="3" a="1"/>
  <c r="BJ17" i="3" s="1"/>
  <c r="AW21" i="3" a="1"/>
  <c r="AW21" i="3" s="1"/>
  <c r="BD20" i="3" a="1"/>
  <c r="BD20" i="3" s="1"/>
  <c r="AV16" i="3" a="1"/>
  <c r="AV16" i="3" s="1"/>
  <c r="AR34" i="3" a="1"/>
  <c r="AR34" i="3" s="1"/>
  <c r="AU31" i="3" a="1"/>
  <c r="AU31" i="3" s="1"/>
  <c r="BI26" i="3" a="1"/>
  <c r="BI26" i="3" s="1"/>
  <c r="BJ18" i="3" a="1"/>
  <c r="BJ18" i="3" s="1"/>
  <c r="AT22" i="3" a="1"/>
  <c r="AT22" i="3" s="1"/>
  <c r="AV26" i="3" a="1"/>
  <c r="AV26" i="3" s="1"/>
  <c r="AS25" i="3" a="1"/>
  <c r="AS25" i="3" s="1"/>
  <c r="BG31" i="3" a="1"/>
  <c r="BG31" i="3" s="1"/>
  <c r="BG25" i="3" a="1"/>
  <c r="BG25" i="3" s="1"/>
  <c r="BI23" i="3" a="1"/>
  <c r="BI23" i="3" s="1"/>
  <c r="AV33" i="3" a="1"/>
  <c r="AV33" i="3" s="1"/>
  <c r="AZ23" i="3" a="1"/>
  <c r="AZ23" i="3" s="1"/>
  <c r="BE33" i="3" a="1"/>
  <c r="BE33" i="3" s="1"/>
  <c r="BI28" i="3" a="1"/>
  <c r="BI28" i="3" s="1"/>
  <c r="BJ25" i="3" a="1"/>
  <c r="BJ25" i="3" s="1"/>
  <c r="BG16" i="3" a="1"/>
  <c r="BG16" i="3" s="1"/>
  <c r="AW23" i="3" a="1"/>
  <c r="AW23" i="3" s="1"/>
  <c r="BI30" i="3" a="1"/>
  <c r="BI30" i="3" s="1"/>
  <c r="BA21" i="3" a="1"/>
  <c r="BA21" i="3" s="1"/>
  <c r="AW27" i="3" a="1"/>
  <c r="AW27" i="3" s="1"/>
  <c r="AS19" i="3" a="1"/>
  <c r="AS19" i="3" s="1"/>
  <c r="AY16" i="3" a="1"/>
  <c r="AY16" i="3" s="1"/>
  <c r="AY25" i="3" a="1"/>
  <c r="AY25" i="3" s="1"/>
  <c r="BC25" i="3" a="1"/>
  <c r="BC25" i="3" s="1"/>
  <c r="BC27" i="3" a="1"/>
  <c r="BC27" i="3" s="1"/>
  <c r="AS31" i="3" a="1"/>
  <c r="AS31" i="3" s="1"/>
  <c r="BB30" i="3" a="1"/>
  <c r="BB30" i="3" s="1"/>
  <c r="BB32" i="3" a="1"/>
  <c r="BB32" i="3" s="1"/>
  <c r="AT33" i="3" a="1"/>
  <c r="AT33" i="3" s="1"/>
  <c r="BC33" i="3" a="1"/>
  <c r="BC33" i="3" s="1"/>
  <c r="BB29" i="3" a="1"/>
  <c r="BB29" i="3" s="1"/>
  <c r="AW34" i="3" a="1"/>
  <c r="AW34" i="3" s="1"/>
  <c r="BG21" i="3" a="1"/>
  <c r="BG21" i="3" s="1"/>
  <c r="BC20" i="3" a="1"/>
  <c r="BC20" i="3" s="1"/>
  <c r="AZ33" i="3" a="1"/>
  <c r="AZ33" i="3" s="1"/>
  <c r="AU33" i="3" a="1"/>
  <c r="AU33" i="3" s="1"/>
  <c r="BA27" i="3" a="1"/>
  <c r="BA27" i="3" s="1"/>
  <c r="BJ31" i="3" a="1"/>
  <c r="BJ31" i="3" s="1"/>
  <c r="AZ17" i="3" a="1"/>
  <c r="AZ17" i="3" s="1"/>
  <c r="AW19" i="3" a="1"/>
  <c r="AW19" i="3" s="1"/>
  <c r="BD21" i="3" a="1"/>
  <c r="BD21" i="3" s="1"/>
  <c r="BD19" i="3" a="1"/>
  <c r="BD19" i="3" s="1"/>
  <c r="BC34" i="3" a="1"/>
  <c r="BC34" i="3" s="1"/>
  <c r="AR19" i="3" a="1"/>
  <c r="AR19" i="3" s="1"/>
  <c r="BD27" i="3" a="1"/>
  <c r="BD27" i="3" s="1"/>
  <c r="AX23" i="3" a="1"/>
  <c r="AX23" i="3" s="1"/>
  <c r="BG18" i="3" a="1"/>
  <c r="BG18" i="3" s="1"/>
  <c r="AQ25" i="3" a="1"/>
  <c r="AQ25" i="3" s="1"/>
  <c r="AY19" i="3" a="1"/>
  <c r="AY19" i="3" s="1"/>
  <c r="BF22" i="3" a="1"/>
  <c r="BF22" i="3" s="1"/>
  <c r="AW20" i="3" a="1"/>
  <c r="AW20" i="3" s="1"/>
  <c r="BF17" i="3" a="1"/>
  <c r="BF17" i="3" s="1"/>
  <c r="BF26" i="3" a="1"/>
  <c r="BF26" i="3" s="1"/>
  <c r="AR26" i="3" a="1"/>
  <c r="AR26" i="3" s="1"/>
  <c r="BJ27" i="3" a="1"/>
  <c r="BJ27" i="3" s="1"/>
  <c r="BD31" i="3" a="1"/>
  <c r="BD31" i="3" s="1"/>
  <c r="BJ33" i="3" a="1"/>
  <c r="BJ33" i="3" s="1"/>
  <c r="BC19" i="3" a="1"/>
  <c r="BC19" i="3" s="1"/>
  <c r="AV32" i="3" a="1"/>
  <c r="AV32" i="3" s="1"/>
  <c r="AN25" i="3" l="1"/>
  <c r="AO25" i="3" s="1"/>
  <c r="AN22" i="3"/>
  <c r="AO22" i="3" s="1"/>
  <c r="AN18" i="3"/>
  <c r="AO18" i="3" s="1"/>
  <c r="AN19" i="3"/>
  <c r="AO19" i="3" s="1"/>
  <c r="AN23" i="3"/>
  <c r="AO23" i="3" s="1"/>
  <c r="AN30" i="3"/>
  <c r="AO30" i="3" s="1"/>
  <c r="AN33" i="3"/>
  <c r="AO33" i="3" s="1"/>
  <c r="AN21" i="3"/>
  <c r="AO21" i="3" s="1"/>
  <c r="AN29" i="3"/>
  <c r="AO29" i="3" s="1"/>
  <c r="AN28" i="3"/>
  <c r="AO28" i="3" s="1"/>
  <c r="AN27" i="3"/>
  <c r="AO27" i="3" s="1"/>
  <c r="AN17" i="3"/>
  <c r="AO17" i="3" s="1"/>
  <c r="AN26" i="3"/>
  <c r="AO26" i="3" s="1"/>
  <c r="AN34" i="3"/>
  <c r="AO34" i="3" s="1"/>
  <c r="AX15" i="3" a="1"/>
  <c r="AX15" i="3" s="1"/>
  <c r="BF15" i="3" a="1"/>
  <c r="BF15" i="3" s="1"/>
  <c r="AS15" i="3" a="1"/>
  <c r="AS15" i="3" s="1"/>
  <c r="BD15" i="3" a="1"/>
  <c r="BD15" i="3" s="1"/>
  <c r="AT15" i="3" a="1"/>
  <c r="AT15" i="3" s="1"/>
  <c r="AZ15" i="3" a="1"/>
  <c r="AZ15" i="3" s="1"/>
  <c r="AY15" i="3" a="1"/>
  <c r="AY15" i="3" s="1"/>
  <c r="BE15" i="3" a="1"/>
  <c r="BE15" i="3" s="1"/>
  <c r="AW15" i="3" a="1"/>
  <c r="AW15" i="3" s="1"/>
  <c r="BB15" i="3" a="1"/>
  <c r="BB15" i="3" s="1"/>
  <c r="AV15" i="3" a="1"/>
  <c r="AV15" i="3" s="1"/>
  <c r="BI15" i="3" a="1"/>
  <c r="BI15" i="3" s="1"/>
  <c r="BH15" i="3" a="1"/>
  <c r="BH15" i="3" s="1"/>
  <c r="BG15" i="3" a="1"/>
  <c r="BG15" i="3" s="1"/>
  <c r="AR15" i="3" a="1"/>
  <c r="AR15" i="3" s="1"/>
  <c r="BA15" i="3" a="1"/>
  <c r="BA15" i="3" s="1"/>
  <c r="BJ15" i="3" a="1"/>
  <c r="BJ15" i="3" s="1"/>
  <c r="BC15" i="3" a="1"/>
  <c r="BC15" i="3" s="1"/>
  <c r="AU15" i="3" a="1"/>
  <c r="AU15" i="3" s="1"/>
  <c r="AQ15" i="3" a="1"/>
  <c r="AQ15" i="3" s="1"/>
  <c r="AN16" i="3"/>
  <c r="AO16" i="3" s="1"/>
  <c r="AN20" i="3"/>
  <c r="AO20" i="3" s="1"/>
  <c r="AN32" i="3"/>
  <c r="AO32" i="3" s="1"/>
  <c r="AN31" i="3"/>
  <c r="AO31" i="3" s="1"/>
  <c r="AN24" i="3"/>
  <c r="AO24" i="3" s="1"/>
  <c r="AN15" i="3" l="1"/>
  <c r="AO15" i="3" s="1"/>
  <c r="O10" i="3" l="1" a="1"/>
  <c r="O10" i="3" s="1"/>
  <c r="O9" i="3" s="1"/>
  <c r="P10" i="3" a="1"/>
  <c r="P10" i="3" s="1"/>
  <c r="P9" i="3" s="1"/>
  <c r="W10" i="3" a="1"/>
  <c r="W10" i="3" s="1"/>
  <c r="W9" i="3" s="1"/>
  <c r="T10" i="3" a="1"/>
  <c r="T10" i="3" s="1"/>
  <c r="T9" i="3" s="1"/>
  <c r="U10" i="3" a="1"/>
  <c r="U10" i="3" s="1"/>
  <c r="U9" i="3" s="1"/>
  <c r="AB10" i="3" a="1"/>
  <c r="AB10" i="3" s="1"/>
  <c r="AB9" i="3" s="1"/>
  <c r="Z10" i="3" a="1"/>
  <c r="Z10" i="3" s="1"/>
  <c r="Z9" i="3" s="1"/>
  <c r="AG10" i="3" a="1"/>
  <c r="AG10" i="3" s="1"/>
  <c r="AG9" i="3" s="1"/>
  <c r="AE10" i="3" a="1"/>
  <c r="AE10" i="3" s="1"/>
  <c r="AE9" i="3" s="1"/>
  <c r="Y10" i="3" a="1"/>
  <c r="Y10" i="3" s="1"/>
  <c r="Y9" i="3" s="1"/>
  <c r="AJ10" i="3" a="1"/>
  <c r="AJ10" i="3" s="1"/>
  <c r="AJ9" i="3" s="1"/>
  <c r="AD10" i="3" a="1"/>
  <c r="AD10" i="3" s="1"/>
  <c r="AD9" i="3" s="1"/>
  <c r="Q10" i="3" a="1"/>
  <c r="Q10" i="3" s="1"/>
  <c r="Q9" i="3" s="1"/>
  <c r="AI10" i="3" a="1"/>
  <c r="AI10" i="3" s="1"/>
  <c r="AI9" i="3" s="1"/>
  <c r="V10" i="3" a="1"/>
  <c r="V10" i="3" s="1"/>
  <c r="V9" i="3" s="1"/>
  <c r="S10" i="3" a="1"/>
  <c r="S10" i="3" s="1"/>
  <c r="S9" i="3" s="1"/>
  <c r="AA10" i="3" a="1"/>
  <c r="AA10" i="3" s="1"/>
  <c r="AA9" i="3" s="1"/>
  <c r="X10" i="3" a="1"/>
  <c r="X10" i="3" s="1"/>
  <c r="X9" i="3" s="1"/>
  <c r="AF10" i="3" a="1"/>
  <c r="AF10" i="3" s="1"/>
  <c r="AF9" i="3" s="1"/>
  <c r="AC10" i="3" a="1"/>
  <c r="AC10" i="3" s="1"/>
  <c r="AC9" i="3" s="1"/>
  <c r="R10" i="3" a="1"/>
  <c r="R10" i="3" s="1"/>
  <c r="R9" i="3" s="1"/>
  <c r="AH10" i="3" a="1"/>
  <c r="AH10" i="3" s="1"/>
  <c r="AH9" i="3" s="1"/>
  <c r="H15" i="3" l="1" a="1"/>
  <c r="H15" i="3" s="1"/>
  <c r="B16" i="3"/>
  <c r="CA20" i="3" s="1" a="1"/>
  <c r="CA20" i="3" s="1"/>
  <c r="CA27" i="3" l="1" a="1"/>
  <c r="CA27" i="3" s="1"/>
  <c r="CB18" i="3" a="1"/>
  <c r="CB18" i="3" s="1"/>
  <c r="BR21" i="3" a="1"/>
  <c r="BR21" i="3" s="1"/>
  <c r="CD17" i="3" a="1"/>
  <c r="CD17" i="3" s="1"/>
  <c r="BU17" i="3" a="1"/>
  <c r="BU17" i="3" s="1"/>
  <c r="CG23" i="3" a="1"/>
  <c r="CG23" i="3" s="1"/>
  <c r="BZ22" i="3" a="1"/>
  <c r="BZ22" i="3" s="1"/>
  <c r="CD16" i="3" a="1"/>
  <c r="CD16" i="3" s="1"/>
  <c r="BX34" i="3" a="1"/>
  <c r="BX34" i="3" s="1"/>
  <c r="BT27" i="3" a="1"/>
  <c r="BT27" i="3" s="1"/>
  <c r="CH23" i="3" a="1"/>
  <c r="CH23" i="3" s="1"/>
  <c r="CI34" i="3" a="1"/>
  <c r="CI34" i="3" s="1"/>
  <c r="CE22" i="3" a="1"/>
  <c r="CE22" i="3" s="1"/>
  <c r="BS28" i="3" a="1"/>
  <c r="BS28" i="3" s="1"/>
  <c r="BY32" i="3" a="1"/>
  <c r="BY32" i="3" s="1"/>
  <c r="BR16" i="3" a="1"/>
  <c r="BR16" i="3" s="1"/>
  <c r="CI24" i="3" a="1"/>
  <c r="CI24" i="3" s="1"/>
  <c r="BW19" i="3" a="1"/>
  <c r="BW19" i="3" s="1"/>
  <c r="CD34" i="3" a="1"/>
  <c r="CD34" i="3" s="1"/>
  <c r="BW30" i="3" a="1"/>
  <c r="BW30" i="3" s="1"/>
  <c r="CI28" i="3" a="1"/>
  <c r="CI28" i="3" s="1"/>
  <c r="CA33" i="3" a="1"/>
  <c r="CA33" i="3" s="1"/>
  <c r="CG15" i="3" a="1"/>
  <c r="CG15" i="3" s="1"/>
  <c r="CH26" i="3" a="1"/>
  <c r="CH26" i="3" s="1"/>
  <c r="BV27" i="3" a="1"/>
  <c r="BV27" i="3" s="1"/>
  <c r="CC21" i="3" a="1"/>
  <c r="CC21" i="3" s="1"/>
  <c r="CI18" i="3" a="1"/>
  <c r="CI18" i="3" s="1"/>
  <c r="BW27" i="3" a="1"/>
  <c r="BW27" i="3" s="1"/>
  <c r="BT31" i="3" a="1"/>
  <c r="BT31" i="3" s="1"/>
  <c r="BZ24" i="3" a="1"/>
  <c r="BZ24" i="3" s="1"/>
  <c r="CJ27" i="3" a="1"/>
  <c r="CJ27" i="3" s="1"/>
  <c r="BZ31" i="3" a="1"/>
  <c r="BZ31" i="3" s="1"/>
  <c r="CJ16" i="3" a="1"/>
  <c r="CJ16" i="3" s="1"/>
  <c r="BT19" i="3" a="1"/>
  <c r="BT19" i="3" s="1"/>
  <c r="CJ24" i="3" a="1"/>
  <c r="CJ24" i="3" s="1"/>
  <c r="CF27" i="3" a="1"/>
  <c r="CF27" i="3" s="1"/>
  <c r="CG18" i="3" a="1"/>
  <c r="CG18" i="3" s="1"/>
  <c r="CA28" i="3" a="1"/>
  <c r="CA28" i="3" s="1"/>
  <c r="CB34" i="3" a="1"/>
  <c r="CB34" i="3" s="1"/>
  <c r="CI15" i="3" a="1"/>
  <c r="CI15" i="3" s="1"/>
  <c r="BR15" i="3" a="1"/>
  <c r="BR15" i="3" s="1"/>
  <c r="CA31" i="3" a="1"/>
  <c r="CA31" i="3" s="1"/>
  <c r="CA19" i="3" a="1"/>
  <c r="CA19" i="3" s="1"/>
  <c r="CF23" i="3" a="1"/>
  <c r="CF23" i="3" s="1"/>
  <c r="BU28" i="3" a="1"/>
  <c r="BU28" i="3" s="1"/>
  <c r="BS19" i="3" a="1"/>
  <c r="BS19" i="3" s="1"/>
  <c r="CF18" i="3" a="1"/>
  <c r="CF18" i="3" s="1"/>
  <c r="CH21" i="3" a="1"/>
  <c r="CH21" i="3" s="1"/>
  <c r="BU34" i="3" a="1"/>
  <c r="BU34" i="3" s="1"/>
  <c r="BV22" i="3" a="1"/>
  <c r="BV22" i="3" s="1"/>
  <c r="CH19" i="3" a="1"/>
  <c r="CH19" i="3" s="1"/>
  <c r="BZ21" i="3" a="1"/>
  <c r="BZ21" i="3" s="1"/>
  <c r="CG21" i="3" a="1"/>
  <c r="CG21" i="3" s="1"/>
  <c r="BV24" i="3" a="1"/>
  <c r="BV24" i="3" s="1"/>
  <c r="BT17" i="3" a="1"/>
  <c r="BT17" i="3" s="1"/>
  <c r="BX21" i="3" a="1"/>
  <c r="BX21" i="3" s="1"/>
  <c r="BW26" i="3" a="1"/>
  <c r="BW26" i="3" s="1"/>
  <c r="BW17" i="3" a="1"/>
  <c r="BW17" i="3" s="1"/>
  <c r="CH29" i="3" a="1"/>
  <c r="CH29" i="3" s="1"/>
  <c r="BQ23" i="3" a="1"/>
  <c r="BQ23" i="3" s="1"/>
  <c r="CF34" i="3" a="1"/>
  <c r="CF34" i="3" s="1"/>
  <c r="CC30" i="3" a="1"/>
  <c r="CC30" i="3" s="1"/>
  <c r="BQ22" i="3" a="1"/>
  <c r="BQ22" i="3" s="1"/>
  <c r="CE21" i="3" a="1"/>
  <c r="CE21" i="3" s="1"/>
  <c r="BR29" i="3" a="1"/>
  <c r="BR29" i="3" s="1"/>
  <c r="BQ27" i="3" a="1"/>
  <c r="BQ27" i="3" s="1"/>
  <c r="CG19" i="3" a="1"/>
  <c r="CG19" i="3" s="1"/>
  <c r="CG33" i="3" a="1"/>
  <c r="CG33" i="3" s="1"/>
  <c r="BQ34" i="3" a="1"/>
  <c r="BQ34" i="3" s="1"/>
  <c r="BT15" i="3" a="1"/>
  <c r="BT15" i="3" s="1"/>
  <c r="CI17" i="3" a="1"/>
  <c r="CI17" i="3" s="1"/>
  <c r="CB30" i="3" a="1"/>
  <c r="CB30" i="3" s="1"/>
  <c r="CD19" i="3" a="1"/>
  <c r="CD19" i="3" s="1"/>
  <c r="CC22" i="3" a="1"/>
  <c r="CC22" i="3" s="1"/>
  <c r="BY15" i="3" a="1"/>
  <c r="BY15" i="3" s="1"/>
  <c r="BT33" i="3" a="1"/>
  <c r="BT33" i="3" s="1"/>
  <c r="CE16" i="3" a="1"/>
  <c r="CE16" i="3" s="1"/>
  <c r="BU26" i="3" a="1"/>
  <c r="BU26" i="3" s="1"/>
  <c r="CF20" i="3" a="1"/>
  <c r="CF20" i="3" s="1"/>
  <c r="CE24" i="3" a="1"/>
  <c r="CE24" i="3" s="1"/>
  <c r="BV23" i="3" a="1"/>
  <c r="BV23" i="3" s="1"/>
  <c r="BU31" i="3" a="1"/>
  <c r="BU31" i="3" s="1"/>
  <c r="BR30" i="3" a="1"/>
  <c r="BR30" i="3" s="1"/>
  <c r="CA21" i="3" a="1"/>
  <c r="CA21" i="3" s="1"/>
  <c r="CH30" i="3" a="1"/>
  <c r="CH30" i="3" s="1"/>
  <c r="BR28" i="3" a="1"/>
  <c r="BR28" i="3" s="1"/>
  <c r="BQ24" i="3" a="1"/>
  <c r="BQ24" i="3" s="1"/>
  <c r="CF26" i="3" a="1"/>
  <c r="CF26" i="3" s="1"/>
  <c r="BV21" i="3" a="1"/>
  <c r="BV21" i="3" s="1"/>
  <c r="BY21" i="3" a="1"/>
  <c r="BY21" i="3" s="1"/>
  <c r="CF19" i="3" a="1"/>
  <c r="CF19" i="3" s="1"/>
  <c r="BV15" i="3" a="1"/>
  <c r="BV15" i="3" s="1"/>
  <c r="BT24" i="3" a="1"/>
  <c r="BT24" i="3" s="1"/>
  <c r="BR33" i="3" a="1"/>
  <c r="BR33" i="3" s="1"/>
  <c r="BU15" i="3" a="1"/>
  <c r="BU15" i="3" s="1"/>
  <c r="BY31" i="3" a="1"/>
  <c r="BY31" i="3" s="1"/>
  <c r="CF28" i="3" a="1"/>
  <c r="CF28" i="3" s="1"/>
  <c r="BT30" i="3" a="1"/>
  <c r="BT30" i="3" s="1"/>
  <c r="BT21" i="3" a="1"/>
  <c r="BT21" i="3" s="1"/>
  <c r="CI20" i="3" a="1"/>
  <c r="CI20" i="3" s="1"/>
  <c r="CE20" i="3" a="1"/>
  <c r="CE20" i="3" s="1"/>
  <c r="CB19" i="3" a="1"/>
  <c r="CB19" i="3" s="1"/>
  <c r="BS31" i="3" a="1"/>
  <c r="BS31" i="3" s="1"/>
  <c r="CH34" i="3" a="1"/>
  <c r="CH34" i="3" s="1"/>
  <c r="BW16" i="3" a="1"/>
  <c r="BW16" i="3" s="1"/>
  <c r="CJ15" i="3" a="1"/>
  <c r="CJ15" i="3" s="1"/>
  <c r="BS25" i="3" a="1"/>
  <c r="BS25" i="3" s="1"/>
  <c r="BZ15" i="3" a="1"/>
  <c r="BZ15" i="3" s="1"/>
  <c r="BZ34" i="3" a="1"/>
  <c r="BZ34" i="3" s="1"/>
  <c r="BY34" i="3" a="1"/>
  <c r="BY34" i="3" s="1"/>
  <c r="CC18" i="3" a="1"/>
  <c r="CC18" i="3" s="1"/>
  <c r="BR17" i="3" a="1"/>
  <c r="BR17" i="3" s="1"/>
  <c r="BS29" i="3" a="1"/>
  <c r="BS29" i="3" s="1"/>
  <c r="BR18" i="3" a="1"/>
  <c r="BR18" i="3" s="1"/>
  <c r="CG24" i="3" a="1"/>
  <c r="CG24" i="3" s="1"/>
  <c r="BV19" i="3" a="1"/>
  <c r="BV19" i="3" s="1"/>
  <c r="CD15" i="3" a="1"/>
  <c r="CD15" i="3" s="1"/>
  <c r="CA24" i="3" a="1"/>
  <c r="CA24" i="3" s="1"/>
  <c r="CD25" i="3" a="1"/>
  <c r="CD25" i="3" s="1"/>
  <c r="BR34" i="3" a="1"/>
  <c r="BR34" i="3" s="1"/>
  <c r="CF32" i="3" a="1"/>
  <c r="CF32" i="3" s="1"/>
  <c r="CB29" i="3" a="1"/>
  <c r="CB29" i="3" s="1"/>
  <c r="BU23" i="3" a="1"/>
  <c r="BU23" i="3" s="1"/>
  <c r="CI21" i="3" a="1"/>
  <c r="CI21" i="3" s="1"/>
  <c r="BW23" i="3" a="1"/>
  <c r="BW23" i="3" s="1"/>
  <c r="CI33" i="3" a="1"/>
  <c r="CI33" i="3" s="1"/>
  <c r="BZ16" i="3" a="1"/>
  <c r="BZ16" i="3" s="1"/>
  <c r="BZ32" i="3" a="1"/>
  <c r="BZ32" i="3" s="1"/>
  <c r="BW24" i="3" a="1"/>
  <c r="BW24" i="3" s="1"/>
  <c r="BT23" i="3" a="1"/>
  <c r="BT23" i="3" s="1"/>
  <c r="CB26" i="3" a="1"/>
  <c r="CB26" i="3" s="1"/>
  <c r="BU19" i="3" a="1"/>
  <c r="BU19" i="3" s="1"/>
  <c r="CA22" i="3" a="1"/>
  <c r="CA22" i="3" s="1"/>
  <c r="CH25" i="3" a="1"/>
  <c r="CH25" i="3" s="1"/>
  <c r="CB25" i="3" a="1"/>
  <c r="CB25" i="3" s="1"/>
  <c r="BW22" i="3" a="1"/>
  <c r="BW22" i="3" s="1"/>
  <c r="BV32" i="3" a="1"/>
  <c r="BV32" i="3" s="1"/>
  <c r="CE30" i="3" a="1"/>
  <c r="CE30" i="3" s="1"/>
  <c r="BU21" i="3" a="1"/>
  <c r="BU21" i="3" s="1"/>
  <c r="CF15" i="3" a="1"/>
  <c r="CF15" i="3" s="1"/>
  <c r="CF29" i="3" a="1"/>
  <c r="CF29" i="3" s="1"/>
  <c r="CG26" i="3" a="1"/>
  <c r="CG26" i="3" s="1"/>
  <c r="BZ30" i="3" a="1"/>
  <c r="BZ30" i="3" s="1"/>
  <c r="CG30" i="3" a="1"/>
  <c r="CG30" i="3" s="1"/>
  <c r="BW25" i="3" a="1"/>
  <c r="BW25" i="3" s="1"/>
  <c r="CA16" i="3" a="1"/>
  <c r="CA16" i="3" s="1"/>
  <c r="CG34" i="3" a="1"/>
  <c r="CG34" i="3" s="1"/>
  <c r="BS33" i="3" a="1"/>
  <c r="BS33" i="3" s="1"/>
  <c r="CG17" i="3" a="1"/>
  <c r="CG17" i="3" s="1"/>
  <c r="CJ25" i="3" a="1"/>
  <c r="CJ25" i="3" s="1"/>
  <c r="BW34" i="3" a="1"/>
  <c r="BW34" i="3" s="1"/>
  <c r="CE19" i="3" a="1"/>
  <c r="CE19" i="3" s="1"/>
  <c r="CF24" i="3" a="1"/>
  <c r="CF24" i="3" s="1"/>
  <c r="CE26" i="3" a="1"/>
  <c r="CE26" i="3" s="1"/>
  <c r="CE25" i="3" a="1"/>
  <c r="CE25" i="3" s="1"/>
  <c r="CI25" i="3" a="1"/>
  <c r="CI25" i="3" s="1"/>
  <c r="BY20" i="3" a="1"/>
  <c r="BY20" i="3" s="1"/>
  <c r="CB33" i="3" a="1"/>
  <c r="CB33" i="3" s="1"/>
  <c r="BT28" i="3" a="1"/>
  <c r="BT28" i="3" s="1"/>
  <c r="BX30" i="3" a="1"/>
  <c r="BX30" i="3" s="1"/>
  <c r="CE15" i="3" a="1"/>
  <c r="CE15" i="3" s="1"/>
  <c r="CF16" i="3" a="1"/>
  <c r="CF16" i="3" s="1"/>
  <c r="CH31" i="3" a="1"/>
  <c r="CH31" i="3" s="1"/>
  <c r="BX23" i="3" a="1"/>
  <c r="BX23" i="3" s="1"/>
  <c r="CB22" i="3" a="1"/>
  <c r="CB22" i="3" s="1"/>
  <c r="BV33" i="3" a="1"/>
  <c r="BV33" i="3" s="1"/>
  <c r="CJ28" i="3" a="1"/>
  <c r="CJ28" i="3" s="1"/>
  <c r="CD27" i="3" a="1"/>
  <c r="CD27" i="3" s="1"/>
  <c r="CJ33" i="3" a="1"/>
  <c r="CJ33" i="3" s="1"/>
  <c r="BX22" i="3" a="1"/>
  <c r="BX22" i="3" s="1"/>
  <c r="CF31" i="3" a="1"/>
  <c r="CF31" i="3" s="1"/>
  <c r="CF33" i="3" a="1"/>
  <c r="CF33" i="3" s="1"/>
  <c r="CA29" i="3" a="1"/>
  <c r="CA29" i="3" s="1"/>
  <c r="CB23" i="3" a="1"/>
  <c r="CB23" i="3" s="1"/>
  <c r="BS34" i="3" a="1"/>
  <c r="BS34" i="3" s="1"/>
  <c r="BY22" i="3" a="1"/>
  <c r="BY22" i="3" s="1"/>
  <c r="CG27" i="3" a="1"/>
  <c r="CG27" i="3" s="1"/>
  <c r="CE31" i="3" a="1"/>
  <c r="CE31" i="3" s="1"/>
  <c r="CC17" i="3" a="1"/>
  <c r="CC17" i="3" s="1"/>
  <c r="BU27" i="3" a="1"/>
  <c r="BU27" i="3" s="1"/>
  <c r="BY30" i="3" a="1"/>
  <c r="BY30" i="3" s="1"/>
  <c r="CI30" i="3" a="1"/>
  <c r="CI30" i="3" s="1"/>
  <c r="BU16" i="3" a="1"/>
  <c r="BU16" i="3" s="1"/>
  <c r="BR19" i="3" a="1"/>
  <c r="BR19" i="3" s="1"/>
  <c r="CH20" i="3" a="1"/>
  <c r="CH20" i="3" s="1"/>
  <c r="CF17" i="3" a="1"/>
  <c r="CF17" i="3" s="1"/>
  <c r="CI32" i="3" a="1"/>
  <c r="CI32" i="3" s="1"/>
  <c r="BZ27" i="3" a="1"/>
  <c r="BZ27" i="3" s="1"/>
  <c r="CA30" i="3" a="1"/>
  <c r="CA30" i="3" s="1"/>
  <c r="CH16" i="3" a="1"/>
  <c r="CH16" i="3" s="1"/>
  <c r="CC24" i="3" a="1"/>
  <c r="CC24" i="3" s="1"/>
  <c r="CF30" i="3" a="1"/>
  <c r="CF30" i="3" s="1"/>
  <c r="CC19" i="3" a="1"/>
  <c r="CC19" i="3" s="1"/>
  <c r="BW20" i="3" a="1"/>
  <c r="BW20" i="3" s="1"/>
  <c r="BZ25" i="3" a="1"/>
  <c r="BZ25" i="3" s="1"/>
  <c r="BX32" i="3" a="1"/>
  <c r="BX32" i="3" s="1"/>
  <c r="BT22" i="3" a="1"/>
  <c r="BT22" i="3" s="1"/>
  <c r="BS17" i="3" a="1"/>
  <c r="BS17" i="3" s="1"/>
  <c r="CD29" i="3" a="1"/>
  <c r="CD29" i="3" s="1"/>
  <c r="BT16" i="3" a="1"/>
  <c r="BT16" i="3" s="1"/>
  <c r="BS21" i="3" a="1"/>
  <c r="BS21" i="3" s="1"/>
  <c r="BT32" i="3" a="1"/>
  <c r="BT32" i="3" s="1"/>
  <c r="BY25" i="3" a="1"/>
  <c r="BY25" i="3" s="1"/>
  <c r="CI26" i="3" a="1"/>
  <c r="CI26" i="3" s="1"/>
  <c r="BX20" i="3" a="1"/>
  <c r="BX20" i="3" s="1"/>
  <c r="CE29" i="3" a="1"/>
  <c r="CE29" i="3" s="1"/>
  <c r="CJ26" i="3" a="1"/>
  <c r="CJ26" i="3" s="1"/>
  <c r="CC31" i="3" a="1"/>
  <c r="CC31" i="3" s="1"/>
  <c r="CB24" i="3" a="1"/>
  <c r="CB24" i="3" s="1"/>
  <c r="BX31" i="3" a="1"/>
  <c r="BX31" i="3" s="1"/>
  <c r="CE27" i="3" a="1"/>
  <c r="CE27" i="3" s="1"/>
  <c r="BR22" i="3" a="1"/>
  <c r="BR22" i="3" s="1"/>
  <c r="BU20" i="3" a="1"/>
  <c r="BU20" i="3" s="1"/>
  <c r="CC25" i="3" a="1"/>
  <c r="CC25" i="3" s="1"/>
  <c r="CG22" i="3" a="1"/>
  <c r="CG22" i="3" s="1"/>
  <c r="CB15" i="3" a="1"/>
  <c r="CB15" i="3" s="1"/>
  <c r="CF21" i="3" a="1"/>
  <c r="CF21" i="3" s="1"/>
  <c r="CH22" i="3" a="1"/>
  <c r="CH22" i="3" s="1"/>
  <c r="CI19" i="3" a="1"/>
  <c r="CI19" i="3" s="1"/>
  <c r="BS23" i="3" a="1"/>
  <c r="BS23" i="3" s="1"/>
  <c r="BV20" i="3" a="1"/>
  <c r="BV20" i="3" s="1"/>
  <c r="BY24" i="3" a="1"/>
  <c r="BY24" i="3" s="1"/>
  <c r="BX24" i="3" a="1"/>
  <c r="BX24" i="3" s="1"/>
  <c r="CI29" i="3" a="1"/>
  <c r="CI29" i="3" s="1"/>
  <c r="CD23" i="3" a="1"/>
  <c r="CD23" i="3" s="1"/>
  <c r="CA25" i="3" a="1"/>
  <c r="CA25" i="3" s="1"/>
  <c r="BW32" i="3" a="1"/>
  <c r="BW32" i="3" s="1"/>
  <c r="BY28" i="3" a="1"/>
  <c r="BY28" i="3" s="1"/>
  <c r="CE28" i="3" a="1"/>
  <c r="CE28" i="3" s="1"/>
  <c r="CC20" i="3" a="1"/>
  <c r="CC20" i="3" s="1"/>
  <c r="BY26" i="3" a="1"/>
  <c r="BY26" i="3" s="1"/>
  <c r="CH24" i="3" a="1"/>
  <c r="CH24" i="3" s="1"/>
  <c r="BT20" i="3" a="1"/>
  <c r="BT20" i="3" s="1"/>
  <c r="CB27" i="3" a="1"/>
  <c r="CB27" i="3" s="1"/>
  <c r="CC26" i="3" a="1"/>
  <c r="CC26" i="3" s="1"/>
  <c r="BQ33" i="3" a="1"/>
  <c r="BQ33" i="3" s="1"/>
  <c r="CE34" i="3" a="1"/>
  <c r="CE34" i="3" s="1"/>
  <c r="CA17" i="3" a="1"/>
  <c r="CA17" i="3" s="1"/>
  <c r="CD33" i="3" a="1"/>
  <c r="CD33" i="3" s="1"/>
  <c r="BV26" i="3" a="1"/>
  <c r="BV26" i="3" s="1"/>
  <c r="CD32" i="3" a="1"/>
  <c r="CD32" i="3" s="1"/>
  <c r="BS32" i="3" a="1"/>
  <c r="BS32" i="3" s="1"/>
  <c r="CI16" i="3" a="1"/>
  <c r="CI16" i="3" s="1"/>
  <c r="BZ23" i="3" a="1"/>
  <c r="BZ23" i="3" s="1"/>
  <c r="BW28" i="3" a="1"/>
  <c r="BW28" i="3" s="1"/>
  <c r="CB16" i="3" a="1"/>
  <c r="CB16" i="3" s="1"/>
  <c r="BQ15" i="3" a="1"/>
  <c r="BQ15" i="3" s="1"/>
  <c r="CD30" i="3" a="1"/>
  <c r="CD30" i="3" s="1"/>
  <c r="BV25" i="3" a="1"/>
  <c r="BV25" i="3" s="1"/>
  <c r="BR26" i="3" a="1"/>
  <c r="BR26" i="3" s="1"/>
  <c r="CG31" i="3" a="1"/>
  <c r="CG31" i="3" s="1"/>
  <c r="BS20" i="3" a="1"/>
  <c r="BS20" i="3" s="1"/>
  <c r="BR20" i="3" a="1"/>
  <c r="BR20" i="3" s="1"/>
  <c r="BX16" i="3" a="1"/>
  <c r="BX16" i="3" s="1"/>
  <c r="BX17" i="3" a="1"/>
  <c r="BX17" i="3" s="1"/>
  <c r="CC15" i="3" a="1"/>
  <c r="CC15" i="3" s="1"/>
  <c r="BQ16" i="3" a="1"/>
  <c r="BQ16" i="3" s="1"/>
  <c r="CJ30" i="3" a="1"/>
  <c r="CJ30" i="3" s="1"/>
  <c r="CE18" i="3" a="1"/>
  <c r="CE18" i="3" s="1"/>
  <c r="BZ18" i="3" a="1"/>
  <c r="BZ18" i="3" s="1"/>
  <c r="BY19" i="3" a="1"/>
  <c r="BY19" i="3" s="1"/>
  <c r="CG20" i="3" a="1"/>
  <c r="CG20" i="3" s="1"/>
  <c r="CJ20" i="3" a="1"/>
  <c r="CJ20" i="3" s="1"/>
  <c r="CI23" i="3" a="1"/>
  <c r="CI23" i="3" s="1"/>
  <c r="CE23" i="3" a="1"/>
  <c r="CE23" i="3" s="1"/>
  <c r="BU25" i="3" a="1"/>
  <c r="BU25" i="3" s="1"/>
  <c r="CA32" i="3" a="1"/>
  <c r="CA32" i="3" s="1"/>
  <c r="CI27" i="3" a="1"/>
  <c r="CI27" i="3" s="1"/>
  <c r="BQ32" i="3" a="1"/>
  <c r="BQ32" i="3" s="1"/>
  <c r="CJ29" i="3" a="1"/>
  <c r="CJ29" i="3" s="1"/>
  <c r="BT34" i="3" a="1"/>
  <c r="BT34" i="3" s="1"/>
  <c r="CJ32" i="3" a="1"/>
  <c r="CJ32" i="3" s="1"/>
  <c r="BY16" i="3" a="1"/>
  <c r="BY16" i="3" s="1"/>
  <c r="BU32" i="3" a="1"/>
  <c r="BU32" i="3" s="1"/>
  <c r="CA15" i="3" a="1"/>
  <c r="CA15" i="3" s="1"/>
  <c r="BR24" i="3" a="1"/>
  <c r="BR24" i="3" s="1"/>
  <c r="CH33" i="3" a="1"/>
  <c r="CH33" i="3" s="1"/>
  <c r="CH15" i="3" a="1"/>
  <c r="CH15" i="3" s="1"/>
  <c r="BQ21" i="3" a="1"/>
  <c r="BQ21" i="3" s="1"/>
  <c r="BY23" i="3" a="1"/>
  <c r="BY23" i="3" s="1"/>
  <c r="BV34" i="3" a="1"/>
  <c r="BV34" i="3" s="1"/>
  <c r="BU33" i="3" a="1"/>
  <c r="BU33" i="3" s="1"/>
  <c r="BZ20" i="3" a="1"/>
  <c r="BZ20" i="3" s="1"/>
  <c r="CB17" i="3" a="1"/>
  <c r="CB17" i="3" s="1"/>
  <c r="BS18" i="3" a="1"/>
  <c r="BS18" i="3" s="1"/>
  <c r="CE32" i="3" a="1"/>
  <c r="CE32" i="3" s="1"/>
  <c r="CE17" i="3" a="1"/>
  <c r="CE17" i="3" s="1"/>
  <c r="BY27" i="3" a="1"/>
  <c r="BY27" i="3" s="1"/>
  <c r="BS16" i="3" a="1"/>
  <c r="BS16" i="3" s="1"/>
  <c r="BW29" i="3" a="1"/>
  <c r="BW29" i="3" s="1"/>
  <c r="BQ26" i="3" a="1"/>
  <c r="BQ26" i="3" s="1"/>
  <c r="CJ18" i="3" a="1"/>
  <c r="CJ18" i="3" s="1"/>
  <c r="CH27" i="3" a="1"/>
  <c r="CH27" i="3" s="1"/>
  <c r="BZ17" i="3" a="1"/>
  <c r="BZ17" i="3" s="1"/>
  <c r="CD21" i="3" a="1"/>
  <c r="CD21" i="3" s="1"/>
  <c r="CF22" i="3" a="1"/>
  <c r="CF22" i="3" s="1"/>
  <c r="CC33" i="3" a="1"/>
  <c r="CC33" i="3" s="1"/>
  <c r="CJ21" i="3" a="1"/>
  <c r="CJ21" i="3" s="1"/>
  <c r="BU24" i="3" a="1"/>
  <c r="BU24" i="3" s="1"/>
  <c r="BZ28" i="3" a="1"/>
  <c r="BZ28" i="3" s="1"/>
  <c r="BQ25" i="3" a="1"/>
  <c r="BQ25" i="3" s="1"/>
  <c r="CD20" i="3" a="1"/>
  <c r="CD20" i="3" s="1"/>
  <c r="BW33" i="3" a="1"/>
  <c r="BW33" i="3" s="1"/>
  <c r="CE33" i="3" a="1"/>
  <c r="CE33" i="3" s="1"/>
  <c r="CD18" i="3" a="1"/>
  <c r="CD18" i="3" s="1"/>
  <c r="CH17" i="3" a="1"/>
  <c r="CH17" i="3" s="1"/>
  <c r="CD26" i="3" a="1"/>
  <c r="CD26" i="3" s="1"/>
  <c r="BU30" i="3" a="1"/>
  <c r="BU30" i="3" s="1"/>
  <c r="BR27" i="3" a="1"/>
  <c r="BR27" i="3" s="1"/>
  <c r="BV28" i="3" a="1"/>
  <c r="BV28" i="3" s="1"/>
  <c r="CC16" i="3" a="1"/>
  <c r="CC16" i="3" s="1"/>
  <c r="BZ26" i="3" a="1"/>
  <c r="BZ26" i="3" s="1"/>
  <c r="BQ30" i="3" a="1"/>
  <c r="BQ30" i="3" s="1"/>
  <c r="CJ19" i="3" a="1"/>
  <c r="CJ19" i="3" s="1"/>
  <c r="BS24" i="3" a="1"/>
  <c r="BS24" i="3" s="1"/>
  <c r="CC29" i="3" a="1"/>
  <c r="CC29" i="3" s="1"/>
  <c r="BX15" i="3" a="1"/>
  <c r="BX15" i="3" s="1"/>
  <c r="CA18" i="3" a="1"/>
  <c r="CA18" i="3" s="1"/>
  <c r="BZ33" i="3" a="1"/>
  <c r="BZ33" i="3" s="1"/>
  <c r="BX33" i="3" a="1"/>
  <c r="BX33" i="3" s="1"/>
  <c r="BX27" i="3" a="1"/>
  <c r="BX27" i="3" s="1"/>
  <c r="BY29" i="3" a="1"/>
  <c r="BY29" i="3" s="1"/>
  <c r="BQ31" i="3" a="1"/>
  <c r="BQ31" i="3" s="1"/>
  <c r="BV30" i="3" a="1"/>
  <c r="BV30" i="3" s="1"/>
  <c r="CG32" i="3" a="1"/>
  <c r="CG32" i="3" s="1"/>
  <c r="CH18" i="3" a="1"/>
  <c r="CH18" i="3" s="1"/>
  <c r="BW21" i="3" a="1"/>
  <c r="BW21" i="3" s="1"/>
  <c r="BX26" i="3" a="1"/>
  <c r="BX26" i="3" s="1"/>
  <c r="BT18" i="3" a="1"/>
  <c r="BT18" i="3" s="1"/>
  <c r="CC28" i="3" a="1"/>
  <c r="CC28" i="3" s="1"/>
  <c r="CA23" i="3" a="1"/>
  <c r="CA23" i="3" s="1"/>
  <c r="BQ20" i="3" a="1"/>
  <c r="BQ20" i="3" s="1"/>
  <c r="CG16" i="3" a="1"/>
  <c r="CG16" i="3" s="1"/>
  <c r="CH28" i="3" a="1"/>
  <c r="CH28" i="3" s="1"/>
  <c r="BV16" i="3" a="1"/>
  <c r="BV16" i="3" s="1"/>
  <c r="CA34" i="3" a="1"/>
  <c r="CA34" i="3" s="1"/>
  <c r="BR25" i="3" a="1"/>
  <c r="BR25" i="3" s="1"/>
  <c r="CI22" i="3" a="1"/>
  <c r="CI22" i="3" s="1"/>
  <c r="CJ17" i="3" a="1"/>
  <c r="CJ17" i="3" s="1"/>
  <c r="BU22" i="3" a="1"/>
  <c r="BU22" i="3" s="1"/>
  <c r="CH32" i="3" a="1"/>
  <c r="CH32" i="3" s="1"/>
  <c r="BQ29" i="3" a="1"/>
  <c r="BQ29" i="3" s="1"/>
  <c r="BX18" i="3" a="1"/>
  <c r="BX18" i="3" s="1"/>
  <c r="BV31" i="3" a="1"/>
  <c r="BV31" i="3" s="1"/>
  <c r="CF25" i="3" a="1"/>
  <c r="CF25" i="3" s="1"/>
  <c r="BZ19" i="3" a="1"/>
  <c r="BZ19" i="3" s="1"/>
  <c r="CC27" i="3" a="1"/>
  <c r="CC27" i="3" s="1"/>
  <c r="BR31" i="3" a="1"/>
  <c r="BR31" i="3" s="1"/>
  <c r="BY33" i="3" a="1"/>
  <c r="BY33" i="3" s="1"/>
  <c r="BU18" i="3" a="1"/>
  <c r="BU18" i="3" s="1"/>
  <c r="CI31" i="3" a="1"/>
  <c r="CI31" i="3" s="1"/>
  <c r="CB28" i="3" a="1"/>
  <c r="CB28" i="3" s="1"/>
  <c r="BX19" i="3" a="1"/>
  <c r="BX19" i="3" s="1"/>
  <c r="BS27" i="3" a="1"/>
  <c r="BS27" i="3" s="1"/>
  <c r="BT26" i="3" a="1"/>
  <c r="BT26" i="3" s="1"/>
  <c r="BT25" i="3" a="1"/>
  <c r="BT25" i="3" s="1"/>
  <c r="CJ23" i="3" a="1"/>
  <c r="CJ23" i="3" s="1"/>
  <c r="BQ19" i="3" a="1"/>
  <c r="BQ19" i="3" s="1"/>
  <c r="CG29" i="3" a="1"/>
  <c r="CG29" i="3" s="1"/>
  <c r="CJ31" i="3" a="1"/>
  <c r="CJ31" i="3" s="1"/>
  <c r="CD28" i="3" a="1"/>
  <c r="CD28" i="3" s="1"/>
  <c r="CD24" i="3" a="1"/>
  <c r="CD24" i="3" s="1"/>
  <c r="BS15" i="3" a="1"/>
  <c r="BS15" i="3" s="1"/>
  <c r="BV29" i="3" a="1"/>
  <c r="BV29" i="3" s="1"/>
  <c r="CC23" i="3" a="1"/>
  <c r="CC23" i="3" s="1"/>
  <c r="BW18" i="3" a="1"/>
  <c r="BW18" i="3" s="1"/>
  <c r="BV17" i="3" a="1"/>
  <c r="BV17" i="3" s="1"/>
  <c r="CD22" i="3" a="1"/>
  <c r="CD22" i="3" s="1"/>
  <c r="BQ17" i="3" a="1"/>
  <c r="BQ17" i="3" s="1"/>
  <c r="BY18" i="3" a="1"/>
  <c r="BY18" i="3" s="1"/>
  <c r="CA26" i="3" a="1"/>
  <c r="CA26" i="3" s="1"/>
  <c r="BR23" i="3" a="1"/>
  <c r="BR23" i="3" s="1"/>
  <c r="CC34" i="3" a="1"/>
  <c r="CC34" i="3" s="1"/>
  <c r="CB32" i="3" a="1"/>
  <c r="CB32" i="3" s="1"/>
  <c r="CJ22" i="3" a="1"/>
  <c r="CJ22" i="3" s="1"/>
  <c r="BV18" i="3" a="1"/>
  <c r="BV18" i="3" s="1"/>
  <c r="BS26" i="3" a="1"/>
  <c r="BS26" i="3" s="1"/>
  <c r="CC32" i="3" a="1"/>
  <c r="CC32" i="3" s="1"/>
  <c r="CG25" i="3" a="1"/>
  <c r="CG25" i="3" s="1"/>
  <c r="CB21" i="3" a="1"/>
  <c r="CB21" i="3" s="1"/>
  <c r="BW31" i="3" a="1"/>
  <c r="BW31" i="3" s="1"/>
  <c r="BT29" i="3" a="1"/>
  <c r="BT29" i="3" s="1"/>
  <c r="CD31" i="3" a="1"/>
  <c r="CD31" i="3" s="1"/>
  <c r="BS22" i="3" a="1"/>
  <c r="BS22" i="3" s="1"/>
  <c r="BQ28" i="3" a="1"/>
  <c r="BQ28" i="3" s="1"/>
  <c r="BY17" i="3" a="1"/>
  <c r="BY17" i="3" s="1"/>
  <c r="BR32" i="3" a="1"/>
  <c r="BR32" i="3" s="1"/>
  <c r="CJ34" i="3" a="1"/>
  <c r="CJ34" i="3" s="1"/>
  <c r="BX28" i="3" a="1"/>
  <c r="BX28" i="3" s="1"/>
  <c r="CB31" i="3" a="1"/>
  <c r="CB31" i="3" s="1"/>
  <c r="CB20" i="3" a="1"/>
  <c r="CB20" i="3" s="1"/>
  <c r="BZ29" i="3" a="1"/>
  <c r="BZ29" i="3" s="1"/>
  <c r="BX29" i="3" a="1"/>
  <c r="BX29" i="3" s="1"/>
  <c r="BU29" i="3" a="1"/>
  <c r="BU29" i="3" s="1"/>
  <c r="BS30" i="3" a="1"/>
  <c r="BS30" i="3" s="1"/>
  <c r="BQ18" i="3" a="1"/>
  <c r="BQ18" i="3" s="1"/>
  <c r="BX25" i="3" a="1"/>
  <c r="BX25" i="3" s="1"/>
  <c r="BW15" i="3" a="1"/>
  <c r="BW15" i="3" s="1"/>
  <c r="CG28" i="3" a="1"/>
  <c r="CG28" i="3" s="1"/>
  <c r="BN18" i="3" l="1"/>
  <c r="BO18" i="3" s="1"/>
  <c r="BN34" i="3"/>
  <c r="BO34" i="3" s="1"/>
  <c r="BN24" i="3"/>
  <c r="BO24" i="3" s="1"/>
  <c r="BN22" i="3"/>
  <c r="BO22" i="3" s="1"/>
  <c r="BN23" i="3"/>
  <c r="BO23" i="3" s="1"/>
  <c r="BN17" i="3"/>
  <c r="BO17" i="3" s="1"/>
  <c r="BN27" i="3"/>
  <c r="BO27" i="3" s="1"/>
  <c r="BN19" i="3"/>
  <c r="BO19" i="3" s="1"/>
  <c r="BN25" i="3"/>
  <c r="BO25" i="3" s="1"/>
  <c r="BN26" i="3"/>
  <c r="BO26" i="3" s="1"/>
  <c r="BN28" i="3"/>
  <c r="BO28" i="3" s="1"/>
  <c r="BN21" i="3"/>
  <c r="BO21" i="3" s="1"/>
  <c r="BN32" i="3"/>
  <c r="BO32" i="3" s="1"/>
  <c r="BN16" i="3"/>
  <c r="BO16" i="3" s="1"/>
  <c r="BN15" i="3"/>
  <c r="BO15" i="3" s="1"/>
  <c r="BN33" i="3"/>
  <c r="BO33" i="3" s="1"/>
  <c r="BN29" i="3"/>
  <c r="BO29" i="3" s="1"/>
  <c r="BN20" i="3"/>
  <c r="BO20" i="3" s="1"/>
  <c r="BN31" i="3"/>
  <c r="BO31" i="3" s="1"/>
  <c r="BN30" i="3"/>
  <c r="BO30" i="3" s="1"/>
  <c r="J16" i="9" a="1"/>
  <c r="J16" i="9" s="1"/>
  <c r="K16" i="9" s="1"/>
  <c r="J17" i="9" a="1"/>
  <c r="J17" i="9" s="1"/>
  <c r="K17" i="9" s="1"/>
  <c r="J15" i="9" a="1"/>
  <c r="J15" i="9" s="1"/>
  <c r="K15" i="9" s="1"/>
  <c r="B13" i="9"/>
  <c r="L17" i="9" s="1" a="1"/>
  <c r="L17" i="9" s="1"/>
  <c r="F15" i="3" l="1" a="1"/>
  <c r="F15" i="3" s="1"/>
  <c r="L15" i="9" a="1"/>
  <c r="L15" i="9" s="1"/>
  <c r="M15" i="9" s="1"/>
  <c r="M17" i="9"/>
  <c r="L16" i="9" a="1"/>
  <c r="L16" i="9" s="1"/>
  <c r="M16" i="9" s="1"/>
  <c r="BQ14" i="9" l="1" a="1"/>
  <c r="BQ14" i="9" s="1"/>
  <c r="BP15" i="9" a="1"/>
  <c r="BP15" i="9" s="1"/>
  <c r="AP15" i="9" a="1"/>
  <c r="D15" i="9" a="1"/>
  <c r="D15" i="9" s="1"/>
  <c r="AQ14" i="9" a="1"/>
  <c r="AQ14" i="9" s="1"/>
  <c r="B14" i="9"/>
  <c r="AQ17" i="9" l="1" a="1"/>
  <c r="AQ17" i="9" s="1"/>
  <c r="AP15" i="9"/>
  <c r="AR15" i="9" s="1" a="1"/>
  <c r="AR15" i="9" s="1"/>
  <c r="AQ16" i="9" a="1"/>
  <c r="AQ16" i="9" s="1"/>
  <c r="AR17" i="9" a="1"/>
  <c r="AR17" i="9" s="1"/>
  <c r="AS17" i="9" a="1"/>
  <c r="AS17" i="9" s="1"/>
  <c r="AR16" i="9" a="1"/>
  <c r="AR16" i="9" s="1"/>
  <c r="AS16" i="9" a="1"/>
  <c r="AS16" i="9" s="1"/>
  <c r="AS15" i="9" l="1" a="1"/>
  <c r="AS15" i="9" s="1"/>
  <c r="AN16" i="9"/>
  <c r="AO16" i="9" s="1"/>
  <c r="AN17" i="9"/>
  <c r="AO17" i="9" s="1"/>
  <c r="AQ15" i="9" a="1"/>
  <c r="AQ15" i="9" s="1"/>
  <c r="AN15" i="9" l="1"/>
  <c r="AO15" i="9" s="1"/>
  <c r="P10" i="9" s="1" a="1"/>
  <c r="P10" i="9" s="1"/>
  <c r="P9" i="9" s="1"/>
  <c r="R10" i="9" l="1" a="1"/>
  <c r="R10" i="9" s="1"/>
  <c r="R9" i="9" s="1"/>
  <c r="Q10" i="9" a="1"/>
  <c r="Q10" i="9" s="1"/>
  <c r="Q9" i="9" s="1"/>
  <c r="O10" i="9" a="1"/>
  <c r="O10" i="9" s="1"/>
  <c r="O9" i="9" s="1"/>
  <c r="CQ15" i="9" l="1" a="1"/>
  <c r="CQ15" i="9" s="1"/>
  <c r="B16" i="9"/>
  <c r="BR16" i="9" s="1" a="1"/>
  <c r="BR16" i="9" s="1"/>
  <c r="H15" i="9" a="1"/>
  <c r="H15" i="9" s="1"/>
  <c r="BQ17" i="9" l="1" a="1"/>
  <c r="BQ17" i="9" s="1"/>
  <c r="BS16" i="9" a="1"/>
  <c r="BS16" i="9" s="1"/>
  <c r="BQ16" i="9" a="1"/>
  <c r="BQ16" i="9" s="1"/>
  <c r="BR15" i="9" a="1"/>
  <c r="BR15" i="9" s="1"/>
  <c r="BQ15" i="9" a="1"/>
  <c r="BQ15" i="9" s="1"/>
  <c r="BS17" i="9" a="1"/>
  <c r="BS17" i="9" s="1"/>
  <c r="BR17" i="9" a="1"/>
  <c r="BR17" i="9" s="1"/>
  <c r="BS15" i="9" a="1"/>
  <c r="BS15" i="9" s="1"/>
  <c r="BN17" i="9" l="1"/>
  <c r="BO17" i="9" s="1"/>
  <c r="BN16" i="9"/>
  <c r="BO16" i="9" s="1"/>
  <c r="BN15" i="9"/>
  <c r="BO15" i="9" s="1"/>
  <c r="CS15" i="9" l="1" a="1"/>
  <c r="CS15" i="9" s="1"/>
  <c r="CT16" i="9" a="1"/>
  <c r="CT16" i="9" s="1"/>
  <c r="CT18" i="9" a="1"/>
  <c r="CT18" i="9" s="1"/>
  <c r="CT15" i="9" a="1"/>
  <c r="CT15" i="9" s="1"/>
  <c r="CU16" i="9" a="1"/>
  <c r="CU16" i="9" s="1"/>
  <c r="CS18" i="9" a="1"/>
  <c r="CS18" i="9" s="1"/>
  <c r="CS16" i="9" a="1"/>
  <c r="CS16" i="9" s="1"/>
  <c r="CU17" i="9" a="1"/>
  <c r="CU17" i="9" s="1"/>
  <c r="CT17" i="9" a="1"/>
  <c r="CT17" i="9" s="1"/>
  <c r="CS17" i="9" a="1"/>
  <c r="CS17" i="9" s="1"/>
  <c r="CU15" i="9" a="1"/>
  <c r="CU15" i="9" s="1"/>
  <c r="CU18" i="9" a="1"/>
  <c r="CU18" i="9" s="1"/>
  <c r="CR16" i="9" a="1"/>
  <c r="CR16" i="9" s="1"/>
  <c r="CR18" i="9" a="1"/>
  <c r="CR18" i="9" s="1"/>
  <c r="CR17" i="9" a="1"/>
  <c r="CR17" i="9" s="1"/>
  <c r="CR15" i="9" a="1"/>
  <c r="CR15" i="9" s="1"/>
  <c r="F15" i="9" a="1"/>
  <c r="F1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8BD2AE48-8889-B34F-A601-4F4BC51AC786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A99D91E3-9A0D-A940-8865-E1C769CE4761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8799F3F9-9620-1A41-866D-052EFCD8D534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B7097AAE-F858-594C-8B8B-DBA70E619423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907D7435-CC84-8949-A5CC-4A1E40F604B9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2888B2BB-117D-A04F-8D4B-82CF6C2758B3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Addison Howe</author>
  </authors>
  <commentList>
    <comment ref="L14" authorId="0" shapeId="0" xr:uid="{1DFB8703-F2F3-6840-8997-BBEC8A81E879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Row gaps are computed only after excessively gapped columns are removed.</t>
        </r>
      </text>
    </comment>
    <comment ref="M14" authorId="0" shapeId="0" xr:uid="{AD1C4417-2CA1-6B40-A8C6-A59E2F53CA50}">
      <text>
        <r>
          <rPr>
            <b/>
            <sz val="10"/>
            <color rgb="FF000000"/>
            <rFont val="Tahoma"/>
            <family val="2"/>
          </rPr>
          <t>Addison Howe: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</rPr>
          <t>Keep rows if they are not overly gapped, and if they are close enough to the reference. Both considerations are done AFTER excessively gapped positions are removed.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<sst xmlns="http://schemas.openxmlformats.org/spreadsheetml/2006/main" count="1463" uniqueCount="58">
  <si>
    <t>A</t>
  </si>
  <si>
    <t>B</t>
  </si>
  <si>
    <t>C</t>
  </si>
  <si>
    <t>D</t>
  </si>
  <si>
    <t>E</t>
  </si>
  <si>
    <t>-</t>
  </si>
  <si>
    <t>F</t>
  </si>
  <si>
    <t>ROWTHRESH</t>
  </si>
  <si>
    <t>COLTHRESH</t>
  </si>
  <si>
    <t>KEEP COL?</t>
  </si>
  <si>
    <t>KEEP ROW?</t>
  </si>
  <si>
    <t>G</t>
  </si>
  <si>
    <t>H</t>
  </si>
  <si>
    <t>w</t>
  </si>
  <si>
    <t>count &lt; delta</t>
  </si>
  <si>
    <t>fi0</t>
  </si>
  <si>
    <t>REFERENCE</t>
  </si>
  <si>
    <t>REF SIM</t>
  </si>
  <si>
    <t>NEAR REF</t>
  </si>
  <si>
    <t>SEQNUM</t>
  </si>
  <si>
    <t>gap freq</t>
  </si>
  <si>
    <t>gap_truncation_thresh</t>
  </si>
  <si>
    <t>sequence_gap_thresh</t>
  </si>
  <si>
    <t>sequence_similarity_thresh</t>
  </si>
  <si>
    <t>reference_similarity_thresh</t>
  </si>
  <si>
    <t>position_gap_thresh</t>
  </si>
  <si>
    <t>RETAINED SEQS</t>
  </si>
  <si>
    <t>RETAINED POS</t>
  </si>
  <si>
    <t>NOTE:</t>
  </si>
  <si>
    <t>Corresponds to tests/data/msas/msa04.faa</t>
  </si>
  <si>
    <t>NPOS</t>
  </si>
  <si>
    <t>NSEQ</t>
  </si>
  <si>
    <t>REFIDX</t>
  </si>
  <si>
    <t>NPOSKEEP1</t>
  </si>
  <si>
    <t>NSEQKEEP1</t>
  </si>
  <si>
    <t>KEEP ROW</t>
  </si>
  <si>
    <t>IDX</t>
  </si>
  <si>
    <t>INITIAL WEIGHT COMPUTATION</t>
  </si>
  <si>
    <t>KEEP POS RND2</t>
  </si>
  <si>
    <t>NPOSKEEP2</t>
  </si>
  <si>
    <t>FINAL WEIGHT COMPUTATION</t>
  </si>
  <si>
    <t>KEEP POS RND1</t>
  </si>
  <si>
    <t>Corresponds to tests/data/msas/msa05.faa</t>
  </si>
  <si>
    <t>Corresponds to tests/data/msas/msa06.faa</t>
  </si>
  <si>
    <t>Corresponds to tests/data/msas/msa07.faa</t>
  </si>
  <si>
    <t>fia computation</t>
  </si>
  <si>
    <t>posidx</t>
  </si>
  <si>
    <t>lambda</t>
  </si>
  <si>
    <t>aa</t>
  </si>
  <si>
    <t>regularization denom</t>
  </si>
  <si>
    <t>fijab computation</t>
  </si>
  <si>
    <t>Dia computation</t>
  </si>
  <si>
    <t>qa:</t>
  </si>
  <si>
    <t>i</t>
  </si>
  <si>
    <t>a</t>
  </si>
  <si>
    <t>j/b</t>
  </si>
  <si>
    <t>AAs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</si>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</sst>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D29E-AD6A-1D49-BB1A-7C324467E994}">
  <dimension ref="A2:J13"/>
  <sheetViews>
    <sheetView workbookViewId="0">
      <selection activeCell="A2" sqref="A2"/>
    </sheetView>
  </sheetViews>
  <sheetFormatPr baseColWidth="10" defaultRowHeight="16" x14ac:dyDescent="0.2"/>
  <sheetData>
    <row r="2" spans="1:10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4" spans="1:10" x14ac:dyDescent="0.2">
      <c r="A4" t="s">
        <v>0</v>
      </c>
      <c r="B4" t="s">
        <v>0</v>
      </c>
      <c r="C4" t="s">
        <v>1</v>
      </c>
      <c r="D4" t="s">
        <v>1</v>
      </c>
      <c r="E4" t="s">
        <v>2</v>
      </c>
      <c r="F4" t="s">
        <v>5</v>
      </c>
      <c r="G4" t="s">
        <v>3</v>
      </c>
      <c r="H4" t="s">
        <v>3</v>
      </c>
      <c r="I4" t="s">
        <v>4</v>
      </c>
      <c r="J4" t="s">
        <v>4</v>
      </c>
    </row>
    <row r="5" spans="1:10" x14ac:dyDescent="0.2">
      <c r="A5" t="s">
        <v>0</v>
      </c>
      <c r="B5" t="s">
        <v>0</v>
      </c>
      <c r="C5" t="s">
        <v>1</v>
      </c>
      <c r="D5" t="s">
        <v>1</v>
      </c>
      <c r="E5" t="s">
        <v>2</v>
      </c>
      <c r="F5" t="s">
        <v>5</v>
      </c>
      <c r="G5" t="s">
        <v>3</v>
      </c>
      <c r="H5" t="s">
        <v>3</v>
      </c>
      <c r="I5" t="s">
        <v>4</v>
      </c>
      <c r="J5" t="s">
        <v>4</v>
      </c>
    </row>
    <row r="6" spans="1:10" x14ac:dyDescent="0.2">
      <c r="A6" t="s">
        <v>0</v>
      </c>
      <c r="B6" t="s">
        <v>0</v>
      </c>
      <c r="C6" t="s">
        <v>1</v>
      </c>
      <c r="D6" t="s">
        <v>1</v>
      </c>
      <c r="E6" t="s">
        <v>2</v>
      </c>
      <c r="F6" t="s">
        <v>5</v>
      </c>
      <c r="G6" t="s">
        <v>3</v>
      </c>
      <c r="H6" t="s">
        <v>3</v>
      </c>
      <c r="I6" t="s">
        <v>4</v>
      </c>
      <c r="J6" t="s">
        <v>4</v>
      </c>
    </row>
    <row r="7" spans="1:10" x14ac:dyDescent="0.2">
      <c r="A7" t="s">
        <v>0</v>
      </c>
      <c r="B7" t="s">
        <v>0</v>
      </c>
      <c r="C7" t="s">
        <v>1</v>
      </c>
      <c r="D7" t="s">
        <v>1</v>
      </c>
      <c r="E7" t="s">
        <v>2</v>
      </c>
      <c r="F7" t="s">
        <v>5</v>
      </c>
      <c r="G7" t="s">
        <v>3</v>
      </c>
      <c r="H7" t="s">
        <v>3</v>
      </c>
      <c r="I7" t="s">
        <v>4</v>
      </c>
      <c r="J7" t="s">
        <v>4</v>
      </c>
    </row>
    <row r="8" spans="1:10" x14ac:dyDescent="0.2">
      <c r="A8" t="s">
        <v>0</v>
      </c>
      <c r="B8" t="s">
        <v>0</v>
      </c>
      <c r="C8" t="s">
        <v>1</v>
      </c>
      <c r="D8" t="s">
        <v>1</v>
      </c>
      <c r="E8" t="s">
        <v>2</v>
      </c>
      <c r="F8" t="s">
        <v>5</v>
      </c>
      <c r="G8" t="s">
        <v>3</v>
      </c>
      <c r="H8" t="s">
        <v>3</v>
      </c>
      <c r="I8" t="s">
        <v>4</v>
      </c>
      <c r="J8" t="s">
        <v>4</v>
      </c>
    </row>
    <row r="9" spans="1:10" x14ac:dyDescent="0.2">
      <c r="A9" t="s">
        <v>0</v>
      </c>
      <c r="B9" t="s">
        <v>0</v>
      </c>
      <c r="C9" t="s">
        <v>1</v>
      </c>
      <c r="D9" t="s">
        <v>1</v>
      </c>
      <c r="E9" t="s">
        <v>2</v>
      </c>
      <c r="F9" t="s">
        <v>2</v>
      </c>
      <c r="G9" t="s">
        <v>3</v>
      </c>
      <c r="H9" t="s">
        <v>3</v>
      </c>
      <c r="I9" t="s">
        <v>4</v>
      </c>
      <c r="J9" t="s">
        <v>4</v>
      </c>
    </row>
    <row r="10" spans="1:10" x14ac:dyDescent="0.2">
      <c r="A10" t="s">
        <v>0</v>
      </c>
      <c r="B10" t="s">
        <v>0</v>
      </c>
      <c r="C10" t="s">
        <v>1</v>
      </c>
      <c r="D10" t="s">
        <v>1</v>
      </c>
      <c r="E10" t="s">
        <v>2</v>
      </c>
      <c r="F10" t="s">
        <v>2</v>
      </c>
      <c r="G10" t="s">
        <v>3</v>
      </c>
      <c r="H10" t="s">
        <v>3</v>
      </c>
      <c r="I10" t="s">
        <v>4</v>
      </c>
      <c r="J10" t="s">
        <v>4</v>
      </c>
    </row>
    <row r="12" spans="1:10" x14ac:dyDescent="0.2">
      <c r="A12" t="s">
        <v>0</v>
      </c>
      <c r="B12" t="s">
        <v>0</v>
      </c>
      <c r="C12" t="s">
        <v>1</v>
      </c>
      <c r="D12" t="s">
        <v>1</v>
      </c>
      <c r="E12" t="s">
        <v>2</v>
      </c>
      <c r="F12" t="s">
        <v>2</v>
      </c>
      <c r="G12" t="s">
        <v>3</v>
      </c>
      <c r="H12" t="s">
        <v>3</v>
      </c>
      <c r="I12" t="s">
        <v>4</v>
      </c>
      <c r="J12" t="s">
        <v>4</v>
      </c>
    </row>
    <row r="13" spans="1:10" x14ac:dyDescent="0.2">
      <c r="A13" t="s">
        <v>0</v>
      </c>
      <c r="B13" t="s">
        <v>5</v>
      </c>
      <c r="C13" t="s">
        <v>1</v>
      </c>
      <c r="D13" t="s">
        <v>5</v>
      </c>
      <c r="E13" t="s">
        <v>2</v>
      </c>
      <c r="F13" t="s">
        <v>5</v>
      </c>
      <c r="G13" t="s">
        <v>3</v>
      </c>
      <c r="H13" t="s">
        <v>5</v>
      </c>
      <c r="I13" t="s">
        <v>4</v>
      </c>
      <c r="J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25E6-B9AE-1F4D-AB20-777E117A17C8}">
  <dimension ref="A1:S28"/>
  <sheetViews>
    <sheetView zoomScale="83" workbookViewId="0">
      <selection activeCell="F23" sqref="F23:F24"/>
    </sheetView>
  </sheetViews>
  <sheetFormatPr baseColWidth="10" defaultRowHeight="16" x14ac:dyDescent="0.2"/>
  <sheetData>
    <row r="1" spans="1:19" x14ac:dyDescent="0.2">
      <c r="A1" t="s">
        <v>8</v>
      </c>
      <c r="B1">
        <v>0.4</v>
      </c>
    </row>
    <row r="2" spans="1:19" x14ac:dyDescent="0.2">
      <c r="A2" t="s">
        <v>7</v>
      </c>
      <c r="B2">
        <v>0.2</v>
      </c>
    </row>
    <row r="4" spans="1:19" x14ac:dyDescent="0.2">
      <c r="O4" t="s">
        <v>10</v>
      </c>
    </row>
    <row r="5" spans="1:19" x14ac:dyDescent="0.2">
      <c r="D5" s="1" t="s">
        <v>0</v>
      </c>
      <c r="E5" t="s">
        <v>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  <c r="N5" cm="1">
        <f t="array" ref="N5">SUMPRODUCT((D5:M5="-")*(D$11:M$11=TRUE))  / COUNTIF(D$11:M$11,TRUE)</f>
        <v>0.5</v>
      </c>
      <c r="O5" t="b">
        <f>N5&lt;$B$2</f>
        <v>0</v>
      </c>
    </row>
    <row r="6" spans="1:19" x14ac:dyDescent="0.2">
      <c r="D6" s="1" t="s">
        <v>0</v>
      </c>
      <c r="E6" t="s">
        <v>0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4</v>
      </c>
      <c r="L6" t="s">
        <v>5</v>
      </c>
      <c r="M6" t="s">
        <v>5</v>
      </c>
      <c r="N6" cm="1">
        <f t="array" ref="N6">SUMPRODUCT((D6:M6="-")*(D$11:M$11=TRUE))  / COUNTIF(D$11:M$11,TRUE)</f>
        <v>0.25</v>
      </c>
      <c r="O6" t="b">
        <f>N6&lt;$B$2</f>
        <v>0</v>
      </c>
    </row>
    <row r="7" spans="1:19" x14ac:dyDescent="0.2">
      <c r="D7" s="1" t="s">
        <v>5</v>
      </c>
      <c r="E7" t="s">
        <v>5</v>
      </c>
      <c r="F7" t="s">
        <v>2</v>
      </c>
      <c r="G7" t="s">
        <v>2</v>
      </c>
      <c r="H7" t="s">
        <v>3</v>
      </c>
      <c r="I7" t="s">
        <v>3</v>
      </c>
      <c r="J7" t="s">
        <v>4</v>
      </c>
      <c r="K7" t="s">
        <v>4</v>
      </c>
      <c r="L7" t="s">
        <v>6</v>
      </c>
      <c r="M7" t="s">
        <v>6</v>
      </c>
      <c r="N7" cm="1">
        <f t="array" ref="N7">SUMPRODUCT((D7:M7="-")*(D$11:M$11=TRUE))  / COUNTIF(D$11:M$11,TRUE)</f>
        <v>0.25</v>
      </c>
      <c r="O7" t="b">
        <f>N7&lt;$B$2</f>
        <v>0</v>
      </c>
    </row>
    <row r="8" spans="1:19" x14ac:dyDescent="0.2">
      <c r="D8" s="1" t="s">
        <v>0</v>
      </c>
      <c r="E8" t="s">
        <v>0</v>
      </c>
      <c r="F8" t="s">
        <v>2</v>
      </c>
      <c r="G8" t="s">
        <v>5</v>
      </c>
      <c r="H8" t="s">
        <v>5</v>
      </c>
      <c r="I8" t="s">
        <v>3</v>
      </c>
      <c r="J8" t="s">
        <v>4</v>
      </c>
      <c r="K8" t="s">
        <v>4</v>
      </c>
      <c r="L8" t="s">
        <v>6</v>
      </c>
      <c r="M8" t="s">
        <v>6</v>
      </c>
      <c r="N8" cm="1">
        <f t="array" ref="N8">SUMPRODUCT((D8:M8="-")*(D$11:M$11=TRUE))  / COUNTIF(D$11:M$11,TRUE)</f>
        <v>0</v>
      </c>
      <c r="O8" t="b">
        <f>N8&lt;$B$2</f>
        <v>1</v>
      </c>
      <c r="S8" s="1"/>
    </row>
    <row r="9" spans="1:19" x14ac:dyDescent="0.2">
      <c r="D9" s="1" t="s">
        <v>0</v>
      </c>
      <c r="E9" t="s">
        <v>5</v>
      </c>
      <c r="F9" t="s">
        <v>2</v>
      </c>
      <c r="G9" t="s">
        <v>5</v>
      </c>
      <c r="H9" t="s">
        <v>3</v>
      </c>
      <c r="I9" t="s">
        <v>5</v>
      </c>
      <c r="J9" t="s">
        <v>4</v>
      </c>
      <c r="K9" t="s">
        <v>5</v>
      </c>
      <c r="L9" t="s">
        <v>6</v>
      </c>
      <c r="M9" t="s">
        <v>5</v>
      </c>
      <c r="N9" cm="1">
        <f t="array" ref="N9">SUMPRODUCT((D9:M9="-")*(D$11:M$11=TRUE))  / COUNTIF(D$11:M$11,TRUE)</f>
        <v>0</v>
      </c>
      <c r="O9" t="b">
        <f>N9&lt;$B$2</f>
        <v>1</v>
      </c>
    </row>
    <row r="10" spans="1:19" x14ac:dyDescent="0.2">
      <c r="D10">
        <f>COUNTIF(D5:D9,"-") /COUNTA(D5:D9)</f>
        <v>0.2</v>
      </c>
      <c r="E10">
        <f t="shared" ref="E10:M10" si="0">COUNTIF(E5:E9,"-") /COUNTA(E5:E9)</f>
        <v>0.4</v>
      </c>
      <c r="F10">
        <f t="shared" si="0"/>
        <v>0.2</v>
      </c>
      <c r="G10">
        <f t="shared" si="0"/>
        <v>0.6</v>
      </c>
      <c r="H10">
        <f t="shared" si="0"/>
        <v>0.4</v>
      </c>
      <c r="I10">
        <f t="shared" si="0"/>
        <v>0.4</v>
      </c>
      <c r="J10">
        <f t="shared" si="0"/>
        <v>0.2</v>
      </c>
      <c r="K10">
        <f t="shared" si="0"/>
        <v>0.4</v>
      </c>
      <c r="L10">
        <f t="shared" si="0"/>
        <v>0.2</v>
      </c>
      <c r="M10">
        <f t="shared" si="0"/>
        <v>0.4</v>
      </c>
    </row>
    <row r="11" spans="1:19" x14ac:dyDescent="0.2">
      <c r="C11" t="s">
        <v>9</v>
      </c>
      <c r="D11" t="b">
        <f>D10&lt;$B$1</f>
        <v>1</v>
      </c>
      <c r="E11" t="b">
        <f t="shared" ref="E11:M11" si="1">E10&lt;$B$1</f>
        <v>0</v>
      </c>
      <c r="F11" t="b">
        <f t="shared" si="1"/>
        <v>1</v>
      </c>
      <c r="G11" t="b">
        <f t="shared" si="1"/>
        <v>0</v>
      </c>
      <c r="H11" t="b">
        <f t="shared" si="1"/>
        <v>0</v>
      </c>
      <c r="I11" t="b">
        <f t="shared" si="1"/>
        <v>0</v>
      </c>
      <c r="J11" t="b">
        <f t="shared" si="1"/>
        <v>1</v>
      </c>
      <c r="K11" t="b">
        <f t="shared" si="1"/>
        <v>0</v>
      </c>
      <c r="L11" t="b">
        <f t="shared" si="1"/>
        <v>1</v>
      </c>
      <c r="M11" t="b">
        <f t="shared" si="1"/>
        <v>0</v>
      </c>
    </row>
    <row r="20" spans="15:18" x14ac:dyDescent="0.2">
      <c r="Q20" s="1"/>
    </row>
    <row r="21" spans="15:18" x14ac:dyDescent="0.2">
      <c r="Q21" s="1"/>
    </row>
    <row r="22" spans="15:18" x14ac:dyDescent="0.2">
      <c r="O22" s="1"/>
      <c r="Q22" s="1"/>
    </row>
    <row r="28" spans="15:18" x14ac:dyDescent="0.2">
      <c r="R28" s="1"/>
    </row>
  </sheetData>
  <conditionalFormatting sqref="D5:M5">
    <cfRule type="expression" dxfId="31" priority="3" stopIfTrue="1">
      <formula>AND(#REF!&lt;$B$2, D$10&lt;$B$1)</formula>
    </cfRule>
  </conditionalFormatting>
  <conditionalFormatting sqref="D6:M9">
    <cfRule type="expression" dxfId="30" priority="1" stopIfTrue="1">
      <formula>AND($N6&lt;$B$2, D$10&lt;$B$1)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07A5-E7E9-0B4B-8A54-99AE42EEE807}">
  <dimension ref="A1:CJ141"/>
  <sheetViews>
    <sheetView topLeftCell="L1" zoomScale="69" zoomScaleNormal="25" workbookViewId="0">
      <selection activeCell="K51" sqref="K51"/>
    </sheetView>
  </sheetViews>
  <sheetFormatPr baseColWidth="10" defaultRowHeight="16" x14ac:dyDescent="0.2"/>
  <cols>
    <col min="1" max="1" width="22.83203125" customWidth="1"/>
  </cols>
  <sheetData>
    <row r="1" spans="1:88" x14ac:dyDescent="0.2">
      <c r="A1" s="5" t="s">
        <v>21</v>
      </c>
      <c r="B1" s="5">
        <v>0.4</v>
      </c>
      <c r="E1" s="2" t="s">
        <v>28</v>
      </c>
      <c r="F1" s="2" t="s">
        <v>29</v>
      </c>
    </row>
    <row r="2" spans="1:88" x14ac:dyDescent="0.2">
      <c r="A2" s="5" t="s">
        <v>22</v>
      </c>
      <c r="B2" s="5">
        <v>0.2</v>
      </c>
    </row>
    <row r="3" spans="1:88" x14ac:dyDescent="0.2">
      <c r="A3" s="5" t="s">
        <v>24</v>
      </c>
      <c r="B3" s="5">
        <v>0.499</v>
      </c>
    </row>
    <row r="4" spans="1:88" x14ac:dyDescent="0.2">
      <c r="A4" s="5" t="s">
        <v>23</v>
      </c>
      <c r="B4" s="5">
        <v>1</v>
      </c>
    </row>
    <row r="5" spans="1:88" x14ac:dyDescent="0.2">
      <c r="A5" s="5" t="s">
        <v>25</v>
      </c>
      <c r="B5" s="5">
        <v>0.2</v>
      </c>
    </row>
    <row r="7" spans="1:88" x14ac:dyDescent="0.2">
      <c r="AL7" s="4"/>
    </row>
    <row r="8" spans="1:88" x14ac:dyDescent="0.2">
      <c r="A8" s="5" t="s">
        <v>31</v>
      </c>
      <c r="B8" s="5">
        <v>23</v>
      </c>
      <c r="AK8" s="4"/>
      <c r="AL8" s="7"/>
    </row>
    <row r="9" spans="1:88" x14ac:dyDescent="0.2">
      <c r="A9" s="5" t="s">
        <v>30</v>
      </c>
      <c r="B9" s="5">
        <v>22</v>
      </c>
      <c r="N9" s="11" t="s">
        <v>38</v>
      </c>
      <c r="O9" t="b">
        <f t="shared" ref="O9:AJ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T9" t="b">
        <f t="shared" ca="1" si="0"/>
        <v>1</v>
      </c>
      <c r="U9" t="b">
        <f t="shared" ca="1" si="0"/>
        <v>1</v>
      </c>
      <c r="V9" t="b">
        <f t="shared" ca="1" si="0"/>
        <v>1</v>
      </c>
      <c r="W9" t="b">
        <f t="shared" ca="1" si="0"/>
        <v>1</v>
      </c>
      <c r="X9" t="b">
        <f t="shared" ca="1" si="0"/>
        <v>1</v>
      </c>
      <c r="Y9" t="b">
        <f t="shared" ca="1" si="0"/>
        <v>0</v>
      </c>
      <c r="Z9" t="b">
        <f t="shared" ca="1" si="0"/>
        <v>1</v>
      </c>
      <c r="AA9" t="b">
        <f t="shared" ca="1" si="0"/>
        <v>1</v>
      </c>
      <c r="AB9" t="b">
        <f t="shared" ca="1" si="0"/>
        <v>1</v>
      </c>
      <c r="AC9" t="b">
        <f t="shared" ca="1" si="0"/>
        <v>1</v>
      </c>
      <c r="AD9" t="b">
        <f t="shared" ca="1" si="0"/>
        <v>1</v>
      </c>
      <c r="AE9" t="b">
        <f t="shared" ca="1" si="0"/>
        <v>0</v>
      </c>
      <c r="AF9" t="b">
        <f t="shared" ca="1" si="0"/>
        <v>0</v>
      </c>
      <c r="AG9" t="b">
        <f t="shared" ca="1" si="0"/>
        <v>1</v>
      </c>
      <c r="AH9" t="b">
        <f t="shared" ca="1" si="0"/>
        <v>1</v>
      </c>
      <c r="AI9" t="b">
        <f t="shared" ca="1" si="0"/>
        <v>1</v>
      </c>
      <c r="AJ9" t="b">
        <f t="shared" ca="1" si="0"/>
        <v>1</v>
      </c>
      <c r="AK9" s="4"/>
    </row>
    <row r="10" spans="1:88" x14ac:dyDescent="0.2">
      <c r="N10" s="8" t="s">
        <v>15</v>
      </c>
      <c r="O10" s="9" cm="1">
        <f t="array" aca="1" ref="O10" ca="1">1-SUMPRODUCT(OFFSET($AO$15,0,0,$B$14,1),1*(_xlfn._xlws.FILTER(OFFSET(O$15,0,0,$B$8,1),OFFSET($M$15,0,0,$B$8,1))&lt;&gt;"-"))/SUM(OFFSET($AO$15,0,0,$B$14,1))</f>
        <v>0</v>
      </c>
      <c r="P10" s="9" cm="1">
        <f t="array" aca="1" ref="P10" ca="1">1-SUMPRODUCT(OFFSET($AO$15,0,0,$B$14,1),1*(_xlfn._xlws.FILTER(OFFSET(P$15,0,0,$B$8,1),OFFSET($M$15,0,0,$B$8,1))&lt;&gt;"-"))/SUM(OFFSET($AO$15,0,0,$B$14,1))</f>
        <v>0</v>
      </c>
      <c r="Q10" s="9" cm="1">
        <f t="array" aca="1" ref="Q10" ca="1">1-SUMPRODUCT(OFFSET($AO$15,0,0,$B$14,1),1*(_xlfn._xlws.FILTER(OFFSET(Q$15,0,0,$B$8,1),OFFSET($M$15,0,0,$B$8,1))&lt;&gt;"-"))/SUM(OFFSET($AO$15,0,0,$B$14,1))</f>
        <v>0</v>
      </c>
      <c r="R10" s="9" cm="1">
        <f t="array" aca="1" ref="R10" ca="1">1-SUMPRODUCT(OFFSET($AO$15,0,0,$B$14,1),1*(_xlfn._xlws.FILTER(OFFSET(R$15,0,0,$B$8,1),OFFSET($M$15,0,0,$B$8,1))&lt;&gt;"-"))/SUM(OFFSET($AO$15,0,0,$B$14,1))</f>
        <v>0</v>
      </c>
      <c r="S10" s="9" cm="1">
        <f t="array" aca="1" ref="S10" ca="1">1-SUMPRODUCT(OFFSET($AO$15,0,0,$B$14,1),1*(_xlfn._xlws.FILTER(OFFSET(S$15,0,0,$B$8,1),OFFSET($M$15,0,0,$B$8,1))&lt;&gt;"-"))/SUM(OFFSET($AO$15,0,0,$B$14,1))</f>
        <v>0</v>
      </c>
      <c r="T10" s="9" cm="1">
        <f t="array" aca="1" ref="T10" ca="1">1-SUMPRODUCT(OFFSET($AO$15,0,0,$B$14,1),1*(_xlfn._xlws.FILTER(OFFSET(T$15,0,0,$B$8,1),OFFSET($M$15,0,0,$B$8,1))&lt;&gt;"-"))/SUM(OFFSET($AO$15,0,0,$B$14,1))</f>
        <v>0</v>
      </c>
      <c r="U10" s="9" cm="1">
        <f t="array" aca="1" ref="U10" ca="1">1-SUMPRODUCT(OFFSET($AO$15,0,0,$B$14,1),1*(_xlfn._xlws.FILTER(OFFSET(U$15,0,0,$B$8,1),OFFSET($M$15,0,0,$B$8,1))&lt;&gt;"-"))/SUM(OFFSET($AO$15,0,0,$B$14,1))</f>
        <v>0</v>
      </c>
      <c r="V10" s="9" cm="1">
        <f t="array" aca="1" ref="V10" ca="1">1-SUMPRODUCT(OFFSET($AO$15,0,0,$B$14,1),1*(_xlfn._xlws.FILTER(OFFSET(V$15,0,0,$B$8,1),OFFSET($M$15,0,0,$B$8,1))&lt;&gt;"-"))/SUM(OFFSET($AO$15,0,0,$B$14,1))</f>
        <v>0</v>
      </c>
      <c r="W10" s="9" cm="1">
        <f t="array" aca="1" ref="W10" ca="1">1-SUMPRODUCT(OFFSET($AO$15,0,0,$B$14,1),1*(_xlfn._xlws.FILTER(OFFSET(W$15,0,0,$B$8,1),OFFSET($M$15,0,0,$B$8,1))&lt;&gt;"-"))/SUM(OFFSET($AO$15,0,0,$B$14,1))</f>
        <v>0</v>
      </c>
      <c r="X10" s="9" cm="1">
        <f t="array" aca="1" ref="X10" ca="1">1-SUMPRODUCT(OFFSET($AO$15,0,0,$B$14,1),1*(_xlfn._xlws.FILTER(OFFSET(X$15,0,0,$B$8,1),OFFSET($M$15,0,0,$B$8,1))&lt;&gt;"-"))/SUM(OFFSET($AO$15,0,0,$B$14,1))</f>
        <v>0</v>
      </c>
      <c r="Y10" s="9" cm="1">
        <f t="array" aca="1" ref="Y10" ca="1">1-SUMPRODUCT(OFFSET($AO$15,0,0,$B$14,1),1*(_xlfn._xlws.FILTER(OFFSET(Y$15,0,0,$B$8,1),OFFSET($M$15,0,0,$B$8,1))&lt;&gt;"-"))/SUM(OFFSET($AO$15,0,0,$B$14,1))</f>
        <v>0.33333333333333326</v>
      </c>
      <c r="Z10" s="9" cm="1">
        <f t="array" aca="1" ref="Z10" ca="1">1-SUMPRODUCT(OFFSET($AO$15,0,0,$B$14,1),1*(_xlfn._xlws.FILTER(OFFSET(Z$15,0,0,$B$8,1),OFFSET($M$15,0,0,$B$8,1))&lt;&gt;"-"))/SUM(OFFSET($AO$15,0,0,$B$14,1))</f>
        <v>0</v>
      </c>
      <c r="AA10" s="9" cm="1">
        <f t="array" aca="1" ref="AA10" ca="1">1-SUMPRODUCT(OFFSET($AO$15,0,0,$B$14,1),1*(_xlfn._xlws.FILTER(OFFSET(AA$15,0,0,$B$8,1),OFFSET($M$15,0,0,$B$8,1))&lt;&gt;"-"))/SUM(OFFSET($AO$15,0,0,$B$14,1))</f>
        <v>0</v>
      </c>
      <c r="AB10" s="9" cm="1">
        <f t="array" aca="1" ref="AB10" ca="1">1-SUMPRODUCT(OFFSET($AO$15,0,0,$B$14,1),1*(_xlfn._xlws.FILTER(OFFSET(AB$15,0,0,$B$8,1),OFFSET($M$15,0,0,$B$8,1))&lt;&gt;"-"))/SUM(OFFSET($AO$15,0,0,$B$14,1))</f>
        <v>0</v>
      </c>
      <c r="AC10" s="9" cm="1">
        <f t="array" aca="1" ref="AC10" ca="1">1-SUMPRODUCT(OFFSET($AO$15,0,0,$B$14,1),1*(_xlfn._xlws.FILTER(OFFSET(AC$15,0,0,$B$8,1),OFFSET($M$15,0,0,$B$8,1))&lt;&gt;"-"))/SUM(OFFSET($AO$15,0,0,$B$14,1))</f>
        <v>0</v>
      </c>
      <c r="AD10" s="9" cm="1">
        <f t="array" aca="1" ref="AD10" ca="1">1-SUMPRODUCT(OFFSET($AO$15,0,0,$B$14,1),1*(_xlfn._xlws.FILTER(OFFSET(AD$15,0,0,$B$8,1),OFFSET($M$15,0,0,$B$8,1))&lt;&gt;"-"))/SUM(OFFSET($AO$15,0,0,$B$14,1))</f>
        <v>0</v>
      </c>
      <c r="AE10" s="9" cm="1">
        <f t="array" aca="1" ref="AE10" ca="1">1-SUMPRODUCT(OFFSET($AO$15,0,0,$B$14,1),1*(_xlfn._xlws.FILTER(OFFSET(AE$15,0,0,$B$8,1),OFFSET($M$15,0,0,$B$8,1))&lt;&gt;"-"))/SUM(OFFSET($AO$15,0,0,$B$14,1))</f>
        <v>1</v>
      </c>
      <c r="AF10" s="9" cm="1">
        <f t="array" aca="1" ref="AF10" ca="1">1-SUMPRODUCT(OFFSET($AO$15,0,0,$B$14,1),1*(_xlfn._xlws.FILTER(OFFSET(AF$15,0,0,$B$8,1),OFFSET($M$15,0,0,$B$8,1))&lt;&gt;"-"))/SUM(OFFSET($AO$15,0,0,$B$14,1))</f>
        <v>1</v>
      </c>
      <c r="AG10" s="9" cm="1">
        <f t="array" aca="1" ref="AG10" ca="1">1-SUMPRODUCT(OFFSET($AO$15,0,0,$B$14,1),1*(_xlfn._xlws.FILTER(OFFSET(AG$15,0,0,$B$8,1),OFFSET($M$15,0,0,$B$8,1))&lt;&gt;"-"))/SUM(OFFSET($AO$15,0,0,$B$14,1))</f>
        <v>0</v>
      </c>
      <c r="AH10" s="9" cm="1">
        <f t="array" aca="1" ref="AH10" ca="1">1-SUMPRODUCT(OFFSET($AO$15,0,0,$B$14,1),1*(_xlfn._xlws.FILTER(OFFSET(AH$15,0,0,$B$8,1),OFFSET($M$15,0,0,$B$8,1))&lt;&gt;"-"))/SUM(OFFSET($AO$15,0,0,$B$14,1))</f>
        <v>0</v>
      </c>
      <c r="AI10" s="9" cm="1">
        <f t="array" aca="1" ref="AI10" ca="1">1-SUMPRODUCT(OFFSET($AO$15,0,0,$B$14,1),1*(_xlfn._xlws.FILTER(OFFSET(AI$15,0,0,$B$8,1),OFFSET($M$15,0,0,$B$8,1))&lt;&gt;"-"))/SUM(OFFSET($AO$15,0,0,$B$14,1))</f>
        <v>0</v>
      </c>
      <c r="AJ10" s="9" cm="1">
        <f t="array" aca="1" ref="AJ10" ca="1">1-SUMPRODUCT(OFFSET($AO$15,0,0,$B$14,1),1*(_xlfn._xlws.FILTER(OFFSET(AJ$15,0,0,$B$8,1),OFFSET($M$15,0,0,$B$8,1))&lt;&gt;"-"))/SUM(OFFSET($AO$15,0,0,$B$14,1))</f>
        <v>0</v>
      </c>
      <c r="AK10" s="7"/>
    </row>
    <row r="11" spans="1:88" x14ac:dyDescent="0.2">
      <c r="A11" s="5" t="s">
        <v>32</v>
      </c>
      <c r="B11" s="5">
        <v>1</v>
      </c>
      <c r="N11" s="8" t="s">
        <v>16</v>
      </c>
      <c r="O11" s="9" t="str" cm="1">
        <f t="array" aca="1" ref="O11:AJ11" ca="1">OFFSET($O$15,$B$11,0,1,$B$9)</f>
        <v>G</v>
      </c>
      <c r="P11" s="9" t="str">
        <f ca="1"/>
        <v>G</v>
      </c>
      <c r="Q11" s="9" t="str">
        <f ca="1"/>
        <v>G</v>
      </c>
      <c r="R11" s="9" t="str">
        <f ca="1"/>
        <v>G</v>
      </c>
      <c r="S11" s="9" t="str">
        <f ca="1"/>
        <v>G</v>
      </c>
      <c r="T11" s="9" t="str">
        <f ca="1"/>
        <v>G</v>
      </c>
      <c r="U11" s="9" t="str">
        <f ca="1"/>
        <v>G</v>
      </c>
      <c r="V11" s="9" t="str">
        <f ca="1"/>
        <v>G</v>
      </c>
      <c r="W11" s="9" t="str">
        <f ca="1"/>
        <v>G</v>
      </c>
      <c r="X11" s="9" t="str">
        <f ca="1"/>
        <v>G</v>
      </c>
      <c r="Y11" s="9" t="str">
        <f ca="1"/>
        <v>A</v>
      </c>
      <c r="Z11" s="9" t="str">
        <f ca="1"/>
        <v>A</v>
      </c>
      <c r="AA11" s="9" t="str">
        <f ca="1"/>
        <v>B</v>
      </c>
      <c r="AB11" s="9" t="str">
        <f ca="1"/>
        <v>B</v>
      </c>
      <c r="AC11" s="9" t="str">
        <f ca="1"/>
        <v>C</v>
      </c>
      <c r="AD11" s="9" t="str">
        <f ca="1"/>
        <v>C</v>
      </c>
      <c r="AE11" s="9" t="str">
        <f ca="1"/>
        <v>-</v>
      </c>
      <c r="AF11" s="9" t="str">
        <f ca="1"/>
        <v>-</v>
      </c>
      <c r="AG11" s="9" t="str">
        <f ca="1"/>
        <v>D</v>
      </c>
      <c r="AH11" s="9" t="str">
        <f ca="1"/>
        <v>D</v>
      </c>
      <c r="AI11" s="9" t="str">
        <f ca="1"/>
        <v>E</v>
      </c>
      <c r="AJ11" s="9" t="str">
        <f ca="1"/>
        <v>E</v>
      </c>
      <c r="AK11" s="7"/>
    </row>
    <row r="12" spans="1:88" x14ac:dyDescent="0.2">
      <c r="N12" s="8" t="s">
        <v>20</v>
      </c>
      <c r="O12" s="12">
        <f t="shared" ref="O12:AJ12" ca="1" si="1">COUNTIF(OFFSET(O15,0,0,$B$8,1), "-") / COUNTA(OFFSET(O15,0,0,$B$8,1))</f>
        <v>8.6956521739130432E-2</v>
      </c>
      <c r="P12" s="9">
        <f t="shared" ca="1" si="1"/>
        <v>8.6956521739130432E-2</v>
      </c>
      <c r="Q12" s="9">
        <f t="shared" ca="1" si="1"/>
        <v>8.6956521739130432E-2</v>
      </c>
      <c r="R12" s="9">
        <f t="shared" ca="1" si="1"/>
        <v>8.6956521739130432E-2</v>
      </c>
      <c r="S12" s="9">
        <f t="shared" ca="1" si="1"/>
        <v>8.6956521739130432E-2</v>
      </c>
      <c r="T12" s="9">
        <f t="shared" ca="1" si="1"/>
        <v>8.6956521739130432E-2</v>
      </c>
      <c r="U12" s="9">
        <f t="shared" ca="1" si="1"/>
        <v>8.6956521739130432E-2</v>
      </c>
      <c r="V12" s="9">
        <f t="shared" ca="1" si="1"/>
        <v>8.6956521739130432E-2</v>
      </c>
      <c r="W12" s="9">
        <f t="shared" ca="1" si="1"/>
        <v>8.6956521739130432E-2</v>
      </c>
      <c r="X12" s="9">
        <f t="shared" ca="1" si="1"/>
        <v>8.6956521739130432E-2</v>
      </c>
      <c r="Y12" s="9">
        <f t="shared" ca="1" si="1"/>
        <v>0.2608695652173913</v>
      </c>
      <c r="Z12" s="9">
        <f t="shared" ca="1" si="1"/>
        <v>0</v>
      </c>
      <c r="AA12" s="9">
        <f t="shared" ca="1" si="1"/>
        <v>8.6956521739130432E-2</v>
      </c>
      <c r="AB12" s="9">
        <f t="shared" ca="1" si="1"/>
        <v>8.6956521739130432E-2</v>
      </c>
      <c r="AC12" s="9">
        <f t="shared" ca="1" si="1"/>
        <v>0</v>
      </c>
      <c r="AD12" s="9">
        <f t="shared" ca="1" si="1"/>
        <v>0</v>
      </c>
      <c r="AE12" s="9">
        <f t="shared" ca="1" si="1"/>
        <v>1</v>
      </c>
      <c r="AF12" s="9">
        <f t="shared" ca="1" si="1"/>
        <v>1</v>
      </c>
      <c r="AG12" s="9">
        <f t="shared" ca="1" si="1"/>
        <v>8.6956521739130432E-2</v>
      </c>
      <c r="AH12" s="9">
        <f t="shared" ca="1" si="1"/>
        <v>8.6956521739130432E-2</v>
      </c>
      <c r="AI12" s="9">
        <f t="shared" ca="1" si="1"/>
        <v>8.6956521739130432E-2</v>
      </c>
      <c r="AJ12" s="9">
        <f t="shared" ca="1" si="1"/>
        <v>8.6956521739130432E-2</v>
      </c>
      <c r="AK12" s="7"/>
    </row>
    <row r="13" spans="1:88" x14ac:dyDescent="0.2">
      <c r="A13" t="s">
        <v>33</v>
      </c>
      <c r="B13">
        <f ca="1">COUNTIF(OFFSET($O$13,0,0,1,$B$9),TRUE)</f>
        <v>20</v>
      </c>
      <c r="N13" s="8" t="s">
        <v>41</v>
      </c>
      <c r="O13" t="b">
        <f t="shared" ref="O13:AJ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T13" t="b">
        <f t="shared" ca="1" si="2"/>
        <v>1</v>
      </c>
      <c r="U13" t="b">
        <f t="shared" ca="1" si="2"/>
        <v>1</v>
      </c>
      <c r="V13" t="b">
        <f t="shared" ca="1" si="2"/>
        <v>1</v>
      </c>
      <c r="W13" t="b">
        <f t="shared" ca="1" si="2"/>
        <v>1</v>
      </c>
      <c r="X13" t="b">
        <f t="shared" ca="1" si="2"/>
        <v>1</v>
      </c>
      <c r="Y13" t="b">
        <f t="shared" ca="1" si="2"/>
        <v>1</v>
      </c>
      <c r="Z13" t="b">
        <f t="shared" ca="1" si="2"/>
        <v>1</v>
      </c>
      <c r="AA13" t="b">
        <f t="shared" ca="1" si="2"/>
        <v>1</v>
      </c>
      <c r="AB13" t="b">
        <f t="shared" ca="1" si="2"/>
        <v>1</v>
      </c>
      <c r="AC13" t="b">
        <f t="shared" ca="1" si="2"/>
        <v>1</v>
      </c>
      <c r="AD13" t="b">
        <f t="shared" ca="1" si="2"/>
        <v>1</v>
      </c>
      <c r="AE13" t="b">
        <f t="shared" ca="1" si="2"/>
        <v>0</v>
      </c>
      <c r="AF13" t="b">
        <f t="shared" ca="1" si="2"/>
        <v>0</v>
      </c>
      <c r="AG13" t="b">
        <f t="shared" ca="1" si="2"/>
        <v>1</v>
      </c>
      <c r="AH13" t="b">
        <f t="shared" ca="1" si="2"/>
        <v>1</v>
      </c>
      <c r="AI13" t="b">
        <f t="shared" ca="1" si="2"/>
        <v>1</v>
      </c>
      <c r="AJ13" t="b">
        <f t="shared" ca="1" si="2"/>
        <v>1</v>
      </c>
      <c r="AK13" s="7"/>
      <c r="AO13" s="13" t="s">
        <v>37</v>
      </c>
      <c r="BO13" s="13" t="s">
        <v>40</v>
      </c>
    </row>
    <row r="14" spans="1:88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AJ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>
        <v>5</v>
      </c>
      <c r="U14" s="13">
        <v>6</v>
      </c>
      <c r="V14" s="13">
        <v>7</v>
      </c>
      <c r="W14" s="13">
        <v>8</v>
      </c>
      <c r="X14" s="13">
        <v>9</v>
      </c>
      <c r="Y14" s="13">
        <v>10</v>
      </c>
      <c r="Z14" s="13">
        <v>11</v>
      </c>
      <c r="AA14" s="13">
        <v>12</v>
      </c>
      <c r="AB14" s="13">
        <v>13</v>
      </c>
      <c r="AC14" s="13">
        <v>14</v>
      </c>
      <c r="AD14" s="13">
        <v>15</v>
      </c>
      <c r="AE14" s="13">
        <v>16</v>
      </c>
      <c r="AF14" s="13">
        <v>17</v>
      </c>
      <c r="AG14" s="13">
        <v>18</v>
      </c>
      <c r="AH14" s="13">
        <v>19</v>
      </c>
      <c r="AI14" s="13">
        <v>20</v>
      </c>
      <c r="AJ14" s="13">
        <v>21</v>
      </c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10</v>
      </c>
      <c r="BB14" s="2">
        <f ca="1"/>
        <v>11</v>
      </c>
      <c r="BC14" s="2">
        <f ca="1"/>
        <v>12</v>
      </c>
      <c r="BD14" s="2">
        <f ca="1"/>
        <v>13</v>
      </c>
      <c r="BE14" s="2">
        <f ca="1"/>
        <v>14</v>
      </c>
      <c r="BF14" s="2">
        <f ca="1"/>
        <v>15</v>
      </c>
      <c r="BG14" s="2">
        <f ca="1"/>
        <v>16</v>
      </c>
      <c r="BH14" s="2">
        <f ca="1"/>
        <v>17</v>
      </c>
      <c r="BI14" s="2">
        <f ca="1"/>
        <v>18</v>
      </c>
      <c r="BJ14" s="2">
        <f ca="1"/>
        <v>19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10</v>
      </c>
      <c r="CB14" s="2">
        <f ca="1"/>
        <v>11</v>
      </c>
      <c r="CC14" s="2">
        <f ca="1"/>
        <v>12</v>
      </c>
      <c r="CD14" s="2">
        <f ca="1"/>
        <v>13</v>
      </c>
      <c r="CE14" s="2">
        <f ca="1"/>
        <v>14</v>
      </c>
      <c r="CF14" s="2">
        <f ca="1"/>
        <v>15</v>
      </c>
      <c r="CG14" s="2">
        <f ca="1"/>
        <v>16</v>
      </c>
      <c r="CH14" s="2">
        <f ca="1"/>
        <v>17</v>
      </c>
      <c r="CI14" s="2">
        <f ca="1"/>
        <v>18</v>
      </c>
      <c r="CJ14" s="2">
        <f ca="1"/>
        <v>19</v>
      </c>
    </row>
    <row r="15" spans="1:88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0.25</v>
      </c>
      <c r="H15" s="10" cm="1">
        <f t="array" aca="1" ref="H15:H33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0.9</v>
      </c>
      <c r="K15" t="b">
        <f t="shared" ref="K15:K24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11</v>
      </c>
      <c r="P15" s="9" t="s">
        <v>11</v>
      </c>
      <c r="Q15" s="9" t="s">
        <v>11</v>
      </c>
      <c r="R15" s="9" t="s">
        <v>11</v>
      </c>
      <c r="S15" s="9" t="s">
        <v>11</v>
      </c>
      <c r="T15" s="9" t="s">
        <v>11</v>
      </c>
      <c r="U15" s="9" t="s">
        <v>11</v>
      </c>
      <c r="V15" s="9" t="s">
        <v>11</v>
      </c>
      <c r="W15" s="9" t="s">
        <v>11</v>
      </c>
      <c r="X15" s="9" t="s">
        <v>11</v>
      </c>
      <c r="Y15" s="9" t="s">
        <v>0</v>
      </c>
      <c r="Z15" s="9" t="s">
        <v>0</v>
      </c>
      <c r="AA15" s="9" t="s">
        <v>1</v>
      </c>
      <c r="AB15" s="9" t="s">
        <v>1</v>
      </c>
      <c r="AC15" s="9" t="s">
        <v>2</v>
      </c>
      <c r="AD15" s="9" t="s">
        <v>2</v>
      </c>
      <c r="AE15" s="9" t="s">
        <v>5</v>
      </c>
      <c r="AF15" s="9" t="s">
        <v>5</v>
      </c>
      <c r="AG15" s="9" t="s">
        <v>3</v>
      </c>
      <c r="AH15" s="9" t="s">
        <v>3</v>
      </c>
      <c r="AI15" s="9" t="s">
        <v>6</v>
      </c>
      <c r="AJ15" s="9" t="s">
        <v>11</v>
      </c>
      <c r="AK15" s="7"/>
      <c r="AN15">
        <f t="shared" ref="AN15:AN34" ca="1" si="5">COUNTIF(AQ15:BJ15,"&gt;="&amp;$B$4)</f>
        <v>4</v>
      </c>
      <c r="AO15" s="14">
        <f t="shared" ref="AO15:AO34" ca="1" si="6">1/AN15</f>
        <v>0.25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0.9</v>
      </c>
      <c r="AS15" cm="1">
        <f t="array" aca="1" ref="AS15" ca="1">SUMPRODUCT(--(OFFSET($O$13,0,0,1,$B$9)=TRUE), --(INDEX(OFFSET($O$15,0,0,$B$8,$B$9), 1+$AP15, 0) = INDEX(OFFSET($O$15,0,0,$B$8,$B$9), 1+AS$14, 0))) / $B$13</f>
        <v>1</v>
      </c>
      <c r="AT15" cm="1">
        <f t="array" aca="1" ref="AT15" ca="1">SUMPRODUCT(--(OFFSET($O$13,0,0,1,$B$9)=TRUE), --(INDEX(OFFSET($O$15,0,0,$B$8,$B$9), 1+$AP15, 0) = INDEX(OFFSET($O$15,0,0,$B$8,$B$9), 1+AT$14, 0))) / $B$13</f>
        <v>1</v>
      </c>
      <c r="AU15" cm="1">
        <f t="array" aca="1" ref="AU15" ca="1">SUMPRODUCT(--(OFFSET($O$13,0,0,1,$B$9)=TRUE), --(INDEX(OFFSET($O$15,0,0,$B$8,$B$9), 1+$AP15, 0) = INDEX(OFFSET($O$15,0,0,$B$8,$B$9), 1+AU$14, 0))) / $B$13</f>
        <v>1</v>
      </c>
      <c r="AV15" cm="1">
        <f t="array" aca="1" ref="AV15" ca="1">SUMPRODUCT(--(OFFSET($O$13,0,0,1,$B$9)=TRUE), --(INDEX(OFFSET($O$15,0,0,$B$8,$B$9), 1+$AP15, 0) = INDEX(OFFSET($O$15,0,0,$B$8,$B$9), 1+AV$14, 0))) / $B$13</f>
        <v>0.9</v>
      </c>
      <c r="AW15" cm="1">
        <f t="array" aca="1" ref="AW15" ca="1">SUMPRODUCT(--(OFFSET($O$13,0,0,1,$B$9)=TRUE), --(INDEX(OFFSET($O$15,0,0,$B$8,$B$9), 1+$AP15, 0) = INDEX(OFFSET($O$15,0,0,$B$8,$B$9), 1+AW$14, 0))) / $B$13</f>
        <v>0.85</v>
      </c>
      <c r="AX15" cm="1">
        <f t="array" aca="1" ref="AX15" ca="1">SUMPRODUCT(--(OFFSET($O$13,0,0,1,$B$9)=TRUE), --(INDEX(OFFSET($O$15,0,0,$B$8,$B$9), 1+$AP15, 0) = INDEX(OFFSET($O$15,0,0,$B$8,$B$9), 1+AX$14, 0))) / $B$13</f>
        <v>0.85</v>
      </c>
      <c r="AY15" cm="1">
        <f t="array" aca="1" ref="AY15" ca="1">SUMPRODUCT(--(OFFSET($O$13,0,0,1,$B$9)=TRUE), --(INDEX(OFFSET($O$15,0,0,$B$8,$B$9), 1+$AP15, 0) = INDEX(OFFSET($O$15,0,0,$B$8,$B$9), 1+AY$14, 0))) / $B$13</f>
        <v>0.9</v>
      </c>
      <c r="AZ15" cm="1">
        <f t="array" aca="1" ref="AZ15" ca="1">SUMPRODUCT(--(OFFSET($O$13,0,0,1,$B$9)=TRUE), --(INDEX(OFFSET($O$15,0,0,$B$8,$B$9), 1+$AP15, 0) = INDEX(OFFSET($O$15,0,0,$B$8,$B$9), 1+AZ$14, 0))) / $B$13</f>
        <v>0.9</v>
      </c>
      <c r="BA15" cm="1">
        <f t="array" aca="1" ref="BA15" ca="1">SUMPRODUCT(--(OFFSET($O$13,0,0,1,$B$9)=TRUE), --(INDEX(OFFSET($O$15,0,0,$B$8,$B$9), 1+$AP15, 0) = INDEX(OFFSET($O$15,0,0,$B$8,$B$9), 1+BA$14, 0))) / $B$13</f>
        <v>0.85</v>
      </c>
      <c r="BB15" cm="1">
        <f t="array" aca="1" ref="BB15" ca="1">SUMPRODUCT(--(OFFSET($O$13,0,0,1,$B$9)=TRUE), --(INDEX(OFFSET($O$15,0,0,$B$8,$B$9), 1+$AP15, 0) = INDEX(OFFSET($O$15,0,0,$B$8,$B$9), 1+BB$14, 0))) / $B$13</f>
        <v>0.9</v>
      </c>
      <c r="BC15" cm="1">
        <f t="array" aca="1" ref="BC15" ca="1">SUMPRODUCT(--(OFFSET($O$13,0,0,1,$B$9)=TRUE), --(INDEX(OFFSET($O$15,0,0,$B$8,$B$9), 1+$AP15, 0) = INDEX(OFFSET($O$15,0,0,$B$8,$B$9), 1+BC$14, 0))) / $B$13</f>
        <v>0.9</v>
      </c>
      <c r="BD15" cm="1">
        <f t="array" aca="1" ref="BD15" ca="1">SUMPRODUCT(--(OFFSET($O$13,0,0,1,$B$9)=TRUE), --(INDEX(OFFSET($O$15,0,0,$B$8,$B$9), 1+$AP15, 0) = INDEX(OFFSET($O$15,0,0,$B$8,$B$9), 1+BD$14, 0))) / $B$13</f>
        <v>0.9</v>
      </c>
      <c r="BE15" cm="1">
        <f t="array" aca="1" ref="BE15" ca="1">SUMPRODUCT(--(OFFSET($O$13,0,0,1,$B$9)=TRUE), --(INDEX(OFFSET($O$15,0,0,$B$8,$B$9), 1+$AP15, 0) = INDEX(OFFSET($O$15,0,0,$B$8,$B$9), 1+BE$14, 0))) / $B$13</f>
        <v>0.85</v>
      </c>
      <c r="BF15" cm="1">
        <f t="array" aca="1" ref="BF15" ca="1">SUMPRODUCT(--(OFFSET($O$13,0,0,1,$B$9)=TRUE), --(INDEX(OFFSET($O$15,0,0,$B$8,$B$9), 1+$AP15, 0) = INDEX(OFFSET($O$15,0,0,$B$8,$B$9), 1+BF$14, 0))) / $B$13</f>
        <v>0.8</v>
      </c>
      <c r="BG15" cm="1">
        <f t="array" aca="1" ref="BG15" ca="1">SUMPRODUCT(--(OFFSET($O$13,0,0,1,$B$9)=TRUE), --(INDEX(OFFSET($O$15,0,0,$B$8,$B$9), 1+$AP15, 0) = INDEX(OFFSET($O$15,0,0,$B$8,$B$9), 1+BG$14, 0))) / $B$13</f>
        <v>0.8</v>
      </c>
      <c r="BH15" cm="1">
        <f t="array" aca="1" ref="BH15" ca="1">SUMPRODUCT(--(OFFSET($O$13,0,0,1,$B$9)=TRUE), --(INDEX(OFFSET($O$15,0,0,$B$8,$B$9), 1+$AP15, 0) = INDEX(OFFSET($O$15,0,0,$B$8,$B$9), 1+BH$14, 0))) / $B$13</f>
        <v>0.85</v>
      </c>
      <c r="BI15" cm="1">
        <f t="array" aca="1" ref="BI15" ca="1">SUMPRODUCT(--(OFFSET($O$13,0,0,1,$B$9)=TRUE), --(INDEX(OFFSET($O$15,0,0,$B$8,$B$9), 1+$AP15, 0) = INDEX(OFFSET($O$15,0,0,$B$8,$B$9), 1+BI$14, 0))) / $B$13</f>
        <v>0.8</v>
      </c>
      <c r="BJ15" cm="1">
        <f t="array" aca="1" ref="BJ15" ca="1">SUMPRODUCT(--(OFFSET($O$13,0,0,1,$B$9)=TRUE), --(INDEX(OFFSET($O$15,0,0,$B$8,$B$9), 1+$AP15, 0) = INDEX(OFFSET($O$15,0,0,$B$8,$B$9), 1+BJ$14, 0))) / $B$13</f>
        <v>0.85</v>
      </c>
      <c r="BN15">
        <f t="shared" ref="BN15:BN34" ca="1" si="7">COUNTIF(BQ15:CJ15,"&gt;="&amp;$B$4)</f>
        <v>4</v>
      </c>
      <c r="BO15" s="14">
        <f t="shared" ref="BO15:BO34" ca="1" si="8">1/BN15</f>
        <v>0.25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0.89473684210526316</v>
      </c>
      <c r="BS15" cm="1">
        <f t="array" aca="1" ref="BS15" ca="1">SUMPRODUCT(--(OFFSET($O$9,0,0,1,$B$9)=TRUE), --(INDEX(OFFSET($O$15,0,0,$B$8,$B$9), 1+$BP15, 0) = INDEX(OFFSET($O$15,0,0,$B$8,$B$9), 1+BS$14, 0))) / $B$16</f>
        <v>1</v>
      </c>
      <c r="BT15" cm="1">
        <f t="array" aca="1" ref="BT15" ca="1">SUMPRODUCT(--(OFFSET($O$9,0,0,1,$B$9)=TRUE), --(INDEX(OFFSET($O$15,0,0,$B$8,$B$9), 1+$BP15, 0) = INDEX(OFFSET($O$15,0,0,$B$8,$B$9), 1+BT$14, 0))) / $B$16</f>
        <v>1</v>
      </c>
      <c r="BU15" cm="1">
        <f t="array" aca="1" ref="BU15" ca="1">SUMPRODUCT(--(OFFSET($O$9,0,0,1,$B$9)=TRUE), --(INDEX(OFFSET($O$15,0,0,$B$8,$B$9), 1+$BP15, 0) = INDEX(OFFSET($O$15,0,0,$B$8,$B$9), 1+BU$14, 0))) / $B$16</f>
        <v>1</v>
      </c>
      <c r="BV15" cm="1">
        <f t="array" aca="1" ref="BV15" ca="1">SUMPRODUCT(--(OFFSET($O$9,0,0,1,$B$9)=TRUE), --(INDEX(OFFSET($O$15,0,0,$B$8,$B$9), 1+$BP15, 0) = INDEX(OFFSET($O$15,0,0,$B$8,$B$9), 1+BV$14, 0))) / $B$16</f>
        <v>0.89473684210526316</v>
      </c>
      <c r="BW15" cm="1">
        <f t="array" aca="1" ref="BW15" ca="1">SUMPRODUCT(--(OFFSET($O$9,0,0,1,$B$9)=TRUE), --(INDEX(OFFSET($O$15,0,0,$B$8,$B$9), 1+$BP15, 0) = INDEX(OFFSET($O$15,0,0,$B$8,$B$9), 1+BW$14, 0))) / $B$16</f>
        <v>0.84210526315789469</v>
      </c>
      <c r="BX15" cm="1">
        <f t="array" aca="1" ref="BX15" ca="1">SUMPRODUCT(--(OFFSET($O$9,0,0,1,$B$9)=TRUE), --(INDEX(OFFSET($O$15,0,0,$B$8,$B$9), 1+$BP15, 0) = INDEX(OFFSET($O$15,0,0,$B$8,$B$9), 1+BX$14, 0))) / $B$16</f>
        <v>0.84210526315789469</v>
      </c>
      <c r="BY15" cm="1">
        <f t="array" aca="1" ref="BY15" ca="1">SUMPRODUCT(--(OFFSET($O$9,0,0,1,$B$9)=TRUE), --(INDEX(OFFSET($O$15,0,0,$B$8,$B$9), 1+$BP15, 0) = INDEX(OFFSET($O$15,0,0,$B$8,$B$9), 1+BY$14, 0))) / $B$16</f>
        <v>0.89473684210526316</v>
      </c>
      <c r="BZ15" cm="1">
        <f t="array" aca="1" ref="BZ15" ca="1">SUMPRODUCT(--(OFFSET($O$9,0,0,1,$B$9)=TRUE), --(INDEX(OFFSET($O$15,0,0,$B$8,$B$9), 1+$BP15, 0) = INDEX(OFFSET($O$15,0,0,$B$8,$B$9), 1+BZ$14, 0))) / $B$16</f>
        <v>0.89473684210526316</v>
      </c>
      <c r="CA15" cm="1">
        <f t="array" aca="1" ref="CA15" ca="1">SUMPRODUCT(--(OFFSET($O$9,0,0,1,$B$9)=TRUE), --(INDEX(OFFSET($O$15,0,0,$B$8,$B$9), 1+$BP15, 0) = INDEX(OFFSET($O$15,0,0,$B$8,$B$9), 1+CA$14, 0))) / $B$16</f>
        <v>0.84210526315789469</v>
      </c>
      <c r="CB15" cm="1">
        <f t="array" aca="1" ref="CB15" ca="1">SUMPRODUCT(--(OFFSET($O$9,0,0,1,$B$9)=TRUE), --(INDEX(OFFSET($O$15,0,0,$B$8,$B$9), 1+$BP15, 0) = INDEX(OFFSET($O$15,0,0,$B$8,$B$9), 1+CB$14, 0))) / $B$16</f>
        <v>0.89473684210526316</v>
      </c>
      <c r="CC15" cm="1">
        <f t="array" aca="1" ref="CC15" ca="1">SUMPRODUCT(--(OFFSET($O$9,0,0,1,$B$9)=TRUE), --(INDEX(OFFSET($O$15,0,0,$B$8,$B$9), 1+$BP15, 0) = INDEX(OFFSET($O$15,0,0,$B$8,$B$9), 1+CC$14, 0))) / $B$16</f>
        <v>0.89473684210526316</v>
      </c>
      <c r="CD15" cm="1">
        <f t="array" aca="1" ref="CD15" ca="1">SUMPRODUCT(--(OFFSET($O$9,0,0,1,$B$9)=TRUE), --(INDEX(OFFSET($O$15,0,0,$B$8,$B$9), 1+$BP15, 0) = INDEX(OFFSET($O$15,0,0,$B$8,$B$9), 1+CD$14, 0))) / $B$16</f>
        <v>0.89473684210526316</v>
      </c>
      <c r="CE15" cm="1">
        <f t="array" aca="1" ref="CE15" ca="1">SUMPRODUCT(--(OFFSET($O$9,0,0,1,$B$9)=TRUE), --(INDEX(OFFSET($O$15,0,0,$B$8,$B$9), 1+$BP15, 0) = INDEX(OFFSET($O$15,0,0,$B$8,$B$9), 1+CE$14, 0))) / $B$16</f>
        <v>0.89473684210526316</v>
      </c>
      <c r="CF15" cm="1">
        <f t="array" aca="1" ref="CF15" ca="1">SUMPRODUCT(--(OFFSET($O$9,0,0,1,$B$9)=TRUE), --(INDEX(OFFSET($O$15,0,0,$B$8,$B$9), 1+$BP15, 0) = INDEX(OFFSET($O$15,0,0,$B$8,$B$9), 1+CF$14, 0))) / $B$16</f>
        <v>0.84210526315789469</v>
      </c>
      <c r="CG15" cm="1">
        <f t="array" aca="1" ref="CG15" ca="1">SUMPRODUCT(--(OFFSET($O$9,0,0,1,$B$9)=TRUE), --(INDEX(OFFSET($O$15,0,0,$B$8,$B$9), 1+$BP15, 0) = INDEX(OFFSET($O$15,0,0,$B$8,$B$9), 1+CG$14, 0))) / $B$16</f>
        <v>0.84210526315789469</v>
      </c>
      <c r="CH15" cm="1">
        <f t="array" aca="1" ref="CH15" ca="1">SUMPRODUCT(--(OFFSET($O$9,0,0,1,$B$9)=TRUE), --(INDEX(OFFSET($O$15,0,0,$B$8,$B$9), 1+$BP15, 0) = INDEX(OFFSET($O$15,0,0,$B$8,$B$9), 1+CH$14, 0))) / $B$16</f>
        <v>0.89473684210526316</v>
      </c>
      <c r="CI15" cm="1">
        <f t="array" aca="1" ref="CI15" ca="1">SUMPRODUCT(--(OFFSET($O$9,0,0,1,$B$9)=TRUE), --(INDEX(OFFSET($O$15,0,0,$B$8,$B$9), 1+$BP15, 0) = INDEX(OFFSET($O$15,0,0,$B$8,$B$9), 1+CI$14, 0))) / $B$16</f>
        <v>0.84210526315789469</v>
      </c>
      <c r="CJ15" cm="1">
        <f t="array" aca="1" ref="CJ15" ca="1">SUMPRODUCT(--(OFFSET($O$9,0,0,1,$B$9)=TRUE), --(INDEX(OFFSET($O$15,0,0,$B$8,$B$9), 1+$BP15, 0) = INDEX(OFFSET($O$15,0,0,$B$8,$B$9), 1+CJ$14, 0))) / $B$16</f>
        <v>0.89473684210526316</v>
      </c>
    </row>
    <row r="16" spans="1:88" x14ac:dyDescent="0.2">
      <c r="A16" t="s">
        <v>39</v>
      </c>
      <c r="B16">
        <f ca="1">COUNTIF(OFFSET($O$9,0,0,1,$B$9),TRUE)</f>
        <v>19</v>
      </c>
      <c r="D16" s="10">
        <f ca="1"/>
        <v>1</v>
      </c>
      <c r="F16" s="10">
        <f ca="1"/>
        <v>0.1</v>
      </c>
      <c r="H16" s="10">
        <f ca="1"/>
        <v>1</v>
      </c>
      <c r="J16" cm="1">
        <f t="array" aca="1" ref="J16" ca="1">SUMPRODUCT((O16:AJ16=$O$11:$AJ$11)*(O$13:AJ$13=TRUE))  / COUNTIF(O$13:AJ$13,TRUE)</f>
        <v>1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11</v>
      </c>
      <c r="P16" s="9" t="s">
        <v>11</v>
      </c>
      <c r="Q16" s="9" t="s">
        <v>11</v>
      </c>
      <c r="R16" s="9" t="s">
        <v>11</v>
      </c>
      <c r="S16" s="9" t="s">
        <v>11</v>
      </c>
      <c r="T16" s="9" t="s">
        <v>11</v>
      </c>
      <c r="U16" s="9" t="s">
        <v>11</v>
      </c>
      <c r="V16" s="9" t="s">
        <v>11</v>
      </c>
      <c r="W16" s="9" t="s">
        <v>11</v>
      </c>
      <c r="X16" s="9" t="s">
        <v>11</v>
      </c>
      <c r="Y16" s="9" t="s">
        <v>0</v>
      </c>
      <c r="Z16" s="9" t="s">
        <v>0</v>
      </c>
      <c r="AA16" s="9" t="s">
        <v>1</v>
      </c>
      <c r="AB16" s="9" t="s">
        <v>1</v>
      </c>
      <c r="AC16" s="9" t="s">
        <v>2</v>
      </c>
      <c r="AD16" s="9" t="s">
        <v>2</v>
      </c>
      <c r="AE16" s="9" t="s">
        <v>5</v>
      </c>
      <c r="AF16" s="9" t="s">
        <v>5</v>
      </c>
      <c r="AG16" s="9" t="s">
        <v>3</v>
      </c>
      <c r="AH16" s="9" t="s">
        <v>3</v>
      </c>
      <c r="AI16" s="9" t="s">
        <v>4</v>
      </c>
      <c r="AJ16" s="9" t="s">
        <v>4</v>
      </c>
      <c r="AK16" s="7"/>
      <c r="AN16">
        <f t="shared" ca="1" si="5"/>
        <v>7</v>
      </c>
      <c r="AO16" s="14">
        <f t="shared" ca="1" si="6"/>
        <v>0.14285714285714285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0.9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0.9</v>
      </c>
      <c r="AT16" cm="1">
        <f t="array" aca="1" ref="AT16" ca="1">SUMPRODUCT(--(OFFSET($O$13,0,0,1,$B$9)=TRUE), --(INDEX(OFFSET($O$15,0,0,$B$8,$B$9), 1+$AP16, 0) = INDEX(OFFSET($O$15,0,0,$B$8,$B$9), 1+AT$14, 0))) / $B$13</f>
        <v>0.9</v>
      </c>
      <c r="AU16" cm="1">
        <f t="array" aca="1" ref="AU16" ca="1">SUMPRODUCT(--(OFFSET($O$13,0,0,1,$B$9)=TRUE), --(INDEX(OFFSET($O$15,0,0,$B$8,$B$9), 1+$AP16, 0) = INDEX(OFFSET($O$15,0,0,$B$8,$B$9), 1+AU$14, 0))) / $B$13</f>
        <v>0.9</v>
      </c>
      <c r="AV16" cm="1">
        <f t="array" aca="1" ref="AV16" ca="1">SUMPRODUCT(--(OFFSET($O$13,0,0,1,$B$9)=TRUE), --(INDEX(OFFSET($O$15,0,0,$B$8,$B$9), 1+$AP16, 0) = INDEX(OFFSET($O$15,0,0,$B$8,$B$9), 1+AV$14, 0))) / $B$13</f>
        <v>1</v>
      </c>
      <c r="AW16" cm="1">
        <f t="array" aca="1" ref="AW16" ca="1">SUMPRODUCT(--(OFFSET($O$13,0,0,1,$B$9)=TRUE), --(INDEX(OFFSET($O$15,0,0,$B$8,$B$9), 1+$AP16, 0) = INDEX(OFFSET($O$15,0,0,$B$8,$B$9), 1+AW$14, 0))) / $B$13</f>
        <v>0.85</v>
      </c>
      <c r="AX16" cm="1">
        <f t="array" aca="1" ref="AX16" ca="1">SUMPRODUCT(--(OFFSET($O$13,0,0,1,$B$9)=TRUE), --(INDEX(OFFSET($O$15,0,0,$B$8,$B$9), 1+$AP16, 0) = INDEX(OFFSET($O$15,0,0,$B$8,$B$9), 1+AX$14, 0))) / $B$13</f>
        <v>0.85</v>
      </c>
      <c r="AY16" cm="1">
        <f t="array" aca="1" ref="AY16" ca="1">SUMPRODUCT(--(OFFSET($O$13,0,0,1,$B$9)=TRUE), --(INDEX(OFFSET($O$15,0,0,$B$8,$B$9), 1+$AP16, 0) = INDEX(OFFSET($O$15,0,0,$B$8,$B$9), 1+AY$14, 0))) / $B$13</f>
        <v>1</v>
      </c>
      <c r="AZ16" cm="1">
        <f t="array" aca="1" ref="AZ16" ca="1">SUMPRODUCT(--(OFFSET($O$13,0,0,1,$B$9)=TRUE), --(INDEX(OFFSET($O$15,0,0,$B$8,$B$9), 1+$AP16, 0) = INDEX(OFFSET($O$15,0,0,$B$8,$B$9), 1+AZ$14, 0))) / $B$13</f>
        <v>1</v>
      </c>
      <c r="BA16" cm="1">
        <f t="array" aca="1" ref="BA16" ca="1">SUMPRODUCT(--(OFFSET($O$13,0,0,1,$B$9)=TRUE), --(INDEX(OFFSET($O$15,0,0,$B$8,$B$9), 1+$AP16, 0) = INDEX(OFFSET($O$15,0,0,$B$8,$B$9), 1+BA$14, 0))) / $B$13</f>
        <v>0.85</v>
      </c>
      <c r="BB16" cm="1">
        <f t="array" aca="1" ref="BB16" ca="1">SUMPRODUCT(--(OFFSET($O$13,0,0,1,$B$9)=TRUE), --(INDEX(OFFSET($O$15,0,0,$B$8,$B$9), 1+$AP16, 0) = INDEX(OFFSET($O$15,0,0,$B$8,$B$9), 1+BB$14, 0))) / $B$13</f>
        <v>1</v>
      </c>
      <c r="BC16" cm="1">
        <f t="array" aca="1" ref="BC16" ca="1">SUMPRODUCT(--(OFFSET($O$13,0,0,1,$B$9)=TRUE), --(INDEX(OFFSET($O$15,0,0,$B$8,$B$9), 1+$AP16, 0) = INDEX(OFFSET($O$15,0,0,$B$8,$B$9), 1+BC$14, 0))) / $B$13</f>
        <v>1</v>
      </c>
      <c r="BD16" cm="1">
        <f t="array" aca="1" ref="BD16" ca="1">SUMPRODUCT(--(OFFSET($O$13,0,0,1,$B$9)=TRUE), --(INDEX(OFFSET($O$15,0,0,$B$8,$B$9), 1+$AP16, 0) = INDEX(OFFSET($O$15,0,0,$B$8,$B$9), 1+BD$14, 0))) / $B$13</f>
        <v>1</v>
      </c>
      <c r="BE16" cm="1">
        <f t="array" aca="1" ref="BE16" ca="1">SUMPRODUCT(--(OFFSET($O$13,0,0,1,$B$9)=TRUE), --(INDEX(OFFSET($O$15,0,0,$B$8,$B$9), 1+$AP16, 0) = INDEX(OFFSET($O$15,0,0,$B$8,$B$9), 1+BE$14, 0))) / $B$13</f>
        <v>0.95</v>
      </c>
      <c r="BF16" cm="1">
        <f t="array" aca="1" ref="BF16" ca="1">SUMPRODUCT(--(OFFSET($O$13,0,0,1,$B$9)=TRUE), --(INDEX(OFFSET($O$15,0,0,$B$8,$B$9), 1+$AP16, 0) = INDEX(OFFSET($O$15,0,0,$B$8,$B$9), 1+BF$14, 0))) / $B$13</f>
        <v>0.8</v>
      </c>
      <c r="BG16" cm="1">
        <f t="array" aca="1" ref="BG16" ca="1">SUMPRODUCT(--(OFFSET($O$13,0,0,1,$B$9)=TRUE), --(INDEX(OFFSET($O$15,0,0,$B$8,$B$9), 1+$AP16, 0) = INDEX(OFFSET($O$15,0,0,$B$8,$B$9), 1+BG$14, 0))) / $B$13</f>
        <v>0.8</v>
      </c>
      <c r="BH16" cm="1">
        <f t="array" aca="1" ref="BH16" ca="1">SUMPRODUCT(--(OFFSET($O$13,0,0,1,$B$9)=TRUE), --(INDEX(OFFSET($O$15,0,0,$B$8,$B$9), 1+$AP16, 0) = INDEX(OFFSET($O$15,0,0,$B$8,$B$9), 1+BH$14, 0))) / $B$13</f>
        <v>0.95</v>
      </c>
      <c r="BI16" cm="1">
        <f t="array" aca="1" ref="BI16" ca="1">SUMPRODUCT(--(OFFSET($O$13,0,0,1,$B$9)=TRUE), --(INDEX(OFFSET($O$15,0,0,$B$8,$B$9), 1+$AP16, 0) = INDEX(OFFSET($O$15,0,0,$B$8,$B$9), 1+BI$14, 0))) / $B$13</f>
        <v>0.8</v>
      </c>
      <c r="BJ16" cm="1">
        <f t="array" aca="1" ref="BJ16" ca="1">SUMPRODUCT(--(OFFSET($O$13,0,0,1,$B$9)=TRUE), --(INDEX(OFFSET($O$15,0,0,$B$8,$B$9), 1+$AP16, 0) = INDEX(OFFSET($O$15,0,0,$B$8,$B$9), 1+BJ$14, 0))) / $B$13</f>
        <v>0.95</v>
      </c>
      <c r="BN16">
        <f t="shared" ca="1" si="7"/>
        <v>10</v>
      </c>
      <c r="BO16" s="14">
        <f t="shared" ca="1" si="8"/>
        <v>0.1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0.89473684210526316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0.89473684210526316</v>
      </c>
      <c r="BT16" cm="1">
        <f t="array" aca="1" ref="BT16" ca="1">SUMPRODUCT(--(OFFSET($O$9,0,0,1,$B$9)=TRUE), --(INDEX(OFFSET($O$15,0,0,$B$8,$B$9), 1+$BP16, 0) = INDEX(OFFSET($O$15,0,0,$B$8,$B$9), 1+BT$14, 0))) / $B$16</f>
        <v>0.89473684210526316</v>
      </c>
      <c r="BU16" cm="1">
        <f t="array" aca="1" ref="BU16" ca="1">SUMPRODUCT(--(OFFSET($O$9,0,0,1,$B$9)=TRUE), --(INDEX(OFFSET($O$15,0,0,$B$8,$B$9), 1+$BP16, 0) = INDEX(OFFSET($O$15,0,0,$B$8,$B$9), 1+BU$14, 0))) / $B$16</f>
        <v>0.89473684210526316</v>
      </c>
      <c r="BV16" cm="1">
        <f t="array" aca="1" ref="BV16" ca="1">SUMPRODUCT(--(OFFSET($O$9,0,0,1,$B$9)=TRUE), --(INDEX(OFFSET($O$15,0,0,$B$8,$B$9), 1+$BP16, 0) = INDEX(OFFSET($O$15,0,0,$B$8,$B$9), 1+BV$14, 0))) / $B$16</f>
        <v>1</v>
      </c>
      <c r="BW16" cm="1">
        <f t="array" aca="1" ref="BW16" ca="1">SUMPRODUCT(--(OFFSET($O$9,0,0,1,$B$9)=TRUE), --(INDEX(OFFSET($O$15,0,0,$B$8,$B$9), 1+$BP16, 0) = INDEX(OFFSET($O$15,0,0,$B$8,$B$9), 1+BW$14, 0))) / $B$16</f>
        <v>0.84210526315789469</v>
      </c>
      <c r="BX16" cm="1">
        <f t="array" aca="1" ref="BX16" ca="1">SUMPRODUCT(--(OFFSET($O$9,0,0,1,$B$9)=TRUE), --(INDEX(OFFSET($O$15,0,0,$B$8,$B$9), 1+$BP16, 0) = INDEX(OFFSET($O$15,0,0,$B$8,$B$9), 1+BX$14, 0))) / $B$16</f>
        <v>0.84210526315789469</v>
      </c>
      <c r="BY16" cm="1">
        <f t="array" aca="1" ref="BY16" ca="1">SUMPRODUCT(--(OFFSET($O$9,0,0,1,$B$9)=TRUE), --(INDEX(OFFSET($O$15,0,0,$B$8,$B$9), 1+$BP16, 0) = INDEX(OFFSET($O$15,0,0,$B$8,$B$9), 1+BY$14, 0))) / $B$16</f>
        <v>1</v>
      </c>
      <c r="BZ16" cm="1">
        <f t="array" aca="1" ref="BZ16" ca="1">SUMPRODUCT(--(OFFSET($O$9,0,0,1,$B$9)=TRUE), --(INDEX(OFFSET($O$15,0,0,$B$8,$B$9), 1+$BP16, 0) = INDEX(OFFSET($O$15,0,0,$B$8,$B$9), 1+BZ$14, 0))) / $B$16</f>
        <v>1</v>
      </c>
      <c r="CA16" cm="1">
        <f t="array" aca="1" ref="CA16" ca="1">SUMPRODUCT(--(OFFSET($O$9,0,0,1,$B$9)=TRUE), --(INDEX(OFFSET($O$15,0,0,$B$8,$B$9), 1+$BP16, 0) = INDEX(OFFSET($O$15,0,0,$B$8,$B$9), 1+CA$14, 0))) / $B$16</f>
        <v>0.84210526315789469</v>
      </c>
      <c r="CB16" cm="1">
        <f t="array" aca="1" ref="CB16" ca="1">SUMPRODUCT(--(OFFSET($O$9,0,0,1,$B$9)=TRUE), --(INDEX(OFFSET($O$15,0,0,$B$8,$B$9), 1+$BP16, 0) = INDEX(OFFSET($O$15,0,0,$B$8,$B$9), 1+CB$14, 0))) / $B$16</f>
        <v>1</v>
      </c>
      <c r="CC16" cm="1">
        <f t="array" aca="1" ref="CC16" ca="1">SUMPRODUCT(--(OFFSET($O$9,0,0,1,$B$9)=TRUE), --(INDEX(OFFSET($O$15,0,0,$B$8,$B$9), 1+$BP16, 0) = INDEX(OFFSET($O$15,0,0,$B$8,$B$9), 1+CC$14, 0))) / $B$16</f>
        <v>1</v>
      </c>
      <c r="CD16" cm="1">
        <f t="array" aca="1" ref="CD16" ca="1">SUMPRODUCT(--(OFFSET($O$9,0,0,1,$B$9)=TRUE), --(INDEX(OFFSET($O$15,0,0,$B$8,$B$9), 1+$BP16, 0) = INDEX(OFFSET($O$15,0,0,$B$8,$B$9), 1+CD$14, 0))) / $B$16</f>
        <v>1</v>
      </c>
      <c r="CE16" cm="1">
        <f t="array" aca="1" ref="CE16" ca="1">SUMPRODUCT(--(OFFSET($O$9,0,0,1,$B$9)=TRUE), --(INDEX(OFFSET($O$15,0,0,$B$8,$B$9), 1+$BP16, 0) = INDEX(OFFSET($O$15,0,0,$B$8,$B$9), 1+CE$14, 0))) / $B$16</f>
        <v>1</v>
      </c>
      <c r="CF16" cm="1">
        <f t="array" aca="1" ref="CF16" ca="1">SUMPRODUCT(--(OFFSET($O$9,0,0,1,$B$9)=TRUE), --(INDEX(OFFSET($O$15,0,0,$B$8,$B$9), 1+$BP16, 0) = INDEX(OFFSET($O$15,0,0,$B$8,$B$9), 1+CF$14, 0))) / $B$16</f>
        <v>0.84210526315789469</v>
      </c>
      <c r="CG16" cm="1">
        <f t="array" aca="1" ref="CG16" ca="1">SUMPRODUCT(--(OFFSET($O$9,0,0,1,$B$9)=TRUE), --(INDEX(OFFSET($O$15,0,0,$B$8,$B$9), 1+$BP16, 0) = INDEX(OFFSET($O$15,0,0,$B$8,$B$9), 1+CG$14, 0))) / $B$16</f>
        <v>0.84210526315789469</v>
      </c>
      <c r="CH16" cm="1">
        <f t="array" aca="1" ref="CH16" ca="1">SUMPRODUCT(--(OFFSET($O$9,0,0,1,$B$9)=TRUE), --(INDEX(OFFSET($O$15,0,0,$B$8,$B$9), 1+$BP16, 0) = INDEX(OFFSET($O$15,0,0,$B$8,$B$9), 1+CH$14, 0))) / $B$16</f>
        <v>1</v>
      </c>
      <c r="CI16" cm="1">
        <f t="array" aca="1" ref="CI16" ca="1">SUMPRODUCT(--(OFFSET($O$9,0,0,1,$B$9)=TRUE), --(INDEX(OFFSET($O$15,0,0,$B$8,$B$9), 1+$BP16, 0) = INDEX(OFFSET($O$15,0,0,$B$8,$B$9), 1+CI$14, 0))) / $B$16</f>
        <v>0.84210526315789469</v>
      </c>
      <c r="CJ16" cm="1">
        <f t="array" aca="1" ref="CJ16" ca="1">SUMPRODUCT(--(OFFSET($O$9,0,0,1,$B$9)=TRUE), --(INDEX(OFFSET($O$15,0,0,$B$8,$B$9), 1+$BP16, 0) = INDEX(OFFSET($O$15,0,0,$B$8,$B$9), 1+CJ$14, 0))) / $B$16</f>
        <v>1</v>
      </c>
    </row>
    <row r="17" spans="4:88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0.9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9" t="s">
        <v>0</v>
      </c>
      <c r="Z17" s="9" t="s">
        <v>0</v>
      </c>
      <c r="AA17" s="9" t="s">
        <v>1</v>
      </c>
      <c r="AB17" s="9" t="s">
        <v>1</v>
      </c>
      <c r="AC17" s="9" t="s">
        <v>2</v>
      </c>
      <c r="AD17" s="9" t="s">
        <v>2</v>
      </c>
      <c r="AE17" s="9" t="s">
        <v>5</v>
      </c>
      <c r="AF17" s="9" t="s">
        <v>5</v>
      </c>
      <c r="AG17" s="9" t="s">
        <v>3</v>
      </c>
      <c r="AH17" s="9" t="s">
        <v>3</v>
      </c>
      <c r="AI17" s="9" t="s">
        <v>6</v>
      </c>
      <c r="AJ17" s="9" t="s">
        <v>11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1</v>
      </c>
      <c r="AR17" cm="1">
        <f t="array" aca="1" ref="AR17" ca="1">SUMPRODUCT(--(OFFSET($O$13,0,0,1,$B$9)=TRUE), --(INDEX(OFFSET($O$15,0,0,$B$8,$B$9), 1+$AP17, 0) = INDEX(OFFSET($O$15,0,0,$B$8,$B$9), 1+AR$14, 0))) / $B$13</f>
        <v>0.9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1</v>
      </c>
      <c r="AU17" cm="1">
        <f t="array" aca="1" ref="AU17" ca="1">SUMPRODUCT(--(OFFSET($O$13,0,0,1,$B$9)=TRUE), --(INDEX(OFFSET($O$15,0,0,$B$8,$B$9), 1+$AP17, 0) = INDEX(OFFSET($O$15,0,0,$B$8,$B$9), 1+AU$14, 0))) / $B$13</f>
        <v>1</v>
      </c>
      <c r="AV17" cm="1">
        <f t="array" aca="1" ref="AV17" ca="1">SUMPRODUCT(--(OFFSET($O$13,0,0,1,$B$9)=TRUE), --(INDEX(OFFSET($O$15,0,0,$B$8,$B$9), 1+$AP17, 0) = INDEX(OFFSET($O$15,0,0,$B$8,$B$9), 1+AV$14, 0))) / $B$13</f>
        <v>0.9</v>
      </c>
      <c r="AW17" cm="1">
        <f t="array" aca="1" ref="AW17" ca="1">SUMPRODUCT(--(OFFSET($O$13,0,0,1,$B$9)=TRUE), --(INDEX(OFFSET($O$15,0,0,$B$8,$B$9), 1+$AP17, 0) = INDEX(OFFSET($O$15,0,0,$B$8,$B$9), 1+AW$14, 0))) / $B$13</f>
        <v>0.85</v>
      </c>
      <c r="AX17" cm="1">
        <f t="array" aca="1" ref="AX17" ca="1">SUMPRODUCT(--(OFFSET($O$13,0,0,1,$B$9)=TRUE), --(INDEX(OFFSET($O$15,0,0,$B$8,$B$9), 1+$AP17, 0) = INDEX(OFFSET($O$15,0,0,$B$8,$B$9), 1+AX$14, 0))) / $B$13</f>
        <v>0.85</v>
      </c>
      <c r="AY17" cm="1">
        <f t="array" aca="1" ref="AY17" ca="1">SUMPRODUCT(--(OFFSET($O$13,0,0,1,$B$9)=TRUE), --(INDEX(OFFSET($O$15,0,0,$B$8,$B$9), 1+$AP17, 0) = INDEX(OFFSET($O$15,0,0,$B$8,$B$9), 1+AY$14, 0))) / $B$13</f>
        <v>0.9</v>
      </c>
      <c r="AZ17" cm="1">
        <f t="array" aca="1" ref="AZ17" ca="1">SUMPRODUCT(--(OFFSET($O$13,0,0,1,$B$9)=TRUE), --(INDEX(OFFSET($O$15,0,0,$B$8,$B$9), 1+$AP17, 0) = INDEX(OFFSET($O$15,0,0,$B$8,$B$9), 1+AZ$14, 0))) / $B$13</f>
        <v>0.9</v>
      </c>
      <c r="BA17" cm="1">
        <f t="array" aca="1" ref="BA17" ca="1">SUMPRODUCT(--(OFFSET($O$13,0,0,1,$B$9)=TRUE), --(INDEX(OFFSET($O$15,0,0,$B$8,$B$9), 1+$AP17, 0) = INDEX(OFFSET($O$15,0,0,$B$8,$B$9), 1+BA$14, 0))) / $B$13</f>
        <v>0.85</v>
      </c>
      <c r="BB17" cm="1">
        <f t="array" aca="1" ref="BB17" ca="1">SUMPRODUCT(--(OFFSET($O$13,0,0,1,$B$9)=TRUE), --(INDEX(OFFSET($O$15,0,0,$B$8,$B$9), 1+$AP17, 0) = INDEX(OFFSET($O$15,0,0,$B$8,$B$9), 1+BB$14, 0))) / $B$13</f>
        <v>0.9</v>
      </c>
      <c r="BC17" cm="1">
        <f t="array" aca="1" ref="BC17" ca="1">SUMPRODUCT(--(OFFSET($O$13,0,0,1,$B$9)=TRUE), --(INDEX(OFFSET($O$15,0,0,$B$8,$B$9), 1+$AP17, 0) = INDEX(OFFSET($O$15,0,0,$B$8,$B$9), 1+BC$14, 0))) / $B$13</f>
        <v>0.9</v>
      </c>
      <c r="BD17" cm="1">
        <f t="array" aca="1" ref="BD17" ca="1">SUMPRODUCT(--(OFFSET($O$13,0,0,1,$B$9)=TRUE), --(INDEX(OFFSET($O$15,0,0,$B$8,$B$9), 1+$AP17, 0) = INDEX(OFFSET($O$15,0,0,$B$8,$B$9), 1+BD$14, 0))) / $B$13</f>
        <v>0.9</v>
      </c>
      <c r="BE17" cm="1">
        <f t="array" aca="1" ref="BE17" ca="1">SUMPRODUCT(--(OFFSET($O$13,0,0,1,$B$9)=TRUE), --(INDEX(OFFSET($O$15,0,0,$B$8,$B$9), 1+$AP17, 0) = INDEX(OFFSET($O$15,0,0,$B$8,$B$9), 1+BE$14, 0))) / $B$13</f>
        <v>0.85</v>
      </c>
      <c r="BF17" cm="1">
        <f t="array" aca="1" ref="BF17" ca="1">SUMPRODUCT(--(OFFSET($O$13,0,0,1,$B$9)=TRUE), --(INDEX(OFFSET($O$15,0,0,$B$8,$B$9), 1+$AP17, 0) = INDEX(OFFSET($O$15,0,0,$B$8,$B$9), 1+BF$14, 0))) / $B$13</f>
        <v>0.8</v>
      </c>
      <c r="BG17" cm="1">
        <f t="array" aca="1" ref="BG17" ca="1">SUMPRODUCT(--(OFFSET($O$13,0,0,1,$B$9)=TRUE), --(INDEX(OFFSET($O$15,0,0,$B$8,$B$9), 1+$AP17, 0) = INDEX(OFFSET($O$15,0,0,$B$8,$B$9), 1+BG$14, 0))) / $B$13</f>
        <v>0.8</v>
      </c>
      <c r="BH17" cm="1">
        <f t="array" aca="1" ref="BH17" ca="1">SUMPRODUCT(--(OFFSET($O$13,0,0,1,$B$9)=TRUE), --(INDEX(OFFSET($O$15,0,0,$B$8,$B$9), 1+$AP17, 0) = INDEX(OFFSET($O$15,0,0,$B$8,$B$9), 1+BH$14, 0))) / $B$13</f>
        <v>0.85</v>
      </c>
      <c r="BI17" cm="1">
        <f t="array" aca="1" ref="BI17" ca="1">SUMPRODUCT(--(OFFSET($O$13,0,0,1,$B$9)=TRUE), --(INDEX(OFFSET($O$15,0,0,$B$8,$B$9), 1+$AP17, 0) = INDEX(OFFSET($O$15,0,0,$B$8,$B$9), 1+BI$14, 0))) / $B$13</f>
        <v>0.8</v>
      </c>
      <c r="BJ17" cm="1">
        <f t="array" aca="1" ref="BJ17" ca="1">SUMPRODUCT(--(OFFSET($O$13,0,0,1,$B$9)=TRUE), --(INDEX(OFFSET($O$15,0,0,$B$8,$B$9), 1+$AP17, 0) = INDEX(OFFSET($O$15,0,0,$B$8,$B$9), 1+BJ$14, 0))) / $B$13</f>
        <v>0.85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1</v>
      </c>
      <c r="BR17" cm="1">
        <f t="array" aca="1" ref="BR17" ca="1">SUMPRODUCT(--(OFFSET($O$9,0,0,1,$B$9)=TRUE), --(INDEX(OFFSET($O$15,0,0,$B$8,$B$9), 1+$BP17, 0) = INDEX(OFFSET($O$15,0,0,$B$8,$B$9), 1+BR$14, 0))) / $B$16</f>
        <v>0.89473684210526316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1</v>
      </c>
      <c r="BU17" cm="1">
        <f t="array" aca="1" ref="BU17" ca="1">SUMPRODUCT(--(OFFSET($O$9,0,0,1,$B$9)=TRUE), --(INDEX(OFFSET($O$15,0,0,$B$8,$B$9), 1+$BP17, 0) = INDEX(OFFSET($O$15,0,0,$B$8,$B$9), 1+BU$14, 0))) / $B$16</f>
        <v>1</v>
      </c>
      <c r="BV17" cm="1">
        <f t="array" aca="1" ref="BV17" ca="1">SUMPRODUCT(--(OFFSET($O$9,0,0,1,$B$9)=TRUE), --(INDEX(OFFSET($O$15,0,0,$B$8,$B$9), 1+$BP17, 0) = INDEX(OFFSET($O$15,0,0,$B$8,$B$9), 1+BV$14, 0))) / $B$16</f>
        <v>0.89473684210526316</v>
      </c>
      <c r="BW17" cm="1">
        <f t="array" aca="1" ref="BW17" ca="1">SUMPRODUCT(--(OFFSET($O$9,0,0,1,$B$9)=TRUE), --(INDEX(OFFSET($O$15,0,0,$B$8,$B$9), 1+$BP17, 0) = INDEX(OFFSET($O$15,0,0,$B$8,$B$9), 1+BW$14, 0))) / $B$16</f>
        <v>0.84210526315789469</v>
      </c>
      <c r="BX17" cm="1">
        <f t="array" aca="1" ref="BX17" ca="1">SUMPRODUCT(--(OFFSET($O$9,0,0,1,$B$9)=TRUE), --(INDEX(OFFSET($O$15,0,0,$B$8,$B$9), 1+$BP17, 0) = INDEX(OFFSET($O$15,0,0,$B$8,$B$9), 1+BX$14, 0))) / $B$16</f>
        <v>0.84210526315789469</v>
      </c>
      <c r="BY17" cm="1">
        <f t="array" aca="1" ref="BY17" ca="1">SUMPRODUCT(--(OFFSET($O$9,0,0,1,$B$9)=TRUE), --(INDEX(OFFSET($O$15,0,0,$B$8,$B$9), 1+$BP17, 0) = INDEX(OFFSET($O$15,0,0,$B$8,$B$9), 1+BY$14, 0))) / $B$16</f>
        <v>0.89473684210526316</v>
      </c>
      <c r="BZ17" cm="1">
        <f t="array" aca="1" ref="BZ17" ca="1">SUMPRODUCT(--(OFFSET($O$9,0,0,1,$B$9)=TRUE), --(INDEX(OFFSET($O$15,0,0,$B$8,$B$9), 1+$BP17, 0) = INDEX(OFFSET($O$15,0,0,$B$8,$B$9), 1+BZ$14, 0))) / $B$16</f>
        <v>0.89473684210526316</v>
      </c>
      <c r="CA17" cm="1">
        <f t="array" aca="1" ref="CA17" ca="1">SUMPRODUCT(--(OFFSET($O$9,0,0,1,$B$9)=TRUE), --(INDEX(OFFSET($O$15,0,0,$B$8,$B$9), 1+$BP17, 0) = INDEX(OFFSET($O$15,0,0,$B$8,$B$9), 1+CA$14, 0))) / $B$16</f>
        <v>0.84210526315789469</v>
      </c>
      <c r="CB17" cm="1">
        <f t="array" aca="1" ref="CB17" ca="1">SUMPRODUCT(--(OFFSET($O$9,0,0,1,$B$9)=TRUE), --(INDEX(OFFSET($O$15,0,0,$B$8,$B$9), 1+$BP17, 0) = INDEX(OFFSET($O$15,0,0,$B$8,$B$9), 1+CB$14, 0))) / $B$16</f>
        <v>0.89473684210526316</v>
      </c>
      <c r="CC17" cm="1">
        <f t="array" aca="1" ref="CC17" ca="1">SUMPRODUCT(--(OFFSET($O$9,0,0,1,$B$9)=TRUE), --(INDEX(OFFSET($O$15,0,0,$B$8,$B$9), 1+$BP17, 0) = INDEX(OFFSET($O$15,0,0,$B$8,$B$9), 1+CC$14, 0))) / $B$16</f>
        <v>0.89473684210526316</v>
      </c>
      <c r="CD17" cm="1">
        <f t="array" aca="1" ref="CD17" ca="1">SUMPRODUCT(--(OFFSET($O$9,0,0,1,$B$9)=TRUE), --(INDEX(OFFSET($O$15,0,0,$B$8,$B$9), 1+$BP17, 0) = INDEX(OFFSET($O$15,0,0,$B$8,$B$9), 1+CD$14, 0))) / $B$16</f>
        <v>0.89473684210526316</v>
      </c>
      <c r="CE17" cm="1">
        <f t="array" aca="1" ref="CE17" ca="1">SUMPRODUCT(--(OFFSET($O$9,0,0,1,$B$9)=TRUE), --(INDEX(OFFSET($O$15,0,0,$B$8,$B$9), 1+$BP17, 0) = INDEX(OFFSET($O$15,0,0,$B$8,$B$9), 1+CE$14, 0))) / $B$16</f>
        <v>0.89473684210526316</v>
      </c>
      <c r="CF17" cm="1">
        <f t="array" aca="1" ref="CF17" ca="1">SUMPRODUCT(--(OFFSET($O$9,0,0,1,$B$9)=TRUE), --(INDEX(OFFSET($O$15,0,0,$B$8,$B$9), 1+$BP17, 0) = INDEX(OFFSET($O$15,0,0,$B$8,$B$9), 1+CF$14, 0))) / $B$16</f>
        <v>0.84210526315789469</v>
      </c>
      <c r="CG17" cm="1">
        <f t="array" aca="1" ref="CG17" ca="1">SUMPRODUCT(--(OFFSET($O$9,0,0,1,$B$9)=TRUE), --(INDEX(OFFSET($O$15,0,0,$B$8,$B$9), 1+$BP17, 0) = INDEX(OFFSET($O$15,0,0,$B$8,$B$9), 1+CG$14, 0))) / $B$16</f>
        <v>0.84210526315789469</v>
      </c>
      <c r="CH17" cm="1">
        <f t="array" aca="1" ref="CH17" ca="1">SUMPRODUCT(--(OFFSET($O$9,0,0,1,$B$9)=TRUE), --(INDEX(OFFSET($O$15,0,0,$B$8,$B$9), 1+$BP17, 0) = INDEX(OFFSET($O$15,0,0,$B$8,$B$9), 1+CH$14, 0))) / $B$16</f>
        <v>0.89473684210526316</v>
      </c>
      <c r="CI17" cm="1">
        <f t="array" aca="1" ref="CI17" ca="1">SUMPRODUCT(--(OFFSET($O$9,0,0,1,$B$9)=TRUE), --(INDEX(OFFSET($O$15,0,0,$B$8,$B$9), 1+$BP17, 0) = INDEX(OFFSET($O$15,0,0,$B$8,$B$9), 1+CI$14, 0))) / $B$16</f>
        <v>0.84210526315789469</v>
      </c>
      <c r="CJ17" cm="1">
        <f t="array" aca="1" ref="CJ17" ca="1">SUMPRODUCT(--(OFFSET($O$9,0,0,1,$B$9)=TRUE), --(INDEX(OFFSET($O$15,0,0,$B$8,$B$9), 1+$BP17, 0) = INDEX(OFFSET($O$15,0,0,$B$8,$B$9), 1+CJ$14, 0))) / $B$16</f>
        <v>0.89473684210526316</v>
      </c>
    </row>
    <row r="18" spans="4:88" x14ac:dyDescent="0.2"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0.9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9" t="s">
        <v>11</v>
      </c>
      <c r="Y18" s="9" t="s">
        <v>0</v>
      </c>
      <c r="Z18" s="9" t="s">
        <v>0</v>
      </c>
      <c r="AA18" s="9" t="s">
        <v>1</v>
      </c>
      <c r="AB18" s="9" t="s">
        <v>1</v>
      </c>
      <c r="AC18" s="9" t="s">
        <v>2</v>
      </c>
      <c r="AD18" s="12" t="s">
        <v>2</v>
      </c>
      <c r="AE18" s="9" t="s">
        <v>5</v>
      </c>
      <c r="AF18" s="9" t="s">
        <v>5</v>
      </c>
      <c r="AG18" s="9" t="s">
        <v>3</v>
      </c>
      <c r="AH18" s="9" t="s">
        <v>3</v>
      </c>
      <c r="AI18" s="9" t="s">
        <v>6</v>
      </c>
      <c r="AJ18" s="9" t="s">
        <v>11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1</v>
      </c>
      <c r="AR18" cm="1">
        <f t="array" aca="1" ref="AR18" ca="1">SUMPRODUCT(--(OFFSET($O$13,0,0,1,$B$9)=TRUE), --(INDEX(OFFSET($O$15,0,0,$B$8,$B$9), 1+$AP18, 0) = INDEX(OFFSET($O$15,0,0,$B$8,$B$9), 1+AR$14, 0))) / $B$13</f>
        <v>0.9</v>
      </c>
      <c r="AS18" cm="1">
        <f t="array" aca="1" ref="AS18" ca="1">SUMPRODUCT(--(OFFSET($O$13,0,0,1,$B$9)=TRUE), --(INDEX(OFFSET($O$15,0,0,$B$8,$B$9), 1+$AP18, 0) = INDEX(OFFSET($O$15,0,0,$B$8,$B$9), 1+AS$14, 0))) / $B$13</f>
        <v>1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1</v>
      </c>
      <c r="AV18" cm="1">
        <f t="array" aca="1" ref="AV18" ca="1">SUMPRODUCT(--(OFFSET($O$13,0,0,1,$B$9)=TRUE), --(INDEX(OFFSET($O$15,0,0,$B$8,$B$9), 1+$AP18, 0) = INDEX(OFFSET($O$15,0,0,$B$8,$B$9), 1+AV$14, 0))) / $B$13</f>
        <v>0.9</v>
      </c>
      <c r="AW18" cm="1">
        <f t="array" aca="1" ref="AW18" ca="1">SUMPRODUCT(--(OFFSET($O$13,0,0,1,$B$9)=TRUE), --(INDEX(OFFSET($O$15,0,0,$B$8,$B$9), 1+$AP18, 0) = INDEX(OFFSET($O$15,0,0,$B$8,$B$9), 1+AW$14, 0))) / $B$13</f>
        <v>0.85</v>
      </c>
      <c r="AX18" cm="1">
        <f t="array" aca="1" ref="AX18" ca="1">SUMPRODUCT(--(OFFSET($O$13,0,0,1,$B$9)=TRUE), --(INDEX(OFFSET($O$15,0,0,$B$8,$B$9), 1+$AP18, 0) = INDEX(OFFSET($O$15,0,0,$B$8,$B$9), 1+AX$14, 0))) / $B$13</f>
        <v>0.85</v>
      </c>
      <c r="AY18" cm="1">
        <f t="array" aca="1" ref="AY18" ca="1">SUMPRODUCT(--(OFFSET($O$13,0,0,1,$B$9)=TRUE), --(INDEX(OFFSET($O$15,0,0,$B$8,$B$9), 1+$AP18, 0) = INDEX(OFFSET($O$15,0,0,$B$8,$B$9), 1+AY$14, 0))) / $B$13</f>
        <v>0.9</v>
      </c>
      <c r="AZ18" cm="1">
        <f t="array" aca="1" ref="AZ18" ca="1">SUMPRODUCT(--(OFFSET($O$13,0,0,1,$B$9)=TRUE), --(INDEX(OFFSET($O$15,0,0,$B$8,$B$9), 1+$AP18, 0) = INDEX(OFFSET($O$15,0,0,$B$8,$B$9), 1+AZ$14, 0))) / $B$13</f>
        <v>0.9</v>
      </c>
      <c r="BA18" cm="1">
        <f t="array" aca="1" ref="BA18" ca="1">SUMPRODUCT(--(OFFSET($O$13,0,0,1,$B$9)=TRUE), --(INDEX(OFFSET($O$15,0,0,$B$8,$B$9), 1+$AP18, 0) = INDEX(OFFSET($O$15,0,0,$B$8,$B$9), 1+BA$14, 0))) / $B$13</f>
        <v>0.85</v>
      </c>
      <c r="BB18" cm="1">
        <f t="array" aca="1" ref="BB18" ca="1">SUMPRODUCT(--(OFFSET($O$13,0,0,1,$B$9)=TRUE), --(INDEX(OFFSET($O$15,0,0,$B$8,$B$9), 1+$AP18, 0) = INDEX(OFFSET($O$15,0,0,$B$8,$B$9), 1+BB$14, 0))) / $B$13</f>
        <v>0.9</v>
      </c>
      <c r="BC18" cm="1">
        <f t="array" aca="1" ref="BC18" ca="1">SUMPRODUCT(--(OFFSET($O$13,0,0,1,$B$9)=TRUE), --(INDEX(OFFSET($O$15,0,0,$B$8,$B$9), 1+$AP18, 0) = INDEX(OFFSET($O$15,0,0,$B$8,$B$9), 1+BC$14, 0))) / $B$13</f>
        <v>0.9</v>
      </c>
      <c r="BD18" cm="1">
        <f t="array" aca="1" ref="BD18" ca="1">SUMPRODUCT(--(OFFSET($O$13,0,0,1,$B$9)=TRUE), --(INDEX(OFFSET($O$15,0,0,$B$8,$B$9), 1+$AP18, 0) = INDEX(OFFSET($O$15,0,0,$B$8,$B$9), 1+BD$14, 0))) / $B$13</f>
        <v>0.9</v>
      </c>
      <c r="BE18" cm="1">
        <f t="array" aca="1" ref="BE18" ca="1">SUMPRODUCT(--(OFFSET($O$13,0,0,1,$B$9)=TRUE), --(INDEX(OFFSET($O$15,0,0,$B$8,$B$9), 1+$AP18, 0) = INDEX(OFFSET($O$15,0,0,$B$8,$B$9), 1+BE$14, 0))) / $B$13</f>
        <v>0.85</v>
      </c>
      <c r="BF18" cm="1">
        <f t="array" aca="1" ref="BF18" ca="1">SUMPRODUCT(--(OFFSET($O$13,0,0,1,$B$9)=TRUE), --(INDEX(OFFSET($O$15,0,0,$B$8,$B$9), 1+$AP18, 0) = INDEX(OFFSET($O$15,0,0,$B$8,$B$9), 1+BF$14, 0))) / $B$13</f>
        <v>0.8</v>
      </c>
      <c r="BG18" cm="1">
        <f t="array" aca="1" ref="BG18" ca="1">SUMPRODUCT(--(OFFSET($O$13,0,0,1,$B$9)=TRUE), --(INDEX(OFFSET($O$15,0,0,$B$8,$B$9), 1+$AP18, 0) = INDEX(OFFSET($O$15,0,0,$B$8,$B$9), 1+BG$14, 0))) / $B$13</f>
        <v>0.8</v>
      </c>
      <c r="BH18" cm="1">
        <f t="array" aca="1" ref="BH18" ca="1">SUMPRODUCT(--(OFFSET($O$13,0,0,1,$B$9)=TRUE), --(INDEX(OFFSET($O$15,0,0,$B$8,$B$9), 1+$AP18, 0) = INDEX(OFFSET($O$15,0,0,$B$8,$B$9), 1+BH$14, 0))) / $B$13</f>
        <v>0.85</v>
      </c>
      <c r="BI18" cm="1">
        <f t="array" aca="1" ref="BI18" ca="1">SUMPRODUCT(--(OFFSET($O$13,0,0,1,$B$9)=TRUE), --(INDEX(OFFSET($O$15,0,0,$B$8,$B$9), 1+$AP18, 0) = INDEX(OFFSET($O$15,0,0,$B$8,$B$9), 1+BI$14, 0))) / $B$13</f>
        <v>0.8</v>
      </c>
      <c r="BJ18" cm="1">
        <f t="array" aca="1" ref="BJ18" ca="1">SUMPRODUCT(--(OFFSET($O$13,0,0,1,$B$9)=TRUE), --(INDEX(OFFSET($O$15,0,0,$B$8,$B$9), 1+$AP18, 0) = INDEX(OFFSET($O$15,0,0,$B$8,$B$9), 1+BJ$14, 0))) / $B$13</f>
        <v>0.85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1</v>
      </c>
      <c r="BR18" cm="1">
        <f t="array" aca="1" ref="BR18" ca="1">SUMPRODUCT(--(OFFSET($O$9,0,0,1,$B$9)=TRUE), --(INDEX(OFFSET($O$15,0,0,$B$8,$B$9), 1+$BP18, 0) = INDEX(OFFSET($O$15,0,0,$B$8,$B$9), 1+BR$14, 0))) / $B$16</f>
        <v>0.89473684210526316</v>
      </c>
      <c r="BS18" cm="1">
        <f t="array" aca="1" ref="BS18" ca="1">SUMPRODUCT(--(OFFSET($O$9,0,0,1,$B$9)=TRUE), --(INDEX(OFFSET($O$15,0,0,$B$8,$B$9), 1+$BP18, 0) = INDEX(OFFSET($O$15,0,0,$B$8,$B$9), 1+BS$14, 0))) / $B$16</f>
        <v>1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1</v>
      </c>
      <c r="BV18" cm="1">
        <f t="array" aca="1" ref="BV18" ca="1">SUMPRODUCT(--(OFFSET($O$9,0,0,1,$B$9)=TRUE), --(INDEX(OFFSET($O$15,0,0,$B$8,$B$9), 1+$BP18, 0) = INDEX(OFFSET($O$15,0,0,$B$8,$B$9), 1+BV$14, 0))) / $B$16</f>
        <v>0.89473684210526316</v>
      </c>
      <c r="BW18" cm="1">
        <f t="array" aca="1" ref="BW18" ca="1">SUMPRODUCT(--(OFFSET($O$9,0,0,1,$B$9)=TRUE), --(INDEX(OFFSET($O$15,0,0,$B$8,$B$9), 1+$BP18, 0) = INDEX(OFFSET($O$15,0,0,$B$8,$B$9), 1+BW$14, 0))) / $B$16</f>
        <v>0.84210526315789469</v>
      </c>
      <c r="BX18" cm="1">
        <f t="array" aca="1" ref="BX18" ca="1">SUMPRODUCT(--(OFFSET($O$9,0,0,1,$B$9)=TRUE), --(INDEX(OFFSET($O$15,0,0,$B$8,$B$9), 1+$BP18, 0) = INDEX(OFFSET($O$15,0,0,$B$8,$B$9), 1+BX$14, 0))) / $B$16</f>
        <v>0.84210526315789469</v>
      </c>
      <c r="BY18" cm="1">
        <f t="array" aca="1" ref="BY18" ca="1">SUMPRODUCT(--(OFFSET($O$9,0,0,1,$B$9)=TRUE), --(INDEX(OFFSET($O$15,0,0,$B$8,$B$9), 1+$BP18, 0) = INDEX(OFFSET($O$15,0,0,$B$8,$B$9), 1+BY$14, 0))) / $B$16</f>
        <v>0.89473684210526316</v>
      </c>
      <c r="BZ18" cm="1">
        <f t="array" aca="1" ref="BZ18" ca="1">SUMPRODUCT(--(OFFSET($O$9,0,0,1,$B$9)=TRUE), --(INDEX(OFFSET($O$15,0,0,$B$8,$B$9), 1+$BP18, 0) = INDEX(OFFSET($O$15,0,0,$B$8,$B$9), 1+BZ$14, 0))) / $B$16</f>
        <v>0.89473684210526316</v>
      </c>
      <c r="CA18" cm="1">
        <f t="array" aca="1" ref="CA18" ca="1">SUMPRODUCT(--(OFFSET($O$9,0,0,1,$B$9)=TRUE), --(INDEX(OFFSET($O$15,0,0,$B$8,$B$9), 1+$BP18, 0) = INDEX(OFFSET($O$15,0,0,$B$8,$B$9), 1+CA$14, 0))) / $B$16</f>
        <v>0.84210526315789469</v>
      </c>
      <c r="CB18" cm="1">
        <f t="array" aca="1" ref="CB18" ca="1">SUMPRODUCT(--(OFFSET($O$9,0,0,1,$B$9)=TRUE), --(INDEX(OFFSET($O$15,0,0,$B$8,$B$9), 1+$BP18, 0) = INDEX(OFFSET($O$15,0,0,$B$8,$B$9), 1+CB$14, 0))) / $B$16</f>
        <v>0.89473684210526316</v>
      </c>
      <c r="CC18" cm="1">
        <f t="array" aca="1" ref="CC18" ca="1">SUMPRODUCT(--(OFFSET($O$9,0,0,1,$B$9)=TRUE), --(INDEX(OFFSET($O$15,0,0,$B$8,$B$9), 1+$BP18, 0) = INDEX(OFFSET($O$15,0,0,$B$8,$B$9), 1+CC$14, 0))) / $B$16</f>
        <v>0.89473684210526316</v>
      </c>
      <c r="CD18" cm="1">
        <f t="array" aca="1" ref="CD18" ca="1">SUMPRODUCT(--(OFFSET($O$9,0,0,1,$B$9)=TRUE), --(INDEX(OFFSET($O$15,0,0,$B$8,$B$9), 1+$BP18, 0) = INDEX(OFFSET($O$15,0,0,$B$8,$B$9), 1+CD$14, 0))) / $B$16</f>
        <v>0.89473684210526316</v>
      </c>
      <c r="CE18" cm="1">
        <f t="array" aca="1" ref="CE18" ca="1">SUMPRODUCT(--(OFFSET($O$9,0,0,1,$B$9)=TRUE), --(INDEX(OFFSET($O$15,0,0,$B$8,$B$9), 1+$BP18, 0) = INDEX(OFFSET($O$15,0,0,$B$8,$B$9), 1+CE$14, 0))) / $B$16</f>
        <v>0.89473684210526316</v>
      </c>
      <c r="CF18" cm="1">
        <f t="array" aca="1" ref="CF18" ca="1">SUMPRODUCT(--(OFFSET($O$9,0,0,1,$B$9)=TRUE), --(INDEX(OFFSET($O$15,0,0,$B$8,$B$9), 1+$BP18, 0) = INDEX(OFFSET($O$15,0,0,$B$8,$B$9), 1+CF$14, 0))) / $B$16</f>
        <v>0.84210526315789469</v>
      </c>
      <c r="CG18" cm="1">
        <f t="array" aca="1" ref="CG18" ca="1">SUMPRODUCT(--(OFFSET($O$9,0,0,1,$B$9)=TRUE), --(INDEX(OFFSET($O$15,0,0,$B$8,$B$9), 1+$BP18, 0) = INDEX(OFFSET($O$15,0,0,$B$8,$B$9), 1+CG$14, 0))) / $B$16</f>
        <v>0.84210526315789469</v>
      </c>
      <c r="CH18" cm="1">
        <f t="array" aca="1" ref="CH18" ca="1">SUMPRODUCT(--(OFFSET($O$9,0,0,1,$B$9)=TRUE), --(INDEX(OFFSET($O$15,0,0,$B$8,$B$9), 1+$BP18, 0) = INDEX(OFFSET($O$15,0,0,$B$8,$B$9), 1+CH$14, 0))) / $B$16</f>
        <v>0.89473684210526316</v>
      </c>
      <c r="CI18" cm="1">
        <f t="array" aca="1" ref="CI18" ca="1">SUMPRODUCT(--(OFFSET($O$9,0,0,1,$B$9)=TRUE), --(INDEX(OFFSET($O$15,0,0,$B$8,$B$9), 1+$BP18, 0) = INDEX(OFFSET($O$15,0,0,$B$8,$B$9), 1+CI$14, 0))) / $B$16</f>
        <v>0.84210526315789469</v>
      </c>
      <c r="CJ18" cm="1">
        <f t="array" aca="1" ref="CJ18" ca="1">SUMPRODUCT(--(OFFSET($O$9,0,0,1,$B$9)=TRUE), --(INDEX(OFFSET($O$15,0,0,$B$8,$B$9), 1+$BP18, 0) = INDEX(OFFSET($O$15,0,0,$B$8,$B$9), 1+CJ$14, 0))) / $B$16</f>
        <v>0.89473684210526316</v>
      </c>
    </row>
    <row r="19" spans="4:88" x14ac:dyDescent="0.2">
      <c r="D19" s="10">
        <f ca="1"/>
        <v>4</v>
      </c>
      <c r="F19" s="10">
        <f ca="1"/>
        <v>0.25</v>
      </c>
      <c r="H19" s="10">
        <f ca="1"/>
        <v>4</v>
      </c>
      <c r="J19" cm="1">
        <f t="array" aca="1" ref="J19" ca="1">SUMPRODUCT((O19:AJ19=$O$11:$AJ$11)*(O$13:AJ$13=TRUE))  / COUNTIF(O$13:AJ$13,TRUE)</f>
        <v>0.9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</v>
      </c>
      <c r="M19" t="b">
        <f t="shared" ca="1" si="4"/>
        <v>1</v>
      </c>
      <c r="N19" s="2">
        <v>4</v>
      </c>
      <c r="O19" s="12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9" t="s">
        <v>11</v>
      </c>
      <c r="Y19" s="9" t="s">
        <v>0</v>
      </c>
      <c r="Z19" s="9" t="s">
        <v>0</v>
      </c>
      <c r="AA19" s="9" t="s">
        <v>1</v>
      </c>
      <c r="AB19" s="9" t="s">
        <v>1</v>
      </c>
      <c r="AC19" s="9" t="s">
        <v>2</v>
      </c>
      <c r="AD19" s="9" t="s">
        <v>2</v>
      </c>
      <c r="AE19" s="9" t="s">
        <v>5</v>
      </c>
      <c r="AF19" s="9" t="s">
        <v>5</v>
      </c>
      <c r="AG19" s="9" t="s">
        <v>3</v>
      </c>
      <c r="AH19" s="9" t="s">
        <v>3</v>
      </c>
      <c r="AI19" s="9" t="s">
        <v>6</v>
      </c>
      <c r="AJ19" s="9" t="s">
        <v>11</v>
      </c>
      <c r="AK19" s="7"/>
      <c r="AN19">
        <f t="shared" ca="1" si="5"/>
        <v>4</v>
      </c>
      <c r="AO19" s="14">
        <f t="shared" ca="1" si="6"/>
        <v>0.25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1</v>
      </c>
      <c r="AR19" cm="1">
        <f t="array" aca="1" ref="AR19" ca="1">SUMPRODUCT(--(OFFSET($O$13,0,0,1,$B$9)=TRUE), --(INDEX(OFFSET($O$15,0,0,$B$8,$B$9), 1+$AP19, 0) = INDEX(OFFSET($O$15,0,0,$B$8,$B$9), 1+AR$14, 0))) / $B$13</f>
        <v>0.9</v>
      </c>
      <c r="AS19" cm="1">
        <f t="array" aca="1" ref="AS19" ca="1">SUMPRODUCT(--(OFFSET($O$13,0,0,1,$B$9)=TRUE), --(INDEX(OFFSET($O$15,0,0,$B$8,$B$9), 1+$AP19, 0) = INDEX(OFFSET($O$15,0,0,$B$8,$B$9), 1+AS$14, 0))) / $B$13</f>
        <v>1</v>
      </c>
      <c r="AT19" cm="1">
        <f t="array" aca="1" ref="AT19" ca="1">SUMPRODUCT(--(OFFSET($O$13,0,0,1,$B$9)=TRUE), --(INDEX(OFFSET($O$15,0,0,$B$8,$B$9), 1+$AP19, 0) = INDEX(OFFSET($O$15,0,0,$B$8,$B$9), 1+AT$14, 0))) / $B$13</f>
        <v>1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0.9</v>
      </c>
      <c r="AW19" cm="1">
        <f t="array" aca="1" ref="AW19" ca="1">SUMPRODUCT(--(OFFSET($O$13,0,0,1,$B$9)=TRUE), --(INDEX(OFFSET($O$15,0,0,$B$8,$B$9), 1+$AP19, 0) = INDEX(OFFSET($O$15,0,0,$B$8,$B$9), 1+AW$14, 0))) / $B$13</f>
        <v>0.85</v>
      </c>
      <c r="AX19" cm="1">
        <f t="array" aca="1" ref="AX19" ca="1">SUMPRODUCT(--(OFFSET($O$13,0,0,1,$B$9)=TRUE), --(INDEX(OFFSET($O$15,0,0,$B$8,$B$9), 1+$AP19, 0) = INDEX(OFFSET($O$15,0,0,$B$8,$B$9), 1+AX$14, 0))) / $B$13</f>
        <v>0.85</v>
      </c>
      <c r="AY19" cm="1">
        <f t="array" aca="1" ref="AY19" ca="1">SUMPRODUCT(--(OFFSET($O$13,0,0,1,$B$9)=TRUE), --(INDEX(OFFSET($O$15,0,0,$B$8,$B$9), 1+$AP19, 0) = INDEX(OFFSET($O$15,0,0,$B$8,$B$9), 1+AY$14, 0))) / $B$13</f>
        <v>0.9</v>
      </c>
      <c r="AZ19" cm="1">
        <f t="array" aca="1" ref="AZ19" ca="1">SUMPRODUCT(--(OFFSET($O$13,0,0,1,$B$9)=TRUE), --(INDEX(OFFSET($O$15,0,0,$B$8,$B$9), 1+$AP19, 0) = INDEX(OFFSET($O$15,0,0,$B$8,$B$9), 1+AZ$14, 0))) / $B$13</f>
        <v>0.9</v>
      </c>
      <c r="BA19" cm="1">
        <f t="array" aca="1" ref="BA19" ca="1">SUMPRODUCT(--(OFFSET($O$13,0,0,1,$B$9)=TRUE), --(INDEX(OFFSET($O$15,0,0,$B$8,$B$9), 1+$AP19, 0) = INDEX(OFFSET($O$15,0,0,$B$8,$B$9), 1+BA$14, 0))) / $B$13</f>
        <v>0.85</v>
      </c>
      <c r="BB19" cm="1">
        <f t="array" aca="1" ref="BB19" ca="1">SUMPRODUCT(--(OFFSET($O$13,0,0,1,$B$9)=TRUE), --(INDEX(OFFSET($O$15,0,0,$B$8,$B$9), 1+$AP19, 0) = INDEX(OFFSET($O$15,0,0,$B$8,$B$9), 1+BB$14, 0))) / $B$13</f>
        <v>0.9</v>
      </c>
      <c r="BC19" cm="1">
        <f t="array" aca="1" ref="BC19" ca="1">SUMPRODUCT(--(OFFSET($O$13,0,0,1,$B$9)=TRUE), --(INDEX(OFFSET($O$15,0,0,$B$8,$B$9), 1+$AP19, 0) = INDEX(OFFSET($O$15,0,0,$B$8,$B$9), 1+BC$14, 0))) / $B$13</f>
        <v>0.9</v>
      </c>
      <c r="BD19" cm="1">
        <f t="array" aca="1" ref="BD19" ca="1">SUMPRODUCT(--(OFFSET($O$13,0,0,1,$B$9)=TRUE), --(INDEX(OFFSET($O$15,0,0,$B$8,$B$9), 1+$AP19, 0) = INDEX(OFFSET($O$15,0,0,$B$8,$B$9), 1+BD$14, 0))) / $B$13</f>
        <v>0.9</v>
      </c>
      <c r="BE19" cm="1">
        <f t="array" aca="1" ref="BE19" ca="1">SUMPRODUCT(--(OFFSET($O$13,0,0,1,$B$9)=TRUE), --(INDEX(OFFSET($O$15,0,0,$B$8,$B$9), 1+$AP19, 0) = INDEX(OFFSET($O$15,0,0,$B$8,$B$9), 1+BE$14, 0))) / $B$13</f>
        <v>0.85</v>
      </c>
      <c r="BF19" cm="1">
        <f t="array" aca="1" ref="BF19" ca="1">SUMPRODUCT(--(OFFSET($O$13,0,0,1,$B$9)=TRUE), --(INDEX(OFFSET($O$15,0,0,$B$8,$B$9), 1+$AP19, 0) = INDEX(OFFSET($O$15,0,0,$B$8,$B$9), 1+BF$14, 0))) / $B$13</f>
        <v>0.8</v>
      </c>
      <c r="BG19" cm="1">
        <f t="array" aca="1" ref="BG19" ca="1">SUMPRODUCT(--(OFFSET($O$13,0,0,1,$B$9)=TRUE), --(INDEX(OFFSET($O$15,0,0,$B$8,$B$9), 1+$AP19, 0) = INDEX(OFFSET($O$15,0,0,$B$8,$B$9), 1+BG$14, 0))) / $B$13</f>
        <v>0.8</v>
      </c>
      <c r="BH19" cm="1">
        <f t="array" aca="1" ref="BH19" ca="1">SUMPRODUCT(--(OFFSET($O$13,0,0,1,$B$9)=TRUE), --(INDEX(OFFSET($O$15,0,0,$B$8,$B$9), 1+$AP19, 0) = INDEX(OFFSET($O$15,0,0,$B$8,$B$9), 1+BH$14, 0))) / $B$13</f>
        <v>0.85</v>
      </c>
      <c r="BI19" cm="1">
        <f t="array" aca="1" ref="BI19" ca="1">SUMPRODUCT(--(OFFSET($O$13,0,0,1,$B$9)=TRUE), --(INDEX(OFFSET($O$15,0,0,$B$8,$B$9), 1+$AP19, 0) = INDEX(OFFSET($O$15,0,0,$B$8,$B$9), 1+BI$14, 0))) / $B$13</f>
        <v>0.8</v>
      </c>
      <c r="BJ19" cm="1">
        <f t="array" aca="1" ref="BJ19" ca="1">SUMPRODUCT(--(OFFSET($O$13,0,0,1,$B$9)=TRUE), --(INDEX(OFFSET($O$15,0,0,$B$8,$B$9), 1+$AP19, 0) = INDEX(OFFSET($O$15,0,0,$B$8,$B$9), 1+BJ$14, 0))) / $B$13</f>
        <v>0.85</v>
      </c>
      <c r="BN19">
        <f t="shared" ca="1" si="7"/>
        <v>4</v>
      </c>
      <c r="BO19" s="14">
        <f t="shared" ca="1" si="8"/>
        <v>0.25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1</v>
      </c>
      <c r="BR19" cm="1">
        <f t="array" aca="1" ref="BR19" ca="1">SUMPRODUCT(--(OFFSET($O$9,0,0,1,$B$9)=TRUE), --(INDEX(OFFSET($O$15,0,0,$B$8,$B$9), 1+$BP19, 0) = INDEX(OFFSET($O$15,0,0,$B$8,$B$9), 1+BR$14, 0))) / $B$16</f>
        <v>0.89473684210526316</v>
      </c>
      <c r="BS19" cm="1">
        <f t="array" aca="1" ref="BS19" ca="1">SUMPRODUCT(--(OFFSET($O$9,0,0,1,$B$9)=TRUE), --(INDEX(OFFSET($O$15,0,0,$B$8,$B$9), 1+$BP19, 0) = INDEX(OFFSET($O$15,0,0,$B$8,$B$9), 1+BS$14, 0))) / $B$16</f>
        <v>1</v>
      </c>
      <c r="BT19" cm="1">
        <f t="array" aca="1" ref="BT19" ca="1">SUMPRODUCT(--(OFFSET($O$9,0,0,1,$B$9)=TRUE), --(INDEX(OFFSET($O$15,0,0,$B$8,$B$9), 1+$BP19, 0) = INDEX(OFFSET($O$15,0,0,$B$8,$B$9), 1+BT$14, 0))) / $B$16</f>
        <v>1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0.89473684210526316</v>
      </c>
      <c r="BW19" cm="1">
        <f t="array" aca="1" ref="BW19" ca="1">SUMPRODUCT(--(OFFSET($O$9,0,0,1,$B$9)=TRUE), --(INDEX(OFFSET($O$15,0,0,$B$8,$B$9), 1+$BP19, 0) = INDEX(OFFSET($O$15,0,0,$B$8,$B$9), 1+BW$14, 0))) / $B$16</f>
        <v>0.84210526315789469</v>
      </c>
      <c r="BX19" cm="1">
        <f t="array" aca="1" ref="BX19" ca="1">SUMPRODUCT(--(OFFSET($O$9,0,0,1,$B$9)=TRUE), --(INDEX(OFFSET($O$15,0,0,$B$8,$B$9), 1+$BP19, 0) = INDEX(OFFSET($O$15,0,0,$B$8,$B$9), 1+BX$14, 0))) / $B$16</f>
        <v>0.84210526315789469</v>
      </c>
      <c r="BY19" cm="1">
        <f t="array" aca="1" ref="BY19" ca="1">SUMPRODUCT(--(OFFSET($O$9,0,0,1,$B$9)=TRUE), --(INDEX(OFFSET($O$15,0,0,$B$8,$B$9), 1+$BP19, 0) = INDEX(OFFSET($O$15,0,0,$B$8,$B$9), 1+BY$14, 0))) / $B$16</f>
        <v>0.89473684210526316</v>
      </c>
      <c r="BZ19" cm="1">
        <f t="array" aca="1" ref="BZ19" ca="1">SUMPRODUCT(--(OFFSET($O$9,0,0,1,$B$9)=TRUE), --(INDEX(OFFSET($O$15,0,0,$B$8,$B$9), 1+$BP19, 0) = INDEX(OFFSET($O$15,0,0,$B$8,$B$9), 1+BZ$14, 0))) / $B$16</f>
        <v>0.89473684210526316</v>
      </c>
      <c r="CA19" cm="1">
        <f t="array" aca="1" ref="CA19" ca="1">SUMPRODUCT(--(OFFSET($O$9,0,0,1,$B$9)=TRUE), --(INDEX(OFFSET($O$15,0,0,$B$8,$B$9), 1+$BP19, 0) = INDEX(OFFSET($O$15,0,0,$B$8,$B$9), 1+CA$14, 0))) / $B$16</f>
        <v>0.84210526315789469</v>
      </c>
      <c r="CB19" cm="1">
        <f t="array" aca="1" ref="CB19" ca="1">SUMPRODUCT(--(OFFSET($O$9,0,0,1,$B$9)=TRUE), --(INDEX(OFFSET($O$15,0,0,$B$8,$B$9), 1+$BP19, 0) = INDEX(OFFSET($O$15,0,0,$B$8,$B$9), 1+CB$14, 0))) / $B$16</f>
        <v>0.89473684210526316</v>
      </c>
      <c r="CC19" cm="1">
        <f t="array" aca="1" ref="CC19" ca="1">SUMPRODUCT(--(OFFSET($O$9,0,0,1,$B$9)=TRUE), --(INDEX(OFFSET($O$15,0,0,$B$8,$B$9), 1+$BP19, 0) = INDEX(OFFSET($O$15,0,0,$B$8,$B$9), 1+CC$14, 0))) / $B$16</f>
        <v>0.89473684210526316</v>
      </c>
      <c r="CD19" cm="1">
        <f t="array" aca="1" ref="CD19" ca="1">SUMPRODUCT(--(OFFSET($O$9,0,0,1,$B$9)=TRUE), --(INDEX(OFFSET($O$15,0,0,$B$8,$B$9), 1+$BP19, 0) = INDEX(OFFSET($O$15,0,0,$B$8,$B$9), 1+CD$14, 0))) / $B$16</f>
        <v>0.89473684210526316</v>
      </c>
      <c r="CE19" cm="1">
        <f t="array" aca="1" ref="CE19" ca="1">SUMPRODUCT(--(OFFSET($O$9,0,0,1,$B$9)=TRUE), --(INDEX(OFFSET($O$15,0,0,$B$8,$B$9), 1+$BP19, 0) = INDEX(OFFSET($O$15,0,0,$B$8,$B$9), 1+CE$14, 0))) / $B$16</f>
        <v>0.89473684210526316</v>
      </c>
      <c r="CF19" cm="1">
        <f t="array" aca="1" ref="CF19" ca="1">SUMPRODUCT(--(OFFSET($O$9,0,0,1,$B$9)=TRUE), --(INDEX(OFFSET($O$15,0,0,$B$8,$B$9), 1+$BP19, 0) = INDEX(OFFSET($O$15,0,0,$B$8,$B$9), 1+CF$14, 0))) / $B$16</f>
        <v>0.84210526315789469</v>
      </c>
      <c r="CG19" cm="1">
        <f t="array" aca="1" ref="CG19" ca="1">SUMPRODUCT(--(OFFSET($O$9,0,0,1,$B$9)=TRUE), --(INDEX(OFFSET($O$15,0,0,$B$8,$B$9), 1+$BP19, 0) = INDEX(OFFSET($O$15,0,0,$B$8,$B$9), 1+CG$14, 0))) / $B$16</f>
        <v>0.84210526315789469</v>
      </c>
      <c r="CH19" cm="1">
        <f t="array" aca="1" ref="CH19" ca="1">SUMPRODUCT(--(OFFSET($O$9,0,0,1,$B$9)=TRUE), --(INDEX(OFFSET($O$15,0,0,$B$8,$B$9), 1+$BP19, 0) = INDEX(OFFSET($O$15,0,0,$B$8,$B$9), 1+CH$14, 0))) / $B$16</f>
        <v>0.89473684210526316</v>
      </c>
      <c r="CI19" cm="1">
        <f t="array" aca="1" ref="CI19" ca="1">SUMPRODUCT(--(OFFSET($O$9,0,0,1,$B$9)=TRUE), --(INDEX(OFFSET($O$15,0,0,$B$8,$B$9), 1+$BP19, 0) = INDEX(OFFSET($O$15,0,0,$B$8,$B$9), 1+CI$14, 0))) / $B$16</f>
        <v>0.84210526315789469</v>
      </c>
      <c r="CJ19" cm="1">
        <f t="array" aca="1" ref="CJ19" ca="1">SUMPRODUCT(--(OFFSET($O$9,0,0,1,$B$9)=TRUE), --(INDEX(OFFSET($O$15,0,0,$B$8,$B$9), 1+$BP19, 0) = INDEX(OFFSET($O$15,0,0,$B$8,$B$9), 1+CJ$14, 0))) / $B$16</f>
        <v>0.89473684210526316</v>
      </c>
    </row>
    <row r="20" spans="4:88" x14ac:dyDescent="0.2">
      <c r="D20" s="10">
        <f ca="1"/>
        <v>5</v>
      </c>
      <c r="F20" s="10">
        <f ca="1"/>
        <v>0.1</v>
      </c>
      <c r="H20" s="10">
        <f ca="1"/>
        <v>5</v>
      </c>
      <c r="J20" cm="1">
        <f t="array" aca="1" ref="J20" ca="1">SUMPRODUCT((O20:AJ20=$O$11:$AJ$11)*(O$13:AJ$13=TRUE))  / COUNTIF(O$13:AJ$13,TRUE)</f>
        <v>1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11</v>
      </c>
      <c r="P20" s="9" t="s">
        <v>11</v>
      </c>
      <c r="Q20" s="9" t="s">
        <v>11</v>
      </c>
      <c r="R20" s="9" t="s">
        <v>11</v>
      </c>
      <c r="S20" s="9" t="s">
        <v>11</v>
      </c>
      <c r="T20" s="9" t="s">
        <v>11</v>
      </c>
      <c r="U20" s="9" t="s">
        <v>11</v>
      </c>
      <c r="V20" s="9" t="s">
        <v>11</v>
      </c>
      <c r="W20" s="9" t="s">
        <v>11</v>
      </c>
      <c r="X20" s="9" t="s">
        <v>11</v>
      </c>
      <c r="Y20" s="9" t="s">
        <v>0</v>
      </c>
      <c r="Z20" s="9" t="s">
        <v>0</v>
      </c>
      <c r="AA20" s="9" t="s">
        <v>1</v>
      </c>
      <c r="AB20" s="9" t="s">
        <v>1</v>
      </c>
      <c r="AC20" s="9" t="s">
        <v>2</v>
      </c>
      <c r="AD20" s="9" t="s">
        <v>2</v>
      </c>
      <c r="AE20" s="9" t="s">
        <v>5</v>
      </c>
      <c r="AF20" s="9" t="s">
        <v>5</v>
      </c>
      <c r="AG20" s="9" t="s">
        <v>3</v>
      </c>
      <c r="AH20" s="9" t="s">
        <v>3</v>
      </c>
      <c r="AI20" s="9" t="s">
        <v>4</v>
      </c>
      <c r="AJ20" s="9" t="s">
        <v>4</v>
      </c>
      <c r="AK20" s="7"/>
      <c r="AN20">
        <f t="shared" ca="1" si="5"/>
        <v>7</v>
      </c>
      <c r="AO20" s="14">
        <f t="shared" ca="1" si="6"/>
        <v>0.14285714285714285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0.9</v>
      </c>
      <c r="AR20" cm="1">
        <f t="array" aca="1" ref="AR20" ca="1">SUMPRODUCT(--(OFFSET($O$13,0,0,1,$B$9)=TRUE), --(INDEX(OFFSET($O$15,0,0,$B$8,$B$9), 1+$AP20, 0) = INDEX(OFFSET($O$15,0,0,$B$8,$B$9), 1+AR$14, 0))) / $B$13</f>
        <v>1</v>
      </c>
      <c r="AS20" cm="1">
        <f t="array" aca="1" ref="AS20" ca="1">SUMPRODUCT(--(OFFSET($O$13,0,0,1,$B$9)=TRUE), --(INDEX(OFFSET($O$15,0,0,$B$8,$B$9), 1+$AP20, 0) = INDEX(OFFSET($O$15,0,0,$B$8,$B$9), 1+AS$14, 0))) / $B$13</f>
        <v>0.9</v>
      </c>
      <c r="AT20" cm="1">
        <f t="array" aca="1" ref="AT20" ca="1">SUMPRODUCT(--(OFFSET($O$13,0,0,1,$B$9)=TRUE), --(INDEX(OFFSET($O$15,0,0,$B$8,$B$9), 1+$AP20, 0) = INDEX(OFFSET($O$15,0,0,$B$8,$B$9), 1+AT$14, 0))) / $B$13</f>
        <v>0.9</v>
      </c>
      <c r="AU20" cm="1">
        <f t="array" aca="1" ref="AU20" ca="1">SUMPRODUCT(--(OFFSET($O$13,0,0,1,$B$9)=TRUE), --(INDEX(OFFSET($O$15,0,0,$B$8,$B$9), 1+$AP20, 0) = INDEX(OFFSET($O$15,0,0,$B$8,$B$9), 1+AU$14, 0))) / $B$13</f>
        <v>0.9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0.85</v>
      </c>
      <c r="AX20" cm="1">
        <f t="array" aca="1" ref="AX20" ca="1">SUMPRODUCT(--(OFFSET($O$13,0,0,1,$B$9)=TRUE), --(INDEX(OFFSET($O$15,0,0,$B$8,$B$9), 1+$AP20, 0) = INDEX(OFFSET($O$15,0,0,$B$8,$B$9), 1+AX$14, 0))) / $B$13</f>
        <v>0.85</v>
      </c>
      <c r="AY20" cm="1">
        <f t="array" aca="1" ref="AY20" ca="1">SUMPRODUCT(--(OFFSET($O$13,0,0,1,$B$9)=TRUE), --(INDEX(OFFSET($O$15,0,0,$B$8,$B$9), 1+$AP20, 0) = INDEX(OFFSET($O$15,0,0,$B$8,$B$9), 1+AY$14, 0))) / $B$13</f>
        <v>1</v>
      </c>
      <c r="AZ20" cm="1">
        <f t="array" aca="1" ref="AZ20" ca="1">SUMPRODUCT(--(OFFSET($O$13,0,0,1,$B$9)=TRUE), --(INDEX(OFFSET($O$15,0,0,$B$8,$B$9), 1+$AP20, 0) = INDEX(OFFSET($O$15,0,0,$B$8,$B$9), 1+AZ$14, 0))) / $B$13</f>
        <v>1</v>
      </c>
      <c r="BA20" cm="1">
        <f t="array" aca="1" ref="BA20" ca="1">SUMPRODUCT(--(OFFSET($O$13,0,0,1,$B$9)=TRUE), --(INDEX(OFFSET($O$15,0,0,$B$8,$B$9), 1+$AP20, 0) = INDEX(OFFSET($O$15,0,0,$B$8,$B$9), 1+BA$14, 0))) / $B$13</f>
        <v>0.85</v>
      </c>
      <c r="BB20" cm="1">
        <f t="array" aca="1" ref="BB20" ca="1">SUMPRODUCT(--(OFFSET($O$13,0,0,1,$B$9)=TRUE), --(INDEX(OFFSET($O$15,0,0,$B$8,$B$9), 1+$AP20, 0) = INDEX(OFFSET($O$15,0,0,$B$8,$B$9), 1+BB$14, 0))) / $B$13</f>
        <v>1</v>
      </c>
      <c r="BC20" cm="1">
        <f t="array" aca="1" ref="BC20" ca="1">SUMPRODUCT(--(OFFSET($O$13,0,0,1,$B$9)=TRUE), --(INDEX(OFFSET($O$15,0,0,$B$8,$B$9), 1+$AP20, 0) = INDEX(OFFSET($O$15,0,0,$B$8,$B$9), 1+BC$14, 0))) / $B$13</f>
        <v>1</v>
      </c>
      <c r="BD20" cm="1">
        <f t="array" aca="1" ref="BD20" ca="1">SUMPRODUCT(--(OFFSET($O$13,0,0,1,$B$9)=TRUE), --(INDEX(OFFSET($O$15,0,0,$B$8,$B$9), 1+$AP20, 0) = INDEX(OFFSET($O$15,0,0,$B$8,$B$9), 1+BD$14, 0))) / $B$13</f>
        <v>1</v>
      </c>
      <c r="BE20" cm="1">
        <f t="array" aca="1" ref="BE20" ca="1">SUMPRODUCT(--(OFFSET($O$13,0,0,1,$B$9)=TRUE), --(INDEX(OFFSET($O$15,0,0,$B$8,$B$9), 1+$AP20, 0) = INDEX(OFFSET($O$15,0,0,$B$8,$B$9), 1+BE$14, 0))) / $B$13</f>
        <v>0.95</v>
      </c>
      <c r="BF20" cm="1">
        <f t="array" aca="1" ref="BF20" ca="1">SUMPRODUCT(--(OFFSET($O$13,0,0,1,$B$9)=TRUE), --(INDEX(OFFSET($O$15,0,0,$B$8,$B$9), 1+$AP20, 0) = INDEX(OFFSET($O$15,0,0,$B$8,$B$9), 1+BF$14, 0))) / $B$13</f>
        <v>0.8</v>
      </c>
      <c r="BG20" cm="1">
        <f t="array" aca="1" ref="BG20" ca="1">SUMPRODUCT(--(OFFSET($O$13,0,0,1,$B$9)=TRUE), --(INDEX(OFFSET($O$15,0,0,$B$8,$B$9), 1+$AP20, 0) = INDEX(OFFSET($O$15,0,0,$B$8,$B$9), 1+BG$14, 0))) / $B$13</f>
        <v>0.8</v>
      </c>
      <c r="BH20" cm="1">
        <f t="array" aca="1" ref="BH20" ca="1">SUMPRODUCT(--(OFFSET($O$13,0,0,1,$B$9)=TRUE), --(INDEX(OFFSET($O$15,0,0,$B$8,$B$9), 1+$AP20, 0) = INDEX(OFFSET($O$15,0,0,$B$8,$B$9), 1+BH$14, 0))) / $B$13</f>
        <v>0.95</v>
      </c>
      <c r="BI20" cm="1">
        <f t="array" aca="1" ref="BI20" ca="1">SUMPRODUCT(--(OFFSET($O$13,0,0,1,$B$9)=TRUE), --(INDEX(OFFSET($O$15,0,0,$B$8,$B$9), 1+$AP20, 0) = INDEX(OFFSET($O$15,0,0,$B$8,$B$9), 1+BI$14, 0))) / $B$13</f>
        <v>0.8</v>
      </c>
      <c r="BJ20" cm="1">
        <f t="array" aca="1" ref="BJ20" ca="1">SUMPRODUCT(--(OFFSET($O$13,0,0,1,$B$9)=TRUE), --(INDEX(OFFSET($O$15,0,0,$B$8,$B$9), 1+$AP20, 0) = INDEX(OFFSET($O$15,0,0,$B$8,$B$9), 1+BJ$14, 0))) / $B$13</f>
        <v>0.95</v>
      </c>
      <c r="BN20">
        <f t="shared" ca="1" si="7"/>
        <v>10</v>
      </c>
      <c r="BO20" s="14">
        <f t="shared" ca="1" si="8"/>
        <v>0.1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0.89473684210526316</v>
      </c>
      <c r="BR20" cm="1">
        <f t="array" aca="1" ref="BR20" ca="1">SUMPRODUCT(--(OFFSET($O$9,0,0,1,$B$9)=TRUE), --(INDEX(OFFSET($O$15,0,0,$B$8,$B$9), 1+$BP20, 0) = INDEX(OFFSET($O$15,0,0,$B$8,$B$9), 1+BR$14, 0))) / $B$16</f>
        <v>1</v>
      </c>
      <c r="BS20" cm="1">
        <f t="array" aca="1" ref="BS20" ca="1">SUMPRODUCT(--(OFFSET($O$9,0,0,1,$B$9)=TRUE), --(INDEX(OFFSET($O$15,0,0,$B$8,$B$9), 1+$BP20, 0) = INDEX(OFFSET($O$15,0,0,$B$8,$B$9), 1+BS$14, 0))) / $B$16</f>
        <v>0.89473684210526316</v>
      </c>
      <c r="BT20" cm="1">
        <f t="array" aca="1" ref="BT20" ca="1">SUMPRODUCT(--(OFFSET($O$9,0,0,1,$B$9)=TRUE), --(INDEX(OFFSET($O$15,0,0,$B$8,$B$9), 1+$BP20, 0) = INDEX(OFFSET($O$15,0,0,$B$8,$B$9), 1+BT$14, 0))) / $B$16</f>
        <v>0.89473684210526316</v>
      </c>
      <c r="BU20" cm="1">
        <f t="array" aca="1" ref="BU20" ca="1">SUMPRODUCT(--(OFFSET($O$9,0,0,1,$B$9)=TRUE), --(INDEX(OFFSET($O$15,0,0,$B$8,$B$9), 1+$BP20, 0) = INDEX(OFFSET($O$15,0,0,$B$8,$B$9), 1+BU$14, 0))) / $B$16</f>
        <v>0.89473684210526316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0.84210526315789469</v>
      </c>
      <c r="BX20" cm="1">
        <f t="array" aca="1" ref="BX20" ca="1">SUMPRODUCT(--(OFFSET($O$9,0,0,1,$B$9)=TRUE), --(INDEX(OFFSET($O$15,0,0,$B$8,$B$9), 1+$BP20, 0) = INDEX(OFFSET($O$15,0,0,$B$8,$B$9), 1+BX$14, 0))) / $B$16</f>
        <v>0.84210526315789469</v>
      </c>
      <c r="BY20" cm="1">
        <f t="array" aca="1" ref="BY20" ca="1">SUMPRODUCT(--(OFFSET($O$9,0,0,1,$B$9)=TRUE), --(INDEX(OFFSET($O$15,0,0,$B$8,$B$9), 1+$BP20, 0) = INDEX(OFFSET($O$15,0,0,$B$8,$B$9), 1+BY$14, 0))) / $B$16</f>
        <v>1</v>
      </c>
      <c r="BZ20" cm="1">
        <f t="array" aca="1" ref="BZ20" ca="1">SUMPRODUCT(--(OFFSET($O$9,0,0,1,$B$9)=TRUE), --(INDEX(OFFSET($O$15,0,0,$B$8,$B$9), 1+$BP20, 0) = INDEX(OFFSET($O$15,0,0,$B$8,$B$9), 1+BZ$14, 0))) / $B$16</f>
        <v>1</v>
      </c>
      <c r="CA20" cm="1">
        <f t="array" aca="1" ref="CA20" ca="1">SUMPRODUCT(--(OFFSET($O$9,0,0,1,$B$9)=TRUE), --(INDEX(OFFSET($O$15,0,0,$B$8,$B$9), 1+$BP20, 0) = INDEX(OFFSET($O$15,0,0,$B$8,$B$9), 1+CA$14, 0))) / $B$16</f>
        <v>0.84210526315789469</v>
      </c>
      <c r="CB20" cm="1">
        <f t="array" aca="1" ref="CB20" ca="1">SUMPRODUCT(--(OFFSET($O$9,0,0,1,$B$9)=TRUE), --(INDEX(OFFSET($O$15,0,0,$B$8,$B$9), 1+$BP20, 0) = INDEX(OFFSET($O$15,0,0,$B$8,$B$9), 1+CB$14, 0))) / $B$16</f>
        <v>1</v>
      </c>
      <c r="CC20" cm="1">
        <f t="array" aca="1" ref="CC20" ca="1">SUMPRODUCT(--(OFFSET($O$9,0,0,1,$B$9)=TRUE), --(INDEX(OFFSET($O$15,0,0,$B$8,$B$9), 1+$BP20, 0) = INDEX(OFFSET($O$15,0,0,$B$8,$B$9), 1+CC$14, 0))) / $B$16</f>
        <v>1</v>
      </c>
      <c r="CD20" cm="1">
        <f t="array" aca="1" ref="CD20" ca="1">SUMPRODUCT(--(OFFSET($O$9,0,0,1,$B$9)=TRUE), --(INDEX(OFFSET($O$15,0,0,$B$8,$B$9), 1+$BP20, 0) = INDEX(OFFSET($O$15,0,0,$B$8,$B$9), 1+CD$14, 0))) / $B$16</f>
        <v>1</v>
      </c>
      <c r="CE20" cm="1">
        <f t="array" aca="1" ref="CE20" ca="1">SUMPRODUCT(--(OFFSET($O$9,0,0,1,$B$9)=TRUE), --(INDEX(OFFSET($O$15,0,0,$B$8,$B$9), 1+$BP20, 0) = INDEX(OFFSET($O$15,0,0,$B$8,$B$9), 1+CE$14, 0))) / $B$16</f>
        <v>1</v>
      </c>
      <c r="CF20" cm="1">
        <f t="array" aca="1" ref="CF20" ca="1">SUMPRODUCT(--(OFFSET($O$9,0,0,1,$B$9)=TRUE), --(INDEX(OFFSET($O$15,0,0,$B$8,$B$9), 1+$BP20, 0) = INDEX(OFFSET($O$15,0,0,$B$8,$B$9), 1+CF$14, 0))) / $B$16</f>
        <v>0.84210526315789469</v>
      </c>
      <c r="CG20" cm="1">
        <f t="array" aca="1" ref="CG20" ca="1">SUMPRODUCT(--(OFFSET($O$9,0,0,1,$B$9)=TRUE), --(INDEX(OFFSET($O$15,0,0,$B$8,$B$9), 1+$BP20, 0) = INDEX(OFFSET($O$15,0,0,$B$8,$B$9), 1+CG$14, 0))) / $B$16</f>
        <v>0.84210526315789469</v>
      </c>
      <c r="CH20" cm="1">
        <f t="array" aca="1" ref="CH20" ca="1">SUMPRODUCT(--(OFFSET($O$9,0,0,1,$B$9)=TRUE), --(INDEX(OFFSET($O$15,0,0,$B$8,$B$9), 1+$BP20, 0) = INDEX(OFFSET($O$15,0,0,$B$8,$B$9), 1+CH$14, 0))) / $B$16</f>
        <v>1</v>
      </c>
      <c r="CI20" cm="1">
        <f t="array" aca="1" ref="CI20" ca="1">SUMPRODUCT(--(OFFSET($O$9,0,0,1,$B$9)=TRUE), --(INDEX(OFFSET($O$15,0,0,$B$8,$B$9), 1+$BP20, 0) = INDEX(OFFSET($O$15,0,0,$B$8,$B$9), 1+CI$14, 0))) / $B$16</f>
        <v>0.84210526315789469</v>
      </c>
      <c r="CJ20" cm="1">
        <f t="array" aca="1" ref="CJ20" ca="1">SUMPRODUCT(--(OFFSET($O$9,0,0,1,$B$9)=TRUE), --(INDEX(OFFSET($O$15,0,0,$B$8,$B$9), 1+$BP20, 0) = INDEX(OFFSET($O$15,0,0,$B$8,$B$9), 1+CJ$14, 0))) / $B$16</f>
        <v>1</v>
      </c>
    </row>
    <row r="21" spans="4:88" x14ac:dyDescent="0.2">
      <c r="D21" s="10">
        <f ca="1"/>
        <v>6</v>
      </c>
      <c r="F21" s="10">
        <f ca="1"/>
        <v>0.2</v>
      </c>
      <c r="H21" s="10">
        <f ca="1"/>
        <v>6</v>
      </c>
      <c r="J21" cm="1">
        <f t="array" aca="1" ref="J21" ca="1">SUMPRODUCT((O21:AJ21=$O$11:$AJ$11)*(O$13:AJ$13=TRUE))  / COUNTIF(O$13:AJ$13,TRUE)</f>
        <v>0.85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9" t="s">
        <v>11</v>
      </c>
      <c r="W21" s="9" t="s">
        <v>11</v>
      </c>
      <c r="X21" s="9" t="s">
        <v>11</v>
      </c>
      <c r="Y21" s="9" t="s">
        <v>0</v>
      </c>
      <c r="Z21" s="9" t="s">
        <v>2</v>
      </c>
      <c r="AA21" s="9" t="s">
        <v>1</v>
      </c>
      <c r="AB21" s="9" t="s">
        <v>1</v>
      </c>
      <c r="AC21" s="9" t="s">
        <v>2</v>
      </c>
      <c r="AD21" s="9" t="s">
        <v>2</v>
      </c>
      <c r="AE21" s="9" t="s">
        <v>5</v>
      </c>
      <c r="AF21" s="9" t="s">
        <v>5</v>
      </c>
      <c r="AG21" s="9" t="s">
        <v>3</v>
      </c>
      <c r="AH21" s="9" t="s">
        <v>3</v>
      </c>
      <c r="AI21" s="9" t="s">
        <v>11</v>
      </c>
      <c r="AJ21" s="9" t="s">
        <v>6</v>
      </c>
      <c r="AK21" s="7"/>
      <c r="AN21">
        <f t="shared" ca="1" si="5"/>
        <v>2</v>
      </c>
      <c r="AO21" s="14">
        <f t="shared" ca="1" si="6"/>
        <v>0.5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0.85</v>
      </c>
      <c r="AR21" cm="1">
        <f t="array" aca="1" ref="AR21" ca="1">SUMPRODUCT(--(OFFSET($O$13,0,0,1,$B$9)=TRUE), --(INDEX(OFFSET($O$15,0,0,$B$8,$B$9), 1+$AP21, 0) = INDEX(OFFSET($O$15,0,0,$B$8,$B$9), 1+AR$14, 0))) / $B$13</f>
        <v>0.85</v>
      </c>
      <c r="AS21" cm="1">
        <f t="array" aca="1" ref="AS21" ca="1">SUMPRODUCT(--(OFFSET($O$13,0,0,1,$B$9)=TRUE), --(INDEX(OFFSET($O$15,0,0,$B$8,$B$9), 1+$AP21, 0) = INDEX(OFFSET($O$15,0,0,$B$8,$B$9), 1+AS$14, 0))) / $B$13</f>
        <v>0.85</v>
      </c>
      <c r="AT21" cm="1">
        <f t="array" aca="1" ref="AT21" ca="1">SUMPRODUCT(--(OFFSET($O$13,0,0,1,$B$9)=TRUE), --(INDEX(OFFSET($O$15,0,0,$B$8,$B$9), 1+$AP21, 0) = INDEX(OFFSET($O$15,0,0,$B$8,$B$9), 1+AT$14, 0))) / $B$13</f>
        <v>0.85</v>
      </c>
      <c r="AU21" cm="1">
        <f t="array" aca="1" ref="AU21" ca="1">SUMPRODUCT(--(OFFSET($O$13,0,0,1,$B$9)=TRUE), --(INDEX(OFFSET($O$15,0,0,$B$8,$B$9), 1+$AP21, 0) = INDEX(OFFSET($O$15,0,0,$B$8,$B$9), 1+AU$14, 0))) / $B$13</f>
        <v>0.85</v>
      </c>
      <c r="AV21" cm="1">
        <f t="array" aca="1" ref="AV21" ca="1">SUMPRODUCT(--(OFFSET($O$13,0,0,1,$B$9)=TRUE), --(INDEX(OFFSET($O$15,0,0,$B$8,$B$9), 1+$AP21, 0) = INDEX(OFFSET($O$15,0,0,$B$8,$B$9), 1+AV$14, 0))) / $B$13</f>
        <v>0.85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1</v>
      </c>
      <c r="AY21" cm="1">
        <f t="array" aca="1" ref="AY21" ca="1">SUMPRODUCT(--(OFFSET($O$13,0,0,1,$B$9)=TRUE), --(INDEX(OFFSET($O$15,0,0,$B$8,$B$9), 1+$AP21, 0) = INDEX(OFFSET($O$15,0,0,$B$8,$B$9), 1+AY$14, 0))) / $B$13</f>
        <v>0.85</v>
      </c>
      <c r="AZ21" cm="1">
        <f t="array" aca="1" ref="AZ21" ca="1">SUMPRODUCT(--(OFFSET($O$13,0,0,1,$B$9)=TRUE), --(INDEX(OFFSET($O$15,0,0,$B$8,$B$9), 1+$AP21, 0) = INDEX(OFFSET($O$15,0,0,$B$8,$B$9), 1+AZ$14, 0))) / $B$13</f>
        <v>0.85</v>
      </c>
      <c r="BA21" cm="1">
        <f t="array" aca="1" ref="BA21" ca="1">SUMPRODUCT(--(OFFSET($O$13,0,0,1,$B$9)=TRUE), --(INDEX(OFFSET($O$15,0,0,$B$8,$B$9), 1+$AP21, 0) = INDEX(OFFSET($O$15,0,0,$B$8,$B$9), 1+BA$14, 0))) / $B$13</f>
        <v>0.95</v>
      </c>
      <c r="BB21" cm="1">
        <f t="array" aca="1" ref="BB21" ca="1">SUMPRODUCT(--(OFFSET($O$13,0,0,1,$B$9)=TRUE), --(INDEX(OFFSET($O$15,0,0,$B$8,$B$9), 1+$AP21, 0) = INDEX(OFFSET($O$15,0,0,$B$8,$B$9), 1+BB$14, 0))) / $B$13</f>
        <v>0.85</v>
      </c>
      <c r="BC21" cm="1">
        <f t="array" aca="1" ref="BC21" ca="1">SUMPRODUCT(--(OFFSET($O$13,0,0,1,$B$9)=TRUE), --(INDEX(OFFSET($O$15,0,0,$B$8,$B$9), 1+$AP21, 0) = INDEX(OFFSET($O$15,0,0,$B$8,$B$9), 1+BC$14, 0))) / $B$13</f>
        <v>0.85</v>
      </c>
      <c r="BD21" cm="1">
        <f t="array" aca="1" ref="BD21" ca="1">SUMPRODUCT(--(OFFSET($O$13,0,0,1,$B$9)=TRUE), --(INDEX(OFFSET($O$15,0,0,$B$8,$B$9), 1+$AP21, 0) = INDEX(OFFSET($O$15,0,0,$B$8,$B$9), 1+BD$14, 0))) / $B$13</f>
        <v>0.85</v>
      </c>
      <c r="BE21" cm="1">
        <f t="array" aca="1" ref="BE21" ca="1">SUMPRODUCT(--(OFFSET($O$13,0,0,1,$B$9)=TRUE), --(INDEX(OFFSET($O$15,0,0,$B$8,$B$9), 1+$AP21, 0) = INDEX(OFFSET($O$15,0,0,$B$8,$B$9), 1+BE$14, 0))) / $B$13</f>
        <v>0.8</v>
      </c>
      <c r="BF21" cm="1">
        <f t="array" aca="1" ref="BF21" ca="1">SUMPRODUCT(--(OFFSET($O$13,0,0,1,$B$9)=TRUE), --(INDEX(OFFSET($O$15,0,0,$B$8,$B$9), 1+$AP21, 0) = INDEX(OFFSET($O$15,0,0,$B$8,$B$9), 1+BF$14, 0))) / $B$13</f>
        <v>0.95</v>
      </c>
      <c r="BG21" cm="1">
        <f t="array" aca="1" ref="BG21" ca="1">SUMPRODUCT(--(OFFSET($O$13,0,0,1,$B$9)=TRUE), --(INDEX(OFFSET($O$15,0,0,$B$8,$B$9), 1+$AP21, 0) = INDEX(OFFSET($O$15,0,0,$B$8,$B$9), 1+BG$14, 0))) / $B$13</f>
        <v>0.95</v>
      </c>
      <c r="BH21" cm="1">
        <f t="array" aca="1" ref="BH21" ca="1">SUMPRODUCT(--(OFFSET($O$13,0,0,1,$B$9)=TRUE), --(INDEX(OFFSET($O$15,0,0,$B$8,$B$9), 1+$AP21, 0) = INDEX(OFFSET($O$15,0,0,$B$8,$B$9), 1+BH$14, 0))) / $B$13</f>
        <v>0.8</v>
      </c>
      <c r="BI21" cm="1">
        <f t="array" aca="1" ref="BI21" ca="1">SUMPRODUCT(--(OFFSET($O$13,0,0,1,$B$9)=TRUE), --(INDEX(OFFSET($O$15,0,0,$B$8,$B$9), 1+$AP21, 0) = INDEX(OFFSET($O$15,0,0,$B$8,$B$9), 1+BI$14, 0))) / $B$13</f>
        <v>0.95</v>
      </c>
      <c r="BJ21" cm="1">
        <f t="array" aca="1" ref="BJ21" ca="1">SUMPRODUCT(--(OFFSET($O$13,0,0,1,$B$9)=TRUE), --(INDEX(OFFSET($O$15,0,0,$B$8,$B$9), 1+$AP21, 0) = INDEX(OFFSET($O$15,0,0,$B$8,$B$9), 1+BJ$14, 0))) / $B$13</f>
        <v>0.8</v>
      </c>
      <c r="BN21">
        <f t="shared" ca="1" si="7"/>
        <v>5</v>
      </c>
      <c r="BO21" s="14">
        <f t="shared" ca="1" si="8"/>
        <v>0.2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0.84210526315789469</v>
      </c>
      <c r="BR21" cm="1">
        <f t="array" aca="1" ref="BR21" ca="1">SUMPRODUCT(--(OFFSET($O$9,0,0,1,$B$9)=TRUE), --(INDEX(OFFSET($O$15,0,0,$B$8,$B$9), 1+$BP21, 0) = INDEX(OFFSET($O$15,0,0,$B$8,$B$9), 1+BR$14, 0))) / $B$16</f>
        <v>0.84210526315789469</v>
      </c>
      <c r="BS21" cm="1">
        <f t="array" aca="1" ref="BS21" ca="1">SUMPRODUCT(--(OFFSET($O$9,0,0,1,$B$9)=TRUE), --(INDEX(OFFSET($O$15,0,0,$B$8,$B$9), 1+$BP21, 0) = INDEX(OFFSET($O$15,0,0,$B$8,$B$9), 1+BS$14, 0))) / $B$16</f>
        <v>0.84210526315789469</v>
      </c>
      <c r="BT21" cm="1">
        <f t="array" aca="1" ref="BT21" ca="1">SUMPRODUCT(--(OFFSET($O$9,0,0,1,$B$9)=TRUE), --(INDEX(OFFSET($O$15,0,0,$B$8,$B$9), 1+$BP21, 0) = INDEX(OFFSET($O$15,0,0,$B$8,$B$9), 1+BT$14, 0))) / $B$16</f>
        <v>0.84210526315789469</v>
      </c>
      <c r="BU21" cm="1">
        <f t="array" aca="1" ref="BU21" ca="1">SUMPRODUCT(--(OFFSET($O$9,0,0,1,$B$9)=TRUE), --(INDEX(OFFSET($O$15,0,0,$B$8,$B$9), 1+$BP21, 0) = INDEX(OFFSET($O$15,0,0,$B$8,$B$9), 1+BU$14, 0))) / $B$16</f>
        <v>0.84210526315789469</v>
      </c>
      <c r="BV21" cm="1">
        <f t="array" aca="1" ref="BV21" ca="1">SUMPRODUCT(--(OFFSET($O$9,0,0,1,$B$9)=TRUE), --(INDEX(OFFSET($O$15,0,0,$B$8,$B$9), 1+$BP21, 0) = INDEX(OFFSET($O$15,0,0,$B$8,$B$9), 1+BV$14, 0))) / $B$16</f>
        <v>0.84210526315789469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1</v>
      </c>
      <c r="BY21" cm="1">
        <f t="array" aca="1" ref="BY21" ca="1">SUMPRODUCT(--(OFFSET($O$9,0,0,1,$B$9)=TRUE), --(INDEX(OFFSET($O$15,0,0,$B$8,$B$9), 1+$BP21, 0) = INDEX(OFFSET($O$15,0,0,$B$8,$B$9), 1+BY$14, 0))) / $B$16</f>
        <v>0.84210526315789469</v>
      </c>
      <c r="BZ21" cm="1">
        <f t="array" aca="1" ref="BZ21" ca="1">SUMPRODUCT(--(OFFSET($O$9,0,0,1,$B$9)=TRUE), --(INDEX(OFFSET($O$15,0,0,$B$8,$B$9), 1+$BP21, 0) = INDEX(OFFSET($O$15,0,0,$B$8,$B$9), 1+BZ$14, 0))) / $B$16</f>
        <v>0.84210526315789469</v>
      </c>
      <c r="CA21" cm="1">
        <f t="array" aca="1" ref="CA21" ca="1">SUMPRODUCT(--(OFFSET($O$9,0,0,1,$B$9)=TRUE), --(INDEX(OFFSET($O$15,0,0,$B$8,$B$9), 1+$BP21, 0) = INDEX(OFFSET($O$15,0,0,$B$8,$B$9), 1+CA$14, 0))) / $B$16</f>
        <v>0.94736842105263153</v>
      </c>
      <c r="CB21" cm="1">
        <f t="array" aca="1" ref="CB21" ca="1">SUMPRODUCT(--(OFFSET($O$9,0,0,1,$B$9)=TRUE), --(INDEX(OFFSET($O$15,0,0,$B$8,$B$9), 1+$BP21, 0) = INDEX(OFFSET($O$15,0,0,$B$8,$B$9), 1+CB$14, 0))) / $B$16</f>
        <v>0.84210526315789469</v>
      </c>
      <c r="CC21" cm="1">
        <f t="array" aca="1" ref="CC21" ca="1">SUMPRODUCT(--(OFFSET($O$9,0,0,1,$B$9)=TRUE), --(INDEX(OFFSET($O$15,0,0,$B$8,$B$9), 1+$BP21, 0) = INDEX(OFFSET($O$15,0,0,$B$8,$B$9), 1+CC$14, 0))) / $B$16</f>
        <v>0.84210526315789469</v>
      </c>
      <c r="CD21" cm="1">
        <f t="array" aca="1" ref="CD21" ca="1">SUMPRODUCT(--(OFFSET($O$9,0,0,1,$B$9)=TRUE), --(INDEX(OFFSET($O$15,0,0,$B$8,$B$9), 1+$BP21, 0) = INDEX(OFFSET($O$15,0,0,$B$8,$B$9), 1+CD$14, 0))) / $B$16</f>
        <v>0.84210526315789469</v>
      </c>
      <c r="CE21" cm="1">
        <f t="array" aca="1" ref="CE21" ca="1">SUMPRODUCT(--(OFFSET($O$9,0,0,1,$B$9)=TRUE), --(INDEX(OFFSET($O$15,0,0,$B$8,$B$9), 1+$BP21, 0) = INDEX(OFFSET($O$15,0,0,$B$8,$B$9), 1+CE$14, 0))) / $B$16</f>
        <v>0.84210526315789469</v>
      </c>
      <c r="CF21" cm="1">
        <f t="array" aca="1" ref="CF21" ca="1">SUMPRODUCT(--(OFFSET($O$9,0,0,1,$B$9)=TRUE), --(INDEX(OFFSET($O$15,0,0,$B$8,$B$9), 1+$BP21, 0) = INDEX(OFFSET($O$15,0,0,$B$8,$B$9), 1+CF$14, 0))) / $B$16</f>
        <v>1</v>
      </c>
      <c r="CG21" cm="1">
        <f t="array" aca="1" ref="CG21" ca="1">SUMPRODUCT(--(OFFSET($O$9,0,0,1,$B$9)=TRUE), --(INDEX(OFFSET($O$15,0,0,$B$8,$B$9), 1+$BP21, 0) = INDEX(OFFSET($O$15,0,0,$B$8,$B$9), 1+CG$14, 0))) / $B$16</f>
        <v>1</v>
      </c>
      <c r="CH21" cm="1">
        <f t="array" aca="1" ref="CH21" ca="1">SUMPRODUCT(--(OFFSET($O$9,0,0,1,$B$9)=TRUE), --(INDEX(OFFSET($O$15,0,0,$B$8,$B$9), 1+$BP21, 0) = INDEX(OFFSET($O$15,0,0,$B$8,$B$9), 1+CH$14, 0))) / $B$16</f>
        <v>0.84210526315789469</v>
      </c>
      <c r="CI21" cm="1">
        <f t="array" aca="1" ref="CI21" ca="1">SUMPRODUCT(--(OFFSET($O$9,0,0,1,$B$9)=TRUE), --(INDEX(OFFSET($O$15,0,0,$B$8,$B$9), 1+$BP21, 0) = INDEX(OFFSET($O$15,0,0,$B$8,$B$9), 1+CI$14, 0))) / $B$16</f>
        <v>1</v>
      </c>
      <c r="CJ21" cm="1">
        <f t="array" aca="1" ref="CJ21" ca="1">SUMPRODUCT(--(OFFSET($O$9,0,0,1,$B$9)=TRUE), --(INDEX(OFFSET($O$15,0,0,$B$8,$B$9), 1+$BP21, 0) = INDEX(OFFSET($O$15,0,0,$B$8,$B$9), 1+CJ$14, 0))) / $B$16</f>
        <v>0.84210526315789469</v>
      </c>
    </row>
    <row r="22" spans="4:88" x14ac:dyDescent="0.2">
      <c r="D22" s="10">
        <f ca="1"/>
        <v>7</v>
      </c>
      <c r="F22" s="10">
        <f ca="1"/>
        <v>0.2</v>
      </c>
      <c r="H22" s="10">
        <f ca="1"/>
        <v>7</v>
      </c>
      <c r="J22" cm="1">
        <f t="array" aca="1" ref="J22" ca="1">SUMPRODUCT((O22:AJ22=$O$11:$AJ$11)*(O$13:AJ$13=TRUE))  / COUNTIF(O$13:AJ$13,TRUE)</f>
        <v>0.85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9" t="s">
        <v>11</v>
      </c>
      <c r="W22" s="9" t="s">
        <v>11</v>
      </c>
      <c r="X22" s="9" t="s">
        <v>11</v>
      </c>
      <c r="Y22" s="9" t="s">
        <v>0</v>
      </c>
      <c r="Z22" s="9" t="s">
        <v>2</v>
      </c>
      <c r="AA22" s="9" t="s">
        <v>1</v>
      </c>
      <c r="AB22" s="9" t="s">
        <v>1</v>
      </c>
      <c r="AC22" s="9" t="s">
        <v>2</v>
      </c>
      <c r="AD22" s="9" t="s">
        <v>2</v>
      </c>
      <c r="AE22" s="9" t="s">
        <v>5</v>
      </c>
      <c r="AF22" s="9" t="s">
        <v>5</v>
      </c>
      <c r="AG22" s="9" t="s">
        <v>3</v>
      </c>
      <c r="AH22" s="9" t="s">
        <v>3</v>
      </c>
      <c r="AI22" s="9" t="s">
        <v>11</v>
      </c>
      <c r="AJ22" s="9" t="s">
        <v>6</v>
      </c>
      <c r="AK22" s="7"/>
      <c r="AN22">
        <f t="shared" ca="1" si="5"/>
        <v>2</v>
      </c>
      <c r="AO22" s="14">
        <f t="shared" ca="1" si="6"/>
        <v>0.5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0.85</v>
      </c>
      <c r="AR22" cm="1">
        <f t="array" aca="1" ref="AR22" ca="1">SUMPRODUCT(--(OFFSET($O$13,0,0,1,$B$9)=TRUE), --(INDEX(OFFSET($O$15,0,0,$B$8,$B$9), 1+$AP22, 0) = INDEX(OFFSET($O$15,0,0,$B$8,$B$9), 1+AR$14, 0))) / $B$13</f>
        <v>0.85</v>
      </c>
      <c r="AS22" cm="1">
        <f t="array" aca="1" ref="AS22" ca="1">SUMPRODUCT(--(OFFSET($O$13,0,0,1,$B$9)=TRUE), --(INDEX(OFFSET($O$15,0,0,$B$8,$B$9), 1+$AP22, 0) = INDEX(OFFSET($O$15,0,0,$B$8,$B$9), 1+AS$14, 0))) / $B$13</f>
        <v>0.85</v>
      </c>
      <c r="AT22" cm="1">
        <f t="array" aca="1" ref="AT22" ca="1">SUMPRODUCT(--(OFFSET($O$13,0,0,1,$B$9)=TRUE), --(INDEX(OFFSET($O$15,0,0,$B$8,$B$9), 1+$AP22, 0) = INDEX(OFFSET($O$15,0,0,$B$8,$B$9), 1+AT$14, 0))) / $B$13</f>
        <v>0.85</v>
      </c>
      <c r="AU22" cm="1">
        <f t="array" aca="1" ref="AU22" ca="1">SUMPRODUCT(--(OFFSET($O$13,0,0,1,$B$9)=TRUE), --(INDEX(OFFSET($O$15,0,0,$B$8,$B$9), 1+$AP22, 0) = INDEX(OFFSET($O$15,0,0,$B$8,$B$9), 1+AU$14, 0))) / $B$13</f>
        <v>0.85</v>
      </c>
      <c r="AV22" cm="1">
        <f t="array" aca="1" ref="AV22" ca="1">SUMPRODUCT(--(OFFSET($O$13,0,0,1,$B$9)=TRUE), --(INDEX(OFFSET($O$15,0,0,$B$8,$B$9), 1+$AP22, 0) = INDEX(OFFSET($O$15,0,0,$B$8,$B$9), 1+AV$14, 0))) / $B$13</f>
        <v>0.85</v>
      </c>
      <c r="AW22" cm="1">
        <f t="array" aca="1" ref="AW22" ca="1">SUMPRODUCT(--(OFFSET($O$13,0,0,1,$B$9)=TRUE), --(INDEX(OFFSET($O$15,0,0,$B$8,$B$9), 1+$AP22, 0) = INDEX(OFFSET($O$15,0,0,$B$8,$B$9), 1+AW$14, 0))) / $B$13</f>
        <v>1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0.85</v>
      </c>
      <c r="AZ22" cm="1">
        <f t="array" aca="1" ref="AZ22" ca="1">SUMPRODUCT(--(OFFSET($O$13,0,0,1,$B$9)=TRUE), --(INDEX(OFFSET($O$15,0,0,$B$8,$B$9), 1+$AP22, 0) = INDEX(OFFSET($O$15,0,0,$B$8,$B$9), 1+AZ$14, 0))) / $B$13</f>
        <v>0.85</v>
      </c>
      <c r="BA22" cm="1">
        <f t="array" aca="1" ref="BA22" ca="1">SUMPRODUCT(--(OFFSET($O$13,0,0,1,$B$9)=TRUE), --(INDEX(OFFSET($O$15,0,0,$B$8,$B$9), 1+$AP22, 0) = INDEX(OFFSET($O$15,0,0,$B$8,$B$9), 1+BA$14, 0))) / $B$13</f>
        <v>0.95</v>
      </c>
      <c r="BB22" cm="1">
        <f t="array" aca="1" ref="BB22" ca="1">SUMPRODUCT(--(OFFSET($O$13,0,0,1,$B$9)=TRUE), --(INDEX(OFFSET($O$15,0,0,$B$8,$B$9), 1+$AP22, 0) = INDEX(OFFSET($O$15,0,0,$B$8,$B$9), 1+BB$14, 0))) / $B$13</f>
        <v>0.85</v>
      </c>
      <c r="BC22" cm="1">
        <f t="array" aca="1" ref="BC22" ca="1">SUMPRODUCT(--(OFFSET($O$13,0,0,1,$B$9)=TRUE), --(INDEX(OFFSET($O$15,0,0,$B$8,$B$9), 1+$AP22, 0) = INDEX(OFFSET($O$15,0,0,$B$8,$B$9), 1+BC$14, 0))) / $B$13</f>
        <v>0.85</v>
      </c>
      <c r="BD22" cm="1">
        <f t="array" aca="1" ref="BD22" ca="1">SUMPRODUCT(--(OFFSET($O$13,0,0,1,$B$9)=TRUE), --(INDEX(OFFSET($O$15,0,0,$B$8,$B$9), 1+$AP22, 0) = INDEX(OFFSET($O$15,0,0,$B$8,$B$9), 1+BD$14, 0))) / $B$13</f>
        <v>0.85</v>
      </c>
      <c r="BE22" cm="1">
        <f t="array" aca="1" ref="BE22" ca="1">SUMPRODUCT(--(OFFSET($O$13,0,0,1,$B$9)=TRUE), --(INDEX(OFFSET($O$15,0,0,$B$8,$B$9), 1+$AP22, 0) = INDEX(OFFSET($O$15,0,0,$B$8,$B$9), 1+BE$14, 0))) / $B$13</f>
        <v>0.8</v>
      </c>
      <c r="BF22" cm="1">
        <f t="array" aca="1" ref="BF22" ca="1">SUMPRODUCT(--(OFFSET($O$13,0,0,1,$B$9)=TRUE), --(INDEX(OFFSET($O$15,0,0,$B$8,$B$9), 1+$AP22, 0) = INDEX(OFFSET($O$15,0,0,$B$8,$B$9), 1+BF$14, 0))) / $B$13</f>
        <v>0.95</v>
      </c>
      <c r="BG22" cm="1">
        <f t="array" aca="1" ref="BG22" ca="1">SUMPRODUCT(--(OFFSET($O$13,0,0,1,$B$9)=TRUE), --(INDEX(OFFSET($O$15,0,0,$B$8,$B$9), 1+$AP22, 0) = INDEX(OFFSET($O$15,0,0,$B$8,$B$9), 1+BG$14, 0))) / $B$13</f>
        <v>0.95</v>
      </c>
      <c r="BH22" cm="1">
        <f t="array" aca="1" ref="BH22" ca="1">SUMPRODUCT(--(OFFSET($O$13,0,0,1,$B$9)=TRUE), --(INDEX(OFFSET($O$15,0,0,$B$8,$B$9), 1+$AP22, 0) = INDEX(OFFSET($O$15,0,0,$B$8,$B$9), 1+BH$14, 0))) / $B$13</f>
        <v>0.8</v>
      </c>
      <c r="BI22" cm="1">
        <f t="array" aca="1" ref="BI22" ca="1">SUMPRODUCT(--(OFFSET($O$13,0,0,1,$B$9)=TRUE), --(INDEX(OFFSET($O$15,0,0,$B$8,$B$9), 1+$AP22, 0) = INDEX(OFFSET($O$15,0,0,$B$8,$B$9), 1+BI$14, 0))) / $B$13</f>
        <v>0.95</v>
      </c>
      <c r="BJ22" cm="1">
        <f t="array" aca="1" ref="BJ22" ca="1">SUMPRODUCT(--(OFFSET($O$13,0,0,1,$B$9)=TRUE), --(INDEX(OFFSET($O$15,0,0,$B$8,$B$9), 1+$AP22, 0) = INDEX(OFFSET($O$15,0,0,$B$8,$B$9), 1+BJ$14, 0))) / $B$13</f>
        <v>0.8</v>
      </c>
      <c r="BN22">
        <f t="shared" ca="1" si="7"/>
        <v>5</v>
      </c>
      <c r="BO22" s="14">
        <f t="shared" ca="1" si="8"/>
        <v>0.2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0.84210526315789469</v>
      </c>
      <c r="BR22" cm="1">
        <f t="array" aca="1" ref="BR22" ca="1">SUMPRODUCT(--(OFFSET($O$9,0,0,1,$B$9)=TRUE), --(INDEX(OFFSET($O$15,0,0,$B$8,$B$9), 1+$BP22, 0) = INDEX(OFFSET($O$15,0,0,$B$8,$B$9), 1+BR$14, 0))) / $B$16</f>
        <v>0.84210526315789469</v>
      </c>
      <c r="BS22" cm="1">
        <f t="array" aca="1" ref="BS22" ca="1">SUMPRODUCT(--(OFFSET($O$9,0,0,1,$B$9)=TRUE), --(INDEX(OFFSET($O$15,0,0,$B$8,$B$9), 1+$BP22, 0) = INDEX(OFFSET($O$15,0,0,$B$8,$B$9), 1+BS$14, 0))) / $B$16</f>
        <v>0.84210526315789469</v>
      </c>
      <c r="BT22" cm="1">
        <f t="array" aca="1" ref="BT22" ca="1">SUMPRODUCT(--(OFFSET($O$9,0,0,1,$B$9)=TRUE), --(INDEX(OFFSET($O$15,0,0,$B$8,$B$9), 1+$BP22, 0) = INDEX(OFFSET($O$15,0,0,$B$8,$B$9), 1+BT$14, 0))) / $B$16</f>
        <v>0.84210526315789469</v>
      </c>
      <c r="BU22" cm="1">
        <f t="array" aca="1" ref="BU22" ca="1">SUMPRODUCT(--(OFFSET($O$9,0,0,1,$B$9)=TRUE), --(INDEX(OFFSET($O$15,0,0,$B$8,$B$9), 1+$BP22, 0) = INDEX(OFFSET($O$15,0,0,$B$8,$B$9), 1+BU$14, 0))) / $B$16</f>
        <v>0.84210526315789469</v>
      </c>
      <c r="BV22" cm="1">
        <f t="array" aca="1" ref="BV22" ca="1">SUMPRODUCT(--(OFFSET($O$9,0,0,1,$B$9)=TRUE), --(INDEX(OFFSET($O$15,0,0,$B$8,$B$9), 1+$BP22, 0) = INDEX(OFFSET($O$15,0,0,$B$8,$B$9), 1+BV$14, 0))) / $B$16</f>
        <v>0.84210526315789469</v>
      </c>
      <c r="BW22" cm="1">
        <f t="array" aca="1" ref="BW22" ca="1">SUMPRODUCT(--(OFFSET($O$9,0,0,1,$B$9)=TRUE), --(INDEX(OFFSET($O$15,0,0,$B$8,$B$9), 1+$BP22, 0) = INDEX(OFFSET($O$15,0,0,$B$8,$B$9), 1+BW$14, 0))) / $B$16</f>
        <v>1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0.84210526315789469</v>
      </c>
      <c r="BZ22" cm="1">
        <f t="array" aca="1" ref="BZ22" ca="1">SUMPRODUCT(--(OFFSET($O$9,0,0,1,$B$9)=TRUE), --(INDEX(OFFSET($O$15,0,0,$B$8,$B$9), 1+$BP22, 0) = INDEX(OFFSET($O$15,0,0,$B$8,$B$9), 1+BZ$14, 0))) / $B$16</f>
        <v>0.84210526315789469</v>
      </c>
      <c r="CA22" cm="1">
        <f t="array" aca="1" ref="CA22" ca="1">SUMPRODUCT(--(OFFSET($O$9,0,0,1,$B$9)=TRUE), --(INDEX(OFFSET($O$15,0,0,$B$8,$B$9), 1+$BP22, 0) = INDEX(OFFSET($O$15,0,0,$B$8,$B$9), 1+CA$14, 0))) / $B$16</f>
        <v>0.94736842105263153</v>
      </c>
      <c r="CB22" cm="1">
        <f t="array" aca="1" ref="CB22" ca="1">SUMPRODUCT(--(OFFSET($O$9,0,0,1,$B$9)=TRUE), --(INDEX(OFFSET($O$15,0,0,$B$8,$B$9), 1+$BP22, 0) = INDEX(OFFSET($O$15,0,0,$B$8,$B$9), 1+CB$14, 0))) / $B$16</f>
        <v>0.84210526315789469</v>
      </c>
      <c r="CC22" cm="1">
        <f t="array" aca="1" ref="CC22" ca="1">SUMPRODUCT(--(OFFSET($O$9,0,0,1,$B$9)=TRUE), --(INDEX(OFFSET($O$15,0,0,$B$8,$B$9), 1+$BP22, 0) = INDEX(OFFSET($O$15,0,0,$B$8,$B$9), 1+CC$14, 0))) / $B$16</f>
        <v>0.84210526315789469</v>
      </c>
      <c r="CD22" cm="1">
        <f t="array" aca="1" ref="CD22" ca="1">SUMPRODUCT(--(OFFSET($O$9,0,0,1,$B$9)=TRUE), --(INDEX(OFFSET($O$15,0,0,$B$8,$B$9), 1+$BP22, 0) = INDEX(OFFSET($O$15,0,0,$B$8,$B$9), 1+CD$14, 0))) / $B$16</f>
        <v>0.84210526315789469</v>
      </c>
      <c r="CE22" cm="1">
        <f t="array" aca="1" ref="CE22" ca="1">SUMPRODUCT(--(OFFSET($O$9,0,0,1,$B$9)=TRUE), --(INDEX(OFFSET($O$15,0,0,$B$8,$B$9), 1+$BP22, 0) = INDEX(OFFSET($O$15,0,0,$B$8,$B$9), 1+CE$14, 0))) / $B$16</f>
        <v>0.84210526315789469</v>
      </c>
      <c r="CF22" cm="1">
        <f t="array" aca="1" ref="CF22" ca="1">SUMPRODUCT(--(OFFSET($O$9,0,0,1,$B$9)=TRUE), --(INDEX(OFFSET($O$15,0,0,$B$8,$B$9), 1+$BP22, 0) = INDEX(OFFSET($O$15,0,0,$B$8,$B$9), 1+CF$14, 0))) / $B$16</f>
        <v>1</v>
      </c>
      <c r="CG22" cm="1">
        <f t="array" aca="1" ref="CG22" ca="1">SUMPRODUCT(--(OFFSET($O$9,0,0,1,$B$9)=TRUE), --(INDEX(OFFSET($O$15,0,0,$B$8,$B$9), 1+$BP22, 0) = INDEX(OFFSET($O$15,0,0,$B$8,$B$9), 1+CG$14, 0))) / $B$16</f>
        <v>1</v>
      </c>
      <c r="CH22" cm="1">
        <f t="array" aca="1" ref="CH22" ca="1">SUMPRODUCT(--(OFFSET($O$9,0,0,1,$B$9)=TRUE), --(INDEX(OFFSET($O$15,0,0,$B$8,$B$9), 1+$BP22, 0) = INDEX(OFFSET($O$15,0,0,$B$8,$B$9), 1+CH$14, 0))) / $B$16</f>
        <v>0.84210526315789469</v>
      </c>
      <c r="CI22" cm="1">
        <f t="array" aca="1" ref="CI22" ca="1">SUMPRODUCT(--(OFFSET($O$9,0,0,1,$B$9)=TRUE), --(INDEX(OFFSET($O$15,0,0,$B$8,$B$9), 1+$BP22, 0) = INDEX(OFFSET($O$15,0,0,$B$8,$B$9), 1+CI$14, 0))) / $B$16</f>
        <v>1</v>
      </c>
      <c r="CJ22" cm="1">
        <f t="array" aca="1" ref="CJ22" ca="1">SUMPRODUCT(--(OFFSET($O$9,0,0,1,$B$9)=TRUE), --(INDEX(OFFSET($O$15,0,0,$B$8,$B$9), 1+$BP22, 0) = INDEX(OFFSET($O$15,0,0,$B$8,$B$9), 1+CJ$14, 0))) / $B$16</f>
        <v>0.84210526315789469</v>
      </c>
    </row>
    <row r="23" spans="4:88" x14ac:dyDescent="0.2">
      <c r="D23" s="10">
        <f ca="1"/>
        <v>8</v>
      </c>
      <c r="F23" s="10">
        <f ca="1"/>
        <v>0.1</v>
      </c>
      <c r="H23" s="10">
        <f ca="1"/>
        <v>8</v>
      </c>
      <c r="J23" cm="1">
        <f t="array" aca="1" ref="J23" ca="1">SUMPRODUCT((O23:AJ23=$O$11:$AJ$11)*(O$13:AJ$13=TRUE))  / COUNTIF(O$13:AJ$13,TRUE)</f>
        <v>1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</v>
      </c>
      <c r="M23" t="b">
        <f t="shared" ca="1" si="4"/>
        <v>1</v>
      </c>
      <c r="N23" s="2">
        <v>8</v>
      </c>
      <c r="O23" s="12" t="s">
        <v>11</v>
      </c>
      <c r="P23" s="9" t="s">
        <v>11</v>
      </c>
      <c r="Q23" s="9" t="s">
        <v>11</v>
      </c>
      <c r="R23" s="9" t="s">
        <v>11</v>
      </c>
      <c r="S23" s="9" t="s">
        <v>11</v>
      </c>
      <c r="T23" s="9" t="s">
        <v>11</v>
      </c>
      <c r="U23" s="9" t="s">
        <v>11</v>
      </c>
      <c r="V23" s="9" t="s">
        <v>11</v>
      </c>
      <c r="W23" s="9" t="s">
        <v>11</v>
      </c>
      <c r="X23" s="9" t="s">
        <v>11</v>
      </c>
      <c r="Y23" s="9" t="s">
        <v>0</v>
      </c>
      <c r="Z23" s="9" t="s">
        <v>0</v>
      </c>
      <c r="AA23" s="9" t="s">
        <v>1</v>
      </c>
      <c r="AB23" s="9" t="s">
        <v>1</v>
      </c>
      <c r="AC23" s="9" t="s">
        <v>2</v>
      </c>
      <c r="AD23" s="9" t="s">
        <v>2</v>
      </c>
      <c r="AE23" s="9" t="s">
        <v>5</v>
      </c>
      <c r="AF23" s="9" t="s">
        <v>5</v>
      </c>
      <c r="AG23" s="9" t="s">
        <v>3</v>
      </c>
      <c r="AH23" s="9" t="s">
        <v>3</v>
      </c>
      <c r="AI23" s="9" t="s">
        <v>4</v>
      </c>
      <c r="AJ23" s="9" t="s">
        <v>4</v>
      </c>
      <c r="AK23" s="7"/>
      <c r="AN23">
        <f t="shared" ca="1" si="5"/>
        <v>7</v>
      </c>
      <c r="AO23" s="14">
        <f t="shared" ca="1" si="6"/>
        <v>0.14285714285714285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0.9</v>
      </c>
      <c r="AR23" cm="1">
        <f t="array" aca="1" ref="AR23" ca="1">SUMPRODUCT(--(OFFSET($O$13,0,0,1,$B$9)=TRUE), --(INDEX(OFFSET($O$15,0,0,$B$8,$B$9), 1+$AP23, 0) = INDEX(OFFSET($O$15,0,0,$B$8,$B$9), 1+AR$14, 0))) / $B$13</f>
        <v>1</v>
      </c>
      <c r="AS23" cm="1">
        <f t="array" aca="1" ref="AS23" ca="1">SUMPRODUCT(--(OFFSET($O$13,0,0,1,$B$9)=TRUE), --(INDEX(OFFSET($O$15,0,0,$B$8,$B$9), 1+$AP23, 0) = INDEX(OFFSET($O$15,0,0,$B$8,$B$9), 1+AS$14, 0))) / $B$13</f>
        <v>0.9</v>
      </c>
      <c r="AT23" cm="1">
        <f t="array" aca="1" ref="AT23" ca="1">SUMPRODUCT(--(OFFSET($O$13,0,0,1,$B$9)=TRUE), --(INDEX(OFFSET($O$15,0,0,$B$8,$B$9), 1+$AP23, 0) = INDEX(OFFSET($O$15,0,0,$B$8,$B$9), 1+AT$14, 0))) / $B$13</f>
        <v>0.9</v>
      </c>
      <c r="AU23" cm="1">
        <f t="array" aca="1" ref="AU23" ca="1">SUMPRODUCT(--(OFFSET($O$13,0,0,1,$B$9)=TRUE), --(INDEX(OFFSET($O$15,0,0,$B$8,$B$9), 1+$AP23, 0) = INDEX(OFFSET($O$15,0,0,$B$8,$B$9), 1+AU$14, 0))) / $B$13</f>
        <v>0.9</v>
      </c>
      <c r="AV23" cm="1">
        <f t="array" aca="1" ref="AV23" ca="1">SUMPRODUCT(--(OFFSET($O$13,0,0,1,$B$9)=TRUE), --(INDEX(OFFSET($O$15,0,0,$B$8,$B$9), 1+$AP23, 0) = INDEX(OFFSET($O$15,0,0,$B$8,$B$9), 1+AV$14, 0))) / $B$13</f>
        <v>1</v>
      </c>
      <c r="AW23" cm="1">
        <f t="array" aca="1" ref="AW23" ca="1">SUMPRODUCT(--(OFFSET($O$13,0,0,1,$B$9)=TRUE), --(INDEX(OFFSET($O$15,0,0,$B$8,$B$9), 1+$AP23, 0) = INDEX(OFFSET($O$15,0,0,$B$8,$B$9), 1+AW$14, 0))) / $B$13</f>
        <v>0.85</v>
      </c>
      <c r="AX23" cm="1">
        <f t="array" aca="1" ref="AX23" ca="1">SUMPRODUCT(--(OFFSET($O$13,0,0,1,$B$9)=TRUE), --(INDEX(OFFSET($O$15,0,0,$B$8,$B$9), 1+$AP23, 0) = INDEX(OFFSET($O$15,0,0,$B$8,$B$9), 1+AX$14, 0))) / $B$13</f>
        <v>0.85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1</v>
      </c>
      <c r="BA23" cm="1">
        <f t="array" aca="1" ref="BA23" ca="1">SUMPRODUCT(--(OFFSET($O$13,0,0,1,$B$9)=TRUE), --(INDEX(OFFSET($O$15,0,0,$B$8,$B$9), 1+$AP23, 0) = INDEX(OFFSET($O$15,0,0,$B$8,$B$9), 1+BA$14, 0))) / $B$13</f>
        <v>0.85</v>
      </c>
      <c r="BB23" cm="1">
        <f t="array" aca="1" ref="BB23" ca="1">SUMPRODUCT(--(OFFSET($O$13,0,0,1,$B$9)=TRUE), --(INDEX(OFFSET($O$15,0,0,$B$8,$B$9), 1+$AP23, 0) = INDEX(OFFSET($O$15,0,0,$B$8,$B$9), 1+BB$14, 0))) / $B$13</f>
        <v>1</v>
      </c>
      <c r="BC23" cm="1">
        <f t="array" aca="1" ref="BC23" ca="1">SUMPRODUCT(--(OFFSET($O$13,0,0,1,$B$9)=TRUE), --(INDEX(OFFSET($O$15,0,0,$B$8,$B$9), 1+$AP23, 0) = INDEX(OFFSET($O$15,0,0,$B$8,$B$9), 1+BC$14, 0))) / $B$13</f>
        <v>1</v>
      </c>
      <c r="BD23" cm="1">
        <f t="array" aca="1" ref="BD23" ca="1">SUMPRODUCT(--(OFFSET($O$13,0,0,1,$B$9)=TRUE), --(INDEX(OFFSET($O$15,0,0,$B$8,$B$9), 1+$AP23, 0) = INDEX(OFFSET($O$15,0,0,$B$8,$B$9), 1+BD$14, 0))) / $B$13</f>
        <v>1</v>
      </c>
      <c r="BE23" cm="1">
        <f t="array" aca="1" ref="BE23" ca="1">SUMPRODUCT(--(OFFSET($O$13,0,0,1,$B$9)=TRUE), --(INDEX(OFFSET($O$15,0,0,$B$8,$B$9), 1+$AP23, 0) = INDEX(OFFSET($O$15,0,0,$B$8,$B$9), 1+BE$14, 0))) / $B$13</f>
        <v>0.95</v>
      </c>
      <c r="BF23" cm="1">
        <f t="array" aca="1" ref="BF23" ca="1">SUMPRODUCT(--(OFFSET($O$13,0,0,1,$B$9)=TRUE), --(INDEX(OFFSET($O$15,0,0,$B$8,$B$9), 1+$AP23, 0) = INDEX(OFFSET($O$15,0,0,$B$8,$B$9), 1+BF$14, 0))) / $B$13</f>
        <v>0.8</v>
      </c>
      <c r="BG23" cm="1">
        <f t="array" aca="1" ref="BG23" ca="1">SUMPRODUCT(--(OFFSET($O$13,0,0,1,$B$9)=TRUE), --(INDEX(OFFSET($O$15,0,0,$B$8,$B$9), 1+$AP23, 0) = INDEX(OFFSET($O$15,0,0,$B$8,$B$9), 1+BG$14, 0))) / $B$13</f>
        <v>0.8</v>
      </c>
      <c r="BH23" cm="1">
        <f t="array" aca="1" ref="BH23" ca="1">SUMPRODUCT(--(OFFSET($O$13,0,0,1,$B$9)=TRUE), --(INDEX(OFFSET($O$15,0,0,$B$8,$B$9), 1+$AP23, 0) = INDEX(OFFSET($O$15,0,0,$B$8,$B$9), 1+BH$14, 0))) / $B$13</f>
        <v>0.95</v>
      </c>
      <c r="BI23" cm="1">
        <f t="array" aca="1" ref="BI23" ca="1">SUMPRODUCT(--(OFFSET($O$13,0,0,1,$B$9)=TRUE), --(INDEX(OFFSET($O$15,0,0,$B$8,$B$9), 1+$AP23, 0) = INDEX(OFFSET($O$15,0,0,$B$8,$B$9), 1+BI$14, 0))) / $B$13</f>
        <v>0.8</v>
      </c>
      <c r="BJ23" cm="1">
        <f t="array" aca="1" ref="BJ23" ca="1">SUMPRODUCT(--(OFFSET($O$13,0,0,1,$B$9)=TRUE), --(INDEX(OFFSET($O$15,0,0,$B$8,$B$9), 1+$AP23, 0) = INDEX(OFFSET($O$15,0,0,$B$8,$B$9), 1+BJ$14, 0))) / $B$13</f>
        <v>0.95</v>
      </c>
      <c r="BN23">
        <f t="shared" ca="1" si="7"/>
        <v>10</v>
      </c>
      <c r="BO23" s="14">
        <f t="shared" ca="1" si="8"/>
        <v>0.1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0.89473684210526316</v>
      </c>
      <c r="BR23" cm="1">
        <f t="array" aca="1" ref="BR23" ca="1">SUMPRODUCT(--(OFFSET($O$9,0,0,1,$B$9)=TRUE), --(INDEX(OFFSET($O$15,0,0,$B$8,$B$9), 1+$BP23, 0) = INDEX(OFFSET($O$15,0,0,$B$8,$B$9), 1+BR$14, 0))) / $B$16</f>
        <v>1</v>
      </c>
      <c r="BS23" cm="1">
        <f t="array" aca="1" ref="BS23" ca="1">SUMPRODUCT(--(OFFSET($O$9,0,0,1,$B$9)=TRUE), --(INDEX(OFFSET($O$15,0,0,$B$8,$B$9), 1+$BP23, 0) = INDEX(OFFSET($O$15,0,0,$B$8,$B$9), 1+BS$14, 0))) / $B$16</f>
        <v>0.89473684210526316</v>
      </c>
      <c r="BT23" cm="1">
        <f t="array" aca="1" ref="BT23" ca="1">SUMPRODUCT(--(OFFSET($O$9,0,0,1,$B$9)=TRUE), --(INDEX(OFFSET($O$15,0,0,$B$8,$B$9), 1+$BP23, 0) = INDEX(OFFSET($O$15,0,0,$B$8,$B$9), 1+BT$14, 0))) / $B$16</f>
        <v>0.89473684210526316</v>
      </c>
      <c r="BU23" cm="1">
        <f t="array" aca="1" ref="BU23" ca="1">SUMPRODUCT(--(OFFSET($O$9,0,0,1,$B$9)=TRUE), --(INDEX(OFFSET($O$15,0,0,$B$8,$B$9), 1+$BP23, 0) = INDEX(OFFSET($O$15,0,0,$B$8,$B$9), 1+BU$14, 0))) / $B$16</f>
        <v>0.89473684210526316</v>
      </c>
      <c r="BV23" cm="1">
        <f t="array" aca="1" ref="BV23" ca="1">SUMPRODUCT(--(OFFSET($O$9,0,0,1,$B$9)=TRUE), --(INDEX(OFFSET($O$15,0,0,$B$8,$B$9), 1+$BP23, 0) = INDEX(OFFSET($O$15,0,0,$B$8,$B$9), 1+BV$14, 0))) / $B$16</f>
        <v>1</v>
      </c>
      <c r="BW23" cm="1">
        <f t="array" aca="1" ref="BW23" ca="1">SUMPRODUCT(--(OFFSET($O$9,0,0,1,$B$9)=TRUE), --(INDEX(OFFSET($O$15,0,0,$B$8,$B$9), 1+$BP23, 0) = INDEX(OFFSET($O$15,0,0,$B$8,$B$9), 1+BW$14, 0))) / $B$16</f>
        <v>0.84210526315789469</v>
      </c>
      <c r="BX23" cm="1">
        <f t="array" aca="1" ref="BX23" ca="1">SUMPRODUCT(--(OFFSET($O$9,0,0,1,$B$9)=TRUE), --(INDEX(OFFSET($O$15,0,0,$B$8,$B$9), 1+$BP23, 0) = INDEX(OFFSET($O$15,0,0,$B$8,$B$9), 1+BX$14, 0))) / $B$16</f>
        <v>0.84210526315789469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1</v>
      </c>
      <c r="CA23" cm="1">
        <f t="array" aca="1" ref="CA23" ca="1">SUMPRODUCT(--(OFFSET($O$9,0,0,1,$B$9)=TRUE), --(INDEX(OFFSET($O$15,0,0,$B$8,$B$9), 1+$BP23, 0) = INDEX(OFFSET($O$15,0,0,$B$8,$B$9), 1+CA$14, 0))) / $B$16</f>
        <v>0.84210526315789469</v>
      </c>
      <c r="CB23" cm="1">
        <f t="array" aca="1" ref="CB23" ca="1">SUMPRODUCT(--(OFFSET($O$9,0,0,1,$B$9)=TRUE), --(INDEX(OFFSET($O$15,0,0,$B$8,$B$9), 1+$BP23, 0) = INDEX(OFFSET($O$15,0,0,$B$8,$B$9), 1+CB$14, 0))) / $B$16</f>
        <v>1</v>
      </c>
      <c r="CC23" cm="1">
        <f t="array" aca="1" ref="CC23" ca="1">SUMPRODUCT(--(OFFSET($O$9,0,0,1,$B$9)=TRUE), --(INDEX(OFFSET($O$15,0,0,$B$8,$B$9), 1+$BP23, 0) = INDEX(OFFSET($O$15,0,0,$B$8,$B$9), 1+CC$14, 0))) / $B$16</f>
        <v>1</v>
      </c>
      <c r="CD23" cm="1">
        <f t="array" aca="1" ref="CD23" ca="1">SUMPRODUCT(--(OFFSET($O$9,0,0,1,$B$9)=TRUE), --(INDEX(OFFSET($O$15,0,0,$B$8,$B$9), 1+$BP23, 0) = INDEX(OFFSET($O$15,0,0,$B$8,$B$9), 1+CD$14, 0))) / $B$16</f>
        <v>1</v>
      </c>
      <c r="CE23" cm="1">
        <f t="array" aca="1" ref="CE23" ca="1">SUMPRODUCT(--(OFFSET($O$9,0,0,1,$B$9)=TRUE), --(INDEX(OFFSET($O$15,0,0,$B$8,$B$9), 1+$BP23, 0) = INDEX(OFFSET($O$15,0,0,$B$8,$B$9), 1+CE$14, 0))) / $B$16</f>
        <v>1</v>
      </c>
      <c r="CF23" cm="1">
        <f t="array" aca="1" ref="CF23" ca="1">SUMPRODUCT(--(OFFSET($O$9,0,0,1,$B$9)=TRUE), --(INDEX(OFFSET($O$15,0,0,$B$8,$B$9), 1+$BP23, 0) = INDEX(OFFSET($O$15,0,0,$B$8,$B$9), 1+CF$14, 0))) / $B$16</f>
        <v>0.84210526315789469</v>
      </c>
      <c r="CG23" cm="1">
        <f t="array" aca="1" ref="CG23" ca="1">SUMPRODUCT(--(OFFSET($O$9,0,0,1,$B$9)=TRUE), --(INDEX(OFFSET($O$15,0,0,$B$8,$B$9), 1+$BP23, 0) = INDEX(OFFSET($O$15,0,0,$B$8,$B$9), 1+CG$14, 0))) / $B$16</f>
        <v>0.84210526315789469</v>
      </c>
      <c r="CH23" cm="1">
        <f t="array" aca="1" ref="CH23" ca="1">SUMPRODUCT(--(OFFSET($O$9,0,0,1,$B$9)=TRUE), --(INDEX(OFFSET($O$15,0,0,$B$8,$B$9), 1+$BP23, 0) = INDEX(OFFSET($O$15,0,0,$B$8,$B$9), 1+CH$14, 0))) / $B$16</f>
        <v>1</v>
      </c>
      <c r="CI23" cm="1">
        <f t="array" aca="1" ref="CI23" ca="1">SUMPRODUCT(--(OFFSET($O$9,0,0,1,$B$9)=TRUE), --(INDEX(OFFSET($O$15,0,0,$B$8,$B$9), 1+$BP23, 0) = INDEX(OFFSET($O$15,0,0,$B$8,$B$9), 1+CI$14, 0))) / $B$16</f>
        <v>0.84210526315789469</v>
      </c>
      <c r="CJ23" cm="1">
        <f t="array" aca="1" ref="CJ23" ca="1">SUMPRODUCT(--(OFFSET($O$9,0,0,1,$B$9)=TRUE), --(INDEX(OFFSET($O$15,0,0,$B$8,$B$9), 1+$BP23, 0) = INDEX(OFFSET($O$15,0,0,$B$8,$B$9), 1+CJ$14, 0))) / $B$16</f>
        <v>1</v>
      </c>
    </row>
    <row r="24" spans="4:88" x14ac:dyDescent="0.2">
      <c r="D24" s="10">
        <f ca="1"/>
        <v>9</v>
      </c>
      <c r="F24" s="10">
        <f ca="1"/>
        <v>0.1</v>
      </c>
      <c r="H24" s="10">
        <f ca="1"/>
        <v>9</v>
      </c>
      <c r="J24" cm="1">
        <f t="array" aca="1" ref="J24" ca="1">SUMPRODUCT((O24:AJ24=$O$11:$AJ$11)*(O$13:AJ$13=TRUE))  / COUNTIF(O$13:AJ$13,TRUE)</f>
        <v>1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11</v>
      </c>
      <c r="P24" s="9" t="s">
        <v>11</v>
      </c>
      <c r="Q24" s="9" t="s">
        <v>11</v>
      </c>
      <c r="R24" s="9" t="s">
        <v>11</v>
      </c>
      <c r="S24" s="9" t="s">
        <v>11</v>
      </c>
      <c r="T24" s="9" t="s">
        <v>11</v>
      </c>
      <c r="U24" s="9" t="s">
        <v>11</v>
      </c>
      <c r="V24" s="9" t="s">
        <v>11</v>
      </c>
      <c r="W24" s="9" t="s">
        <v>11</v>
      </c>
      <c r="X24" s="9" t="s">
        <v>11</v>
      </c>
      <c r="Y24" s="9" t="s">
        <v>0</v>
      </c>
      <c r="Z24" s="9" t="s">
        <v>0</v>
      </c>
      <c r="AA24" s="9" t="s">
        <v>1</v>
      </c>
      <c r="AB24" s="9" t="s">
        <v>1</v>
      </c>
      <c r="AC24" s="9" t="s">
        <v>2</v>
      </c>
      <c r="AD24" s="9" t="s">
        <v>2</v>
      </c>
      <c r="AE24" s="9" t="s">
        <v>5</v>
      </c>
      <c r="AF24" s="9" t="s">
        <v>5</v>
      </c>
      <c r="AG24" s="9" t="s">
        <v>3</v>
      </c>
      <c r="AH24" s="9" t="s">
        <v>3</v>
      </c>
      <c r="AI24" s="9" t="s">
        <v>4</v>
      </c>
      <c r="AJ24" s="9" t="s">
        <v>4</v>
      </c>
      <c r="AK24" s="7"/>
      <c r="AN24">
        <f t="shared" ca="1" si="5"/>
        <v>7</v>
      </c>
      <c r="AO24" s="14">
        <f t="shared" ca="1" si="6"/>
        <v>0.14285714285714285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0.9</v>
      </c>
      <c r="AR24" cm="1">
        <f t="array" aca="1" ref="AR24" ca="1">SUMPRODUCT(--(OFFSET($O$13,0,0,1,$B$9)=TRUE), --(INDEX(OFFSET($O$15,0,0,$B$8,$B$9), 1+$AP24, 0) = INDEX(OFFSET($O$15,0,0,$B$8,$B$9), 1+AR$14, 0))) / $B$13</f>
        <v>1</v>
      </c>
      <c r="AS24" cm="1">
        <f t="array" aca="1" ref="AS24" ca="1">SUMPRODUCT(--(OFFSET($O$13,0,0,1,$B$9)=TRUE), --(INDEX(OFFSET($O$15,0,0,$B$8,$B$9), 1+$AP24, 0) = INDEX(OFFSET($O$15,0,0,$B$8,$B$9), 1+AS$14, 0))) / $B$13</f>
        <v>0.9</v>
      </c>
      <c r="AT24" cm="1">
        <f t="array" aca="1" ref="AT24" ca="1">SUMPRODUCT(--(OFFSET($O$13,0,0,1,$B$9)=TRUE), --(INDEX(OFFSET($O$15,0,0,$B$8,$B$9), 1+$AP24, 0) = INDEX(OFFSET($O$15,0,0,$B$8,$B$9), 1+AT$14, 0))) / $B$13</f>
        <v>0.9</v>
      </c>
      <c r="AU24" cm="1">
        <f t="array" aca="1" ref="AU24" ca="1">SUMPRODUCT(--(OFFSET($O$13,0,0,1,$B$9)=TRUE), --(INDEX(OFFSET($O$15,0,0,$B$8,$B$9), 1+$AP24, 0) = INDEX(OFFSET($O$15,0,0,$B$8,$B$9), 1+AU$14, 0))) / $B$13</f>
        <v>0.9</v>
      </c>
      <c r="AV24" cm="1">
        <f t="array" aca="1" ref="AV24" ca="1">SUMPRODUCT(--(OFFSET($O$13,0,0,1,$B$9)=TRUE), --(INDEX(OFFSET($O$15,0,0,$B$8,$B$9), 1+$AP24, 0) = INDEX(OFFSET($O$15,0,0,$B$8,$B$9), 1+AV$14, 0))) / $B$13</f>
        <v>1</v>
      </c>
      <c r="AW24" cm="1">
        <f t="array" aca="1" ref="AW24" ca="1">SUMPRODUCT(--(OFFSET($O$13,0,0,1,$B$9)=TRUE), --(INDEX(OFFSET($O$15,0,0,$B$8,$B$9), 1+$AP24, 0) = INDEX(OFFSET($O$15,0,0,$B$8,$B$9), 1+AW$14, 0))) / $B$13</f>
        <v>0.85</v>
      </c>
      <c r="AX24" cm="1">
        <f t="array" aca="1" ref="AX24" ca="1">SUMPRODUCT(--(OFFSET($O$13,0,0,1,$B$9)=TRUE), --(INDEX(OFFSET($O$15,0,0,$B$8,$B$9), 1+$AP24, 0) = INDEX(OFFSET($O$15,0,0,$B$8,$B$9), 1+AX$14, 0))) / $B$13</f>
        <v>0.85</v>
      </c>
      <c r="AY24" cm="1">
        <f t="array" aca="1" ref="AY24" ca="1">SUMPRODUCT(--(OFFSET($O$13,0,0,1,$B$9)=TRUE), --(INDEX(OFFSET($O$15,0,0,$B$8,$B$9), 1+$AP24, 0) = INDEX(OFFSET($O$15,0,0,$B$8,$B$9), 1+AY$14, 0))) / $B$13</f>
        <v>1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0.85</v>
      </c>
      <c r="BB24" cm="1">
        <f t="array" aca="1" ref="BB24" ca="1">SUMPRODUCT(--(OFFSET($O$13,0,0,1,$B$9)=TRUE), --(INDEX(OFFSET($O$15,0,0,$B$8,$B$9), 1+$AP24, 0) = INDEX(OFFSET($O$15,0,0,$B$8,$B$9), 1+BB$14, 0))) / $B$13</f>
        <v>1</v>
      </c>
      <c r="BC24" cm="1">
        <f t="array" aca="1" ref="BC24" ca="1">SUMPRODUCT(--(OFFSET($O$13,0,0,1,$B$9)=TRUE), --(INDEX(OFFSET($O$15,0,0,$B$8,$B$9), 1+$AP24, 0) = INDEX(OFFSET($O$15,0,0,$B$8,$B$9), 1+BC$14, 0))) / $B$13</f>
        <v>1</v>
      </c>
      <c r="BD24" cm="1">
        <f t="array" aca="1" ref="BD24" ca="1">SUMPRODUCT(--(OFFSET($O$13,0,0,1,$B$9)=TRUE), --(INDEX(OFFSET($O$15,0,0,$B$8,$B$9), 1+$AP24, 0) = INDEX(OFFSET($O$15,0,0,$B$8,$B$9), 1+BD$14, 0))) / $B$13</f>
        <v>1</v>
      </c>
      <c r="BE24" cm="1">
        <f t="array" aca="1" ref="BE24" ca="1">SUMPRODUCT(--(OFFSET($O$13,0,0,1,$B$9)=TRUE), --(INDEX(OFFSET($O$15,0,0,$B$8,$B$9), 1+$AP24, 0) = INDEX(OFFSET($O$15,0,0,$B$8,$B$9), 1+BE$14, 0))) / $B$13</f>
        <v>0.95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0.8</v>
      </c>
      <c r="BH24" cm="1">
        <f t="array" aca="1" ref="BH24" ca="1">SUMPRODUCT(--(OFFSET($O$13,0,0,1,$B$9)=TRUE), --(INDEX(OFFSET($O$15,0,0,$B$8,$B$9), 1+$AP24, 0) = INDEX(OFFSET($O$15,0,0,$B$8,$B$9), 1+BH$14, 0))) / $B$13</f>
        <v>0.95</v>
      </c>
      <c r="BI24" cm="1">
        <f t="array" aca="1" ref="BI24" ca="1">SUMPRODUCT(--(OFFSET($O$13,0,0,1,$B$9)=TRUE), --(INDEX(OFFSET($O$15,0,0,$B$8,$B$9), 1+$AP24, 0) = INDEX(OFFSET($O$15,0,0,$B$8,$B$9), 1+BI$14, 0))) / $B$13</f>
        <v>0.8</v>
      </c>
      <c r="BJ24" cm="1">
        <f t="array" aca="1" ref="BJ24" ca="1">SUMPRODUCT(--(OFFSET($O$13,0,0,1,$B$9)=TRUE), --(INDEX(OFFSET($O$15,0,0,$B$8,$B$9), 1+$AP24, 0) = INDEX(OFFSET($O$15,0,0,$B$8,$B$9), 1+BJ$14, 0))) / $B$13</f>
        <v>0.95</v>
      </c>
      <c r="BN24">
        <f t="shared" ca="1" si="7"/>
        <v>10</v>
      </c>
      <c r="BO24" s="14">
        <f t="shared" ca="1" si="8"/>
        <v>0.1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0.89473684210526316</v>
      </c>
      <c r="BR24" cm="1">
        <f t="array" aca="1" ref="BR24" ca="1">SUMPRODUCT(--(OFFSET($O$9,0,0,1,$B$9)=TRUE), --(INDEX(OFFSET($O$15,0,0,$B$8,$B$9), 1+$BP24, 0) = INDEX(OFFSET($O$15,0,0,$B$8,$B$9), 1+BR$14, 0))) / $B$16</f>
        <v>1</v>
      </c>
      <c r="BS24" cm="1">
        <f t="array" aca="1" ref="BS24" ca="1">SUMPRODUCT(--(OFFSET($O$9,0,0,1,$B$9)=TRUE), --(INDEX(OFFSET($O$15,0,0,$B$8,$B$9), 1+$BP24, 0) = INDEX(OFFSET($O$15,0,0,$B$8,$B$9), 1+BS$14, 0))) / $B$16</f>
        <v>0.89473684210526316</v>
      </c>
      <c r="BT24" cm="1">
        <f t="array" aca="1" ref="BT24" ca="1">SUMPRODUCT(--(OFFSET($O$9,0,0,1,$B$9)=TRUE), --(INDEX(OFFSET($O$15,0,0,$B$8,$B$9), 1+$BP24, 0) = INDEX(OFFSET($O$15,0,0,$B$8,$B$9), 1+BT$14, 0))) / $B$16</f>
        <v>0.89473684210526316</v>
      </c>
      <c r="BU24" cm="1">
        <f t="array" aca="1" ref="BU24" ca="1">SUMPRODUCT(--(OFFSET($O$9,0,0,1,$B$9)=TRUE), --(INDEX(OFFSET($O$15,0,0,$B$8,$B$9), 1+$BP24, 0) = INDEX(OFFSET($O$15,0,0,$B$8,$B$9), 1+BU$14, 0))) / $B$16</f>
        <v>0.89473684210526316</v>
      </c>
      <c r="BV24" cm="1">
        <f t="array" aca="1" ref="BV24" ca="1">SUMPRODUCT(--(OFFSET($O$9,0,0,1,$B$9)=TRUE), --(INDEX(OFFSET($O$15,0,0,$B$8,$B$9), 1+$BP24, 0) = INDEX(OFFSET($O$15,0,0,$B$8,$B$9), 1+BV$14, 0))) / $B$16</f>
        <v>1</v>
      </c>
      <c r="BW24" cm="1">
        <f t="array" aca="1" ref="BW24" ca="1">SUMPRODUCT(--(OFFSET($O$9,0,0,1,$B$9)=TRUE), --(INDEX(OFFSET($O$15,0,0,$B$8,$B$9), 1+$BP24, 0) = INDEX(OFFSET($O$15,0,0,$B$8,$B$9), 1+BW$14, 0))) / $B$16</f>
        <v>0.84210526315789469</v>
      </c>
      <c r="BX24" cm="1">
        <f t="array" aca="1" ref="BX24" ca="1">SUMPRODUCT(--(OFFSET($O$9,0,0,1,$B$9)=TRUE), --(INDEX(OFFSET($O$15,0,0,$B$8,$B$9), 1+$BP24, 0) = INDEX(OFFSET($O$15,0,0,$B$8,$B$9), 1+BX$14, 0))) / $B$16</f>
        <v>0.84210526315789469</v>
      </c>
      <c r="BY24" cm="1">
        <f t="array" aca="1" ref="BY24" ca="1">SUMPRODUCT(--(OFFSET($O$9,0,0,1,$B$9)=TRUE), --(INDEX(OFFSET($O$15,0,0,$B$8,$B$9), 1+$BP24, 0) = INDEX(OFFSET($O$15,0,0,$B$8,$B$9), 1+BY$14, 0))) / $B$16</f>
        <v>1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0.84210526315789469</v>
      </c>
      <c r="CB24" cm="1">
        <f t="array" aca="1" ref="CB24" ca="1">SUMPRODUCT(--(OFFSET($O$9,0,0,1,$B$9)=TRUE), --(INDEX(OFFSET($O$15,0,0,$B$8,$B$9), 1+$BP24, 0) = INDEX(OFFSET($O$15,0,0,$B$8,$B$9), 1+CB$14, 0))) / $B$16</f>
        <v>1</v>
      </c>
      <c r="CC24" cm="1">
        <f t="array" aca="1" ref="CC24" ca="1">SUMPRODUCT(--(OFFSET($O$9,0,0,1,$B$9)=TRUE), --(INDEX(OFFSET($O$15,0,0,$B$8,$B$9), 1+$BP24, 0) = INDEX(OFFSET($O$15,0,0,$B$8,$B$9), 1+CC$14, 0))) / $B$16</f>
        <v>1</v>
      </c>
      <c r="CD24" cm="1">
        <f t="array" aca="1" ref="CD24" ca="1">SUMPRODUCT(--(OFFSET($O$9,0,0,1,$B$9)=TRUE), --(INDEX(OFFSET($O$15,0,0,$B$8,$B$9), 1+$BP24, 0) = INDEX(OFFSET($O$15,0,0,$B$8,$B$9), 1+CD$14, 0))) / $B$16</f>
        <v>1</v>
      </c>
      <c r="CE24" cm="1">
        <f t="array" aca="1" ref="CE24" ca="1">SUMPRODUCT(--(OFFSET($O$9,0,0,1,$B$9)=TRUE), --(INDEX(OFFSET($O$15,0,0,$B$8,$B$9), 1+$BP24, 0) = INDEX(OFFSET($O$15,0,0,$B$8,$B$9), 1+CE$14, 0))) / $B$16</f>
        <v>1</v>
      </c>
      <c r="CF24" cm="1">
        <f t="array" aca="1" ref="CF24" ca="1">SUMPRODUCT(--(OFFSET($O$9,0,0,1,$B$9)=TRUE), --(INDEX(OFFSET($O$15,0,0,$B$8,$B$9), 1+$BP24, 0) = INDEX(OFFSET($O$15,0,0,$B$8,$B$9), 1+CF$14, 0))) / $B$16</f>
        <v>0.84210526315789469</v>
      </c>
      <c r="CG24" cm="1">
        <f t="array" aca="1" ref="CG24" ca="1">SUMPRODUCT(--(OFFSET($O$9,0,0,1,$B$9)=TRUE), --(INDEX(OFFSET($O$15,0,0,$B$8,$B$9), 1+$BP24, 0) = INDEX(OFFSET($O$15,0,0,$B$8,$B$9), 1+CG$14, 0))) / $B$16</f>
        <v>0.84210526315789469</v>
      </c>
      <c r="CH24" cm="1">
        <f t="array" aca="1" ref="CH24" ca="1">SUMPRODUCT(--(OFFSET($O$9,0,0,1,$B$9)=TRUE), --(INDEX(OFFSET($O$15,0,0,$B$8,$B$9), 1+$BP24, 0) = INDEX(OFFSET($O$15,0,0,$B$8,$B$9), 1+CH$14, 0))) / $B$16</f>
        <v>1</v>
      </c>
      <c r="CI24" cm="1">
        <f t="array" aca="1" ref="CI24" ca="1">SUMPRODUCT(--(OFFSET($O$9,0,0,1,$B$9)=TRUE), --(INDEX(OFFSET($O$15,0,0,$B$8,$B$9), 1+$BP24, 0) = INDEX(OFFSET($O$15,0,0,$B$8,$B$9), 1+CI$14, 0))) / $B$16</f>
        <v>0.84210526315789469</v>
      </c>
      <c r="CJ24" cm="1">
        <f t="array" aca="1" ref="CJ24" ca="1">SUMPRODUCT(--(OFFSET($O$9,0,0,1,$B$9)=TRUE), --(INDEX(OFFSET($O$15,0,0,$B$8,$B$9), 1+$BP24, 0) = INDEX(OFFSET($O$15,0,0,$B$8,$B$9), 1+CJ$14, 0))) / $B$16</f>
        <v>1</v>
      </c>
    </row>
    <row r="25" spans="4:88" x14ac:dyDescent="0.2">
      <c r="D25" s="10">
        <f ca="1"/>
        <v>10</v>
      </c>
      <c r="F25" s="10">
        <f ca="1"/>
        <v>1</v>
      </c>
      <c r="H25" s="10">
        <f ca="1"/>
        <v>11</v>
      </c>
      <c r="J25" cm="1">
        <f t="array" aca="1" ref="J25" ca="1">SUMPRODUCT((O25:AJ25=$O$11:$AJ$11)*(O$13:AJ$13=TRUE))  / COUNTIF(O$13:AJ$13,TRUE)</f>
        <v>0.85</v>
      </c>
      <c r="K25" t="b">
        <f t="shared" ref="K25:K37" ca="1" si="9">J25&gt;=$B$3</f>
        <v>1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1</v>
      </c>
      <c r="N25" s="2">
        <v>10</v>
      </c>
      <c r="O25" s="12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Y25" s="9" t="s">
        <v>0</v>
      </c>
      <c r="Z25" s="9" t="s">
        <v>3</v>
      </c>
      <c r="AA25" s="9" t="s">
        <v>1</v>
      </c>
      <c r="AB25" s="9" t="s">
        <v>1</v>
      </c>
      <c r="AC25" s="9" t="s">
        <v>2</v>
      </c>
      <c r="AD25" s="9" t="s">
        <v>2</v>
      </c>
      <c r="AE25" s="9" t="s">
        <v>5</v>
      </c>
      <c r="AF25" s="9" t="s">
        <v>5</v>
      </c>
      <c r="AG25" s="9" t="s">
        <v>3</v>
      </c>
      <c r="AH25" s="9" t="s">
        <v>3</v>
      </c>
      <c r="AI25" s="9" t="s">
        <v>11</v>
      </c>
      <c r="AJ25" s="9" t="s">
        <v>6</v>
      </c>
      <c r="AK25" s="7"/>
      <c r="AN25">
        <f t="shared" ca="1" si="5"/>
        <v>1</v>
      </c>
      <c r="AO25" s="14">
        <f t="shared" ca="1" si="6"/>
        <v>1</v>
      </c>
      <c r="AP25" s="2">
        <f ca="1"/>
        <v>10</v>
      </c>
      <c r="AQ25" cm="1">
        <f t="array" aca="1" ref="AQ25" ca="1">SUMPRODUCT(--(OFFSET($O$13,0,0,1,$B$9)=TRUE), --(INDEX(OFFSET($O$15,0,0,$B$8,$B$9), 1+$AP25, 0) = INDEX(OFFSET($O$15,0,0,$B$8,$B$9), 1+AQ$14, 0))) / $B$13</f>
        <v>0.85</v>
      </c>
      <c r="AR25" cm="1">
        <f t="array" aca="1" ref="AR25" ca="1">SUMPRODUCT(--(OFFSET($O$13,0,0,1,$B$9)=TRUE), --(INDEX(OFFSET($O$15,0,0,$B$8,$B$9), 1+$AP25, 0) = INDEX(OFFSET($O$15,0,0,$B$8,$B$9), 1+AR$14, 0))) / $B$13</f>
        <v>0.85</v>
      </c>
      <c r="AS25" cm="1">
        <f t="array" aca="1" ref="AS25" ca="1">SUMPRODUCT(--(OFFSET($O$13,0,0,1,$B$9)=TRUE), --(INDEX(OFFSET($O$15,0,0,$B$8,$B$9), 1+$AP25, 0) = INDEX(OFFSET($O$15,0,0,$B$8,$B$9), 1+AS$14, 0))) / $B$13</f>
        <v>0.85</v>
      </c>
      <c r="AT25" cm="1">
        <f t="array" aca="1" ref="AT25" ca="1">SUMPRODUCT(--(OFFSET($O$13,0,0,1,$B$9)=TRUE), --(INDEX(OFFSET($O$15,0,0,$B$8,$B$9), 1+$AP25, 0) = INDEX(OFFSET($O$15,0,0,$B$8,$B$9), 1+AT$14, 0))) / $B$13</f>
        <v>0.85</v>
      </c>
      <c r="AU25" cm="1">
        <f t="array" aca="1" ref="AU25" ca="1">SUMPRODUCT(--(OFFSET($O$13,0,0,1,$B$9)=TRUE), --(INDEX(OFFSET($O$15,0,0,$B$8,$B$9), 1+$AP25, 0) = INDEX(OFFSET($O$15,0,0,$B$8,$B$9), 1+AU$14, 0))) / $B$13</f>
        <v>0.85</v>
      </c>
      <c r="AV25" cm="1">
        <f t="array" aca="1" ref="AV25" ca="1">SUMPRODUCT(--(OFFSET($O$13,0,0,1,$B$9)=TRUE), --(INDEX(OFFSET($O$15,0,0,$B$8,$B$9), 1+$AP25, 0) = INDEX(OFFSET($O$15,0,0,$B$8,$B$9), 1+AV$14, 0))) / $B$13</f>
        <v>0.85</v>
      </c>
      <c r="AW25" cm="1">
        <f t="array" aca="1" ref="AW25" ca="1">SUMPRODUCT(--(OFFSET($O$13,0,0,1,$B$9)=TRUE), --(INDEX(OFFSET($O$15,0,0,$B$8,$B$9), 1+$AP25, 0) = INDEX(OFFSET($O$15,0,0,$B$8,$B$9), 1+AW$14, 0))) / $B$13</f>
        <v>0.95</v>
      </c>
      <c r="AX25" cm="1">
        <f t="array" aca="1" ref="AX25" ca="1">SUMPRODUCT(--(OFFSET($O$13,0,0,1,$B$9)=TRUE), --(INDEX(OFFSET($O$15,0,0,$B$8,$B$9), 1+$AP25, 0) = INDEX(OFFSET($O$15,0,0,$B$8,$B$9), 1+AX$14, 0))) / $B$13</f>
        <v>0.95</v>
      </c>
      <c r="AY25" cm="1">
        <f t="array" aca="1" ref="AY25" ca="1">SUMPRODUCT(--(OFFSET($O$13,0,0,1,$B$9)=TRUE), --(INDEX(OFFSET($O$15,0,0,$B$8,$B$9), 1+$AP25, 0) = INDEX(OFFSET($O$15,0,0,$B$8,$B$9), 1+AY$14, 0))) / $B$13</f>
        <v>0.85</v>
      </c>
      <c r="AZ25" cm="1">
        <f t="array" aca="1" ref="AZ25" ca="1">SUMPRODUCT(--(OFFSET($O$13,0,0,1,$B$9)=TRUE), --(INDEX(OFFSET($O$15,0,0,$B$8,$B$9), 1+$AP25, 0) = INDEX(OFFSET($O$15,0,0,$B$8,$B$9), 1+AZ$14, 0))) / $B$13</f>
        <v>0.85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0.85</v>
      </c>
      <c r="BC25" cm="1">
        <f t="array" aca="1" ref="BC25" ca="1">SUMPRODUCT(--(OFFSET($O$13,0,0,1,$B$9)=TRUE), --(INDEX(OFFSET($O$15,0,0,$B$8,$B$9), 1+$AP25, 0) = INDEX(OFFSET($O$15,0,0,$B$8,$B$9), 1+BC$14, 0))) / $B$13</f>
        <v>0.85</v>
      </c>
      <c r="BD25" cm="1">
        <f t="array" aca="1" ref="BD25" ca="1">SUMPRODUCT(--(OFFSET($O$13,0,0,1,$B$9)=TRUE), --(INDEX(OFFSET($O$15,0,0,$B$8,$B$9), 1+$AP25, 0) = INDEX(OFFSET($O$15,0,0,$B$8,$B$9), 1+BD$14, 0))) / $B$13</f>
        <v>0.85</v>
      </c>
      <c r="BE25" cm="1">
        <f t="array" aca="1" ref="BE25" ca="1">SUMPRODUCT(--(OFFSET($O$13,0,0,1,$B$9)=TRUE), --(INDEX(OFFSET($O$15,0,0,$B$8,$B$9), 1+$AP25, 0) = INDEX(OFFSET($O$15,0,0,$B$8,$B$9), 1+BE$14, 0))) / $B$13</f>
        <v>0.8</v>
      </c>
      <c r="BF25" cm="1">
        <f t="array" aca="1" ref="BF25" ca="1">SUMPRODUCT(--(OFFSET($O$13,0,0,1,$B$9)=TRUE), --(INDEX(OFFSET($O$15,0,0,$B$8,$B$9), 1+$AP25, 0) = INDEX(OFFSET($O$15,0,0,$B$8,$B$9), 1+BF$14, 0))) / $B$13</f>
        <v>0.9</v>
      </c>
      <c r="BG25" cm="1">
        <f t="array" aca="1" ref="BG25" ca="1">SUMPRODUCT(--(OFFSET($O$13,0,0,1,$B$9)=TRUE), --(INDEX(OFFSET($O$15,0,0,$B$8,$B$9), 1+$AP25, 0) = INDEX(OFFSET($O$15,0,0,$B$8,$B$9), 1+BG$14, 0))) / $B$13</f>
        <v>0.9</v>
      </c>
      <c r="BH25" cm="1">
        <f t="array" aca="1" ref="BH25" ca="1">SUMPRODUCT(--(OFFSET($O$13,0,0,1,$B$9)=TRUE), --(INDEX(OFFSET($O$15,0,0,$B$8,$B$9), 1+$AP25, 0) = INDEX(OFFSET($O$15,0,0,$B$8,$B$9), 1+BH$14, 0))) / $B$13</f>
        <v>0.8</v>
      </c>
      <c r="BI25" cm="1">
        <f t="array" aca="1" ref="BI25" ca="1">SUMPRODUCT(--(OFFSET($O$13,0,0,1,$B$9)=TRUE), --(INDEX(OFFSET($O$15,0,0,$B$8,$B$9), 1+$AP25, 0) = INDEX(OFFSET($O$15,0,0,$B$8,$B$9), 1+BI$14, 0))) / $B$13</f>
        <v>0.9</v>
      </c>
      <c r="BJ25" cm="1">
        <f t="array" aca="1" ref="BJ25" ca="1">SUMPRODUCT(--(OFFSET($O$13,0,0,1,$B$9)=TRUE), --(INDEX(OFFSET($O$15,0,0,$B$8,$B$9), 1+$AP25, 0) = INDEX(OFFSET($O$15,0,0,$B$8,$B$9), 1+BJ$14, 0))) / $B$13</f>
        <v>0.8</v>
      </c>
      <c r="BN25">
        <f t="shared" ca="1" si="7"/>
        <v>1</v>
      </c>
      <c r="BO25" s="14">
        <f t="shared" ca="1" si="8"/>
        <v>1</v>
      </c>
      <c r="BP25" s="2">
        <f ca="1"/>
        <v>10</v>
      </c>
      <c r="BQ25" cm="1">
        <f t="array" aca="1" ref="BQ25" ca="1">SUMPRODUCT(--(OFFSET($O$9,0,0,1,$B$9)=TRUE), --(INDEX(OFFSET($O$15,0,0,$B$8,$B$9), 1+$BP25, 0) = INDEX(OFFSET($O$15,0,0,$B$8,$B$9), 1+BQ$14, 0))) / $B$16</f>
        <v>0.84210526315789469</v>
      </c>
      <c r="BR25" cm="1">
        <f t="array" aca="1" ref="BR25" ca="1">SUMPRODUCT(--(OFFSET($O$9,0,0,1,$B$9)=TRUE), --(INDEX(OFFSET($O$15,0,0,$B$8,$B$9), 1+$BP25, 0) = INDEX(OFFSET($O$15,0,0,$B$8,$B$9), 1+BR$14, 0))) / $B$16</f>
        <v>0.84210526315789469</v>
      </c>
      <c r="BS25" cm="1">
        <f t="array" aca="1" ref="BS25" ca="1">SUMPRODUCT(--(OFFSET($O$9,0,0,1,$B$9)=TRUE), --(INDEX(OFFSET($O$15,0,0,$B$8,$B$9), 1+$BP25, 0) = INDEX(OFFSET($O$15,0,0,$B$8,$B$9), 1+BS$14, 0))) / $B$16</f>
        <v>0.84210526315789469</v>
      </c>
      <c r="BT25" cm="1">
        <f t="array" aca="1" ref="BT25" ca="1">SUMPRODUCT(--(OFFSET($O$9,0,0,1,$B$9)=TRUE), --(INDEX(OFFSET($O$15,0,0,$B$8,$B$9), 1+$BP25, 0) = INDEX(OFFSET($O$15,0,0,$B$8,$B$9), 1+BT$14, 0))) / $B$16</f>
        <v>0.84210526315789469</v>
      </c>
      <c r="BU25" cm="1">
        <f t="array" aca="1" ref="BU25" ca="1">SUMPRODUCT(--(OFFSET($O$9,0,0,1,$B$9)=TRUE), --(INDEX(OFFSET($O$15,0,0,$B$8,$B$9), 1+$BP25, 0) = INDEX(OFFSET($O$15,0,0,$B$8,$B$9), 1+BU$14, 0))) / $B$16</f>
        <v>0.84210526315789469</v>
      </c>
      <c r="BV25" cm="1">
        <f t="array" aca="1" ref="BV25" ca="1">SUMPRODUCT(--(OFFSET($O$9,0,0,1,$B$9)=TRUE), --(INDEX(OFFSET($O$15,0,0,$B$8,$B$9), 1+$BP25, 0) = INDEX(OFFSET($O$15,0,0,$B$8,$B$9), 1+BV$14, 0))) / $B$16</f>
        <v>0.84210526315789469</v>
      </c>
      <c r="BW25" cm="1">
        <f t="array" aca="1" ref="BW25" ca="1">SUMPRODUCT(--(OFFSET($O$9,0,0,1,$B$9)=TRUE), --(INDEX(OFFSET($O$15,0,0,$B$8,$B$9), 1+$BP25, 0) = INDEX(OFFSET($O$15,0,0,$B$8,$B$9), 1+BW$14, 0))) / $B$16</f>
        <v>0.94736842105263153</v>
      </c>
      <c r="BX25" cm="1">
        <f t="array" aca="1" ref="BX25" ca="1">SUMPRODUCT(--(OFFSET($O$9,0,0,1,$B$9)=TRUE), --(INDEX(OFFSET($O$15,0,0,$B$8,$B$9), 1+$BP25, 0) = INDEX(OFFSET($O$15,0,0,$B$8,$B$9), 1+BX$14, 0))) / $B$16</f>
        <v>0.94736842105263153</v>
      </c>
      <c r="BY25" cm="1">
        <f t="array" aca="1" ref="BY25" ca="1">SUMPRODUCT(--(OFFSET($O$9,0,0,1,$B$9)=TRUE), --(INDEX(OFFSET($O$15,0,0,$B$8,$B$9), 1+$BP25, 0) = INDEX(OFFSET($O$15,0,0,$B$8,$B$9), 1+BY$14, 0))) / $B$16</f>
        <v>0.84210526315789469</v>
      </c>
      <c r="BZ25" cm="1">
        <f t="array" aca="1" ref="BZ25" ca="1">SUMPRODUCT(--(OFFSET($O$9,0,0,1,$B$9)=TRUE), --(INDEX(OFFSET($O$15,0,0,$B$8,$B$9), 1+$BP25, 0) = INDEX(OFFSET($O$15,0,0,$B$8,$B$9), 1+BZ$14, 0))) / $B$16</f>
        <v>0.84210526315789469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0.84210526315789469</v>
      </c>
      <c r="CC25" cm="1">
        <f t="array" aca="1" ref="CC25" ca="1">SUMPRODUCT(--(OFFSET($O$9,0,0,1,$B$9)=TRUE), --(INDEX(OFFSET($O$15,0,0,$B$8,$B$9), 1+$BP25, 0) = INDEX(OFFSET($O$15,0,0,$B$8,$B$9), 1+CC$14, 0))) / $B$16</f>
        <v>0.84210526315789469</v>
      </c>
      <c r="CD25" cm="1">
        <f t="array" aca="1" ref="CD25" ca="1">SUMPRODUCT(--(OFFSET($O$9,0,0,1,$B$9)=TRUE), --(INDEX(OFFSET($O$15,0,0,$B$8,$B$9), 1+$BP25, 0) = INDEX(OFFSET($O$15,0,0,$B$8,$B$9), 1+CD$14, 0))) / $B$16</f>
        <v>0.84210526315789469</v>
      </c>
      <c r="CE25" cm="1">
        <f t="array" aca="1" ref="CE25" ca="1">SUMPRODUCT(--(OFFSET($O$9,0,0,1,$B$9)=TRUE), --(INDEX(OFFSET($O$15,0,0,$B$8,$B$9), 1+$BP25, 0) = INDEX(OFFSET($O$15,0,0,$B$8,$B$9), 1+CE$14, 0))) / $B$16</f>
        <v>0.84210526315789469</v>
      </c>
      <c r="CF25" cm="1">
        <f t="array" aca="1" ref="CF25" ca="1">SUMPRODUCT(--(OFFSET($O$9,0,0,1,$B$9)=TRUE), --(INDEX(OFFSET($O$15,0,0,$B$8,$B$9), 1+$BP25, 0) = INDEX(OFFSET($O$15,0,0,$B$8,$B$9), 1+CF$14, 0))) / $B$16</f>
        <v>0.94736842105263153</v>
      </c>
      <c r="CG25" cm="1">
        <f t="array" aca="1" ref="CG25" ca="1">SUMPRODUCT(--(OFFSET($O$9,0,0,1,$B$9)=TRUE), --(INDEX(OFFSET($O$15,0,0,$B$8,$B$9), 1+$BP25, 0) = INDEX(OFFSET($O$15,0,0,$B$8,$B$9), 1+CG$14, 0))) / $B$16</f>
        <v>0.94736842105263153</v>
      </c>
      <c r="CH25" cm="1">
        <f t="array" aca="1" ref="CH25" ca="1">SUMPRODUCT(--(OFFSET($O$9,0,0,1,$B$9)=TRUE), --(INDEX(OFFSET($O$15,0,0,$B$8,$B$9), 1+$BP25, 0) = INDEX(OFFSET($O$15,0,0,$B$8,$B$9), 1+CH$14, 0))) / $B$16</f>
        <v>0.84210526315789469</v>
      </c>
      <c r="CI25" cm="1">
        <f t="array" aca="1" ref="CI25" ca="1">SUMPRODUCT(--(OFFSET($O$9,0,0,1,$B$9)=TRUE), --(INDEX(OFFSET($O$15,0,0,$B$8,$B$9), 1+$BP25, 0) = INDEX(OFFSET($O$15,0,0,$B$8,$B$9), 1+CI$14, 0))) / $B$16</f>
        <v>0.94736842105263153</v>
      </c>
      <c r="CJ25" cm="1">
        <f t="array" aca="1" ref="CJ25" ca="1">SUMPRODUCT(--(OFFSET($O$9,0,0,1,$B$9)=TRUE), --(INDEX(OFFSET($O$15,0,0,$B$8,$B$9), 1+$BP25, 0) = INDEX(OFFSET($O$15,0,0,$B$8,$B$9), 1+CJ$14, 0))) / $B$16</f>
        <v>0.84210526315789469</v>
      </c>
    </row>
    <row r="26" spans="4:88" x14ac:dyDescent="0.2">
      <c r="D26" s="10">
        <f ca="1"/>
        <v>11</v>
      </c>
      <c r="F26" s="10">
        <f ca="1"/>
        <v>0.1</v>
      </c>
      <c r="H26" s="10">
        <f ca="1"/>
        <v>12</v>
      </c>
      <c r="J26" cm="1">
        <f t="array" aca="1" ref="J26" ca="1">SUMPRODUCT((O26:AJ26=$O$11:$AJ$11)*(O$13:AJ$13=TRUE))  / COUNTIF(O$13:AJ$13,TRUE)</f>
        <v>1</v>
      </c>
      <c r="K26" t="b">
        <f t="shared" ca="1" si="9"/>
        <v>1</v>
      </c>
      <c r="L26" cm="1">
        <f t="array" aca="1" ref="L26" ca="1">SUM(
   1*(_xlfn._xlws.FILTER(OFFSET($O26,0,0,1,$B$9),OFFSET($O$13,0,0,1,$B$9)) = "-")
) / $B$13</f>
        <v>0</v>
      </c>
      <c r="M26" t="b">
        <f t="shared" ca="1" si="4"/>
        <v>1</v>
      </c>
      <c r="N26" s="2">
        <v>11</v>
      </c>
      <c r="O26" s="12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9" t="s">
        <v>11</v>
      </c>
      <c r="W26" s="9" t="s">
        <v>11</v>
      </c>
      <c r="X26" s="9" t="s">
        <v>11</v>
      </c>
      <c r="Y26" s="9" t="s">
        <v>0</v>
      </c>
      <c r="Z26" s="9" t="s">
        <v>0</v>
      </c>
      <c r="AA26" s="9" t="s">
        <v>1</v>
      </c>
      <c r="AB26" s="9" t="s">
        <v>1</v>
      </c>
      <c r="AC26" s="9" t="s">
        <v>2</v>
      </c>
      <c r="AD26" s="9" t="s">
        <v>2</v>
      </c>
      <c r="AE26" s="9" t="s">
        <v>5</v>
      </c>
      <c r="AF26" s="9" t="s">
        <v>5</v>
      </c>
      <c r="AG26" s="9" t="s">
        <v>3</v>
      </c>
      <c r="AH26" s="9" t="s">
        <v>3</v>
      </c>
      <c r="AI26" s="9" t="s">
        <v>4</v>
      </c>
      <c r="AJ26" s="9" t="s">
        <v>4</v>
      </c>
      <c r="AK26" s="7"/>
      <c r="AN26">
        <f t="shared" ca="1" si="5"/>
        <v>7</v>
      </c>
      <c r="AO26" s="14">
        <f t="shared" ca="1" si="6"/>
        <v>0.14285714285714285</v>
      </c>
      <c r="AP26" s="2">
        <f ca="1"/>
        <v>11</v>
      </c>
      <c r="AQ26" cm="1">
        <f t="array" aca="1" ref="AQ26" ca="1">SUMPRODUCT(--(OFFSET($O$13,0,0,1,$B$9)=TRUE), --(INDEX(OFFSET($O$15,0,0,$B$8,$B$9), 1+$AP26, 0) = INDEX(OFFSET($O$15,0,0,$B$8,$B$9), 1+AQ$14, 0))) / $B$13</f>
        <v>0.9</v>
      </c>
      <c r="AR26" cm="1">
        <f t="array" aca="1" ref="AR26" ca="1">SUMPRODUCT(--(OFFSET($O$13,0,0,1,$B$9)=TRUE), --(INDEX(OFFSET($O$15,0,0,$B$8,$B$9), 1+$AP26, 0) = INDEX(OFFSET($O$15,0,0,$B$8,$B$9), 1+AR$14, 0))) / $B$13</f>
        <v>1</v>
      </c>
      <c r="AS26" cm="1">
        <f t="array" aca="1" ref="AS26" ca="1">SUMPRODUCT(--(OFFSET($O$13,0,0,1,$B$9)=TRUE), --(INDEX(OFFSET($O$15,0,0,$B$8,$B$9), 1+$AP26, 0) = INDEX(OFFSET($O$15,0,0,$B$8,$B$9), 1+AS$14, 0))) / $B$13</f>
        <v>0.9</v>
      </c>
      <c r="AT26" cm="1">
        <f t="array" aca="1" ref="AT26" ca="1">SUMPRODUCT(--(OFFSET($O$13,0,0,1,$B$9)=TRUE), --(INDEX(OFFSET($O$15,0,0,$B$8,$B$9), 1+$AP26, 0) = INDEX(OFFSET($O$15,0,0,$B$8,$B$9), 1+AT$14, 0))) / $B$13</f>
        <v>0.9</v>
      </c>
      <c r="AU26" cm="1">
        <f t="array" aca="1" ref="AU26" ca="1">SUMPRODUCT(--(OFFSET($O$13,0,0,1,$B$9)=TRUE), --(INDEX(OFFSET($O$15,0,0,$B$8,$B$9), 1+$AP26, 0) = INDEX(OFFSET($O$15,0,0,$B$8,$B$9), 1+AU$14, 0))) / $B$13</f>
        <v>0.9</v>
      </c>
      <c r="AV26" cm="1">
        <f t="array" aca="1" ref="AV26" ca="1">SUMPRODUCT(--(OFFSET($O$13,0,0,1,$B$9)=TRUE), --(INDEX(OFFSET($O$15,0,0,$B$8,$B$9), 1+$AP26, 0) = INDEX(OFFSET($O$15,0,0,$B$8,$B$9), 1+AV$14, 0))) / $B$13</f>
        <v>1</v>
      </c>
      <c r="AW26" cm="1">
        <f t="array" aca="1" ref="AW26" ca="1">SUMPRODUCT(--(OFFSET($O$13,0,0,1,$B$9)=TRUE), --(INDEX(OFFSET($O$15,0,0,$B$8,$B$9), 1+$AP26, 0) = INDEX(OFFSET($O$15,0,0,$B$8,$B$9), 1+AW$14, 0))) / $B$13</f>
        <v>0.85</v>
      </c>
      <c r="AX26" cm="1">
        <f t="array" aca="1" ref="AX26" ca="1">SUMPRODUCT(--(OFFSET($O$13,0,0,1,$B$9)=TRUE), --(INDEX(OFFSET($O$15,0,0,$B$8,$B$9), 1+$AP26, 0) = INDEX(OFFSET($O$15,0,0,$B$8,$B$9), 1+AX$14, 0))) / $B$13</f>
        <v>0.85</v>
      </c>
      <c r="AY26" cm="1">
        <f t="array" aca="1" ref="AY26" ca="1">SUMPRODUCT(--(OFFSET($O$13,0,0,1,$B$9)=TRUE), --(INDEX(OFFSET($O$15,0,0,$B$8,$B$9), 1+$AP26, 0) = INDEX(OFFSET($O$15,0,0,$B$8,$B$9), 1+AY$14, 0))) / $B$13</f>
        <v>1</v>
      </c>
      <c r="AZ26" cm="1">
        <f t="array" aca="1" ref="AZ26" ca="1">SUMPRODUCT(--(OFFSET($O$13,0,0,1,$B$9)=TRUE), --(INDEX(OFFSET($O$15,0,0,$B$8,$B$9), 1+$AP26, 0) = INDEX(OFFSET($O$15,0,0,$B$8,$B$9), 1+AZ$14, 0))) / $B$13</f>
        <v>1</v>
      </c>
      <c r="BA26" cm="1">
        <f t="array" aca="1" ref="BA26" ca="1">SUMPRODUCT(--(OFFSET($O$13,0,0,1,$B$9)=TRUE), --(INDEX(OFFSET($O$15,0,0,$B$8,$B$9), 1+$AP26, 0) = INDEX(OFFSET($O$15,0,0,$B$8,$B$9), 1+BA$14, 0))) / $B$13</f>
        <v>0.85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1</v>
      </c>
      <c r="BD26" cm="1">
        <f t="array" aca="1" ref="BD26" ca="1">SUMPRODUCT(--(OFFSET($O$13,0,0,1,$B$9)=TRUE), --(INDEX(OFFSET($O$15,0,0,$B$8,$B$9), 1+$AP26, 0) = INDEX(OFFSET($O$15,0,0,$B$8,$B$9), 1+BD$14, 0))) / $B$13</f>
        <v>1</v>
      </c>
      <c r="BE26" cm="1">
        <f t="array" aca="1" ref="BE26" ca="1">SUMPRODUCT(--(OFFSET($O$13,0,0,1,$B$9)=TRUE), --(INDEX(OFFSET($O$15,0,0,$B$8,$B$9), 1+$AP26, 0) = INDEX(OFFSET($O$15,0,0,$B$8,$B$9), 1+BE$14, 0))) / $B$13</f>
        <v>0.95</v>
      </c>
      <c r="BF26" cm="1">
        <f t="array" aca="1" ref="BF26" ca="1">SUMPRODUCT(--(OFFSET($O$13,0,0,1,$B$9)=TRUE), --(INDEX(OFFSET($O$15,0,0,$B$8,$B$9), 1+$AP26, 0) = INDEX(OFFSET($O$15,0,0,$B$8,$B$9), 1+BF$14, 0))) / $B$13</f>
        <v>0.8</v>
      </c>
      <c r="BG26" cm="1">
        <f t="array" aca="1" ref="BG26" ca="1">SUMPRODUCT(--(OFFSET($O$13,0,0,1,$B$9)=TRUE), --(INDEX(OFFSET($O$15,0,0,$B$8,$B$9), 1+$AP26, 0) = INDEX(OFFSET($O$15,0,0,$B$8,$B$9), 1+BG$14, 0))) / $B$13</f>
        <v>0.8</v>
      </c>
      <c r="BH26" cm="1">
        <f t="array" aca="1" ref="BH26" ca="1">SUMPRODUCT(--(OFFSET($O$13,0,0,1,$B$9)=TRUE), --(INDEX(OFFSET($O$15,0,0,$B$8,$B$9), 1+$AP26, 0) = INDEX(OFFSET($O$15,0,0,$B$8,$B$9), 1+BH$14, 0))) / $B$13</f>
        <v>0.95</v>
      </c>
      <c r="BI26" cm="1">
        <f t="array" aca="1" ref="BI26" ca="1">SUMPRODUCT(--(OFFSET($O$13,0,0,1,$B$9)=TRUE), --(INDEX(OFFSET($O$15,0,0,$B$8,$B$9), 1+$AP26, 0) = INDEX(OFFSET($O$15,0,0,$B$8,$B$9), 1+BI$14, 0))) / $B$13</f>
        <v>0.8</v>
      </c>
      <c r="BJ26" cm="1">
        <f t="array" aca="1" ref="BJ26" ca="1">SUMPRODUCT(--(OFFSET($O$13,0,0,1,$B$9)=TRUE), --(INDEX(OFFSET($O$15,0,0,$B$8,$B$9), 1+$AP26, 0) = INDEX(OFFSET($O$15,0,0,$B$8,$B$9), 1+BJ$14, 0))) / $B$13</f>
        <v>0.95</v>
      </c>
      <c r="BN26">
        <f t="shared" ca="1" si="7"/>
        <v>10</v>
      </c>
      <c r="BO26" s="14">
        <f t="shared" ca="1" si="8"/>
        <v>0.1</v>
      </c>
      <c r="BP26" s="2">
        <f ca="1"/>
        <v>11</v>
      </c>
      <c r="BQ26" cm="1">
        <f t="array" aca="1" ref="BQ26" ca="1">SUMPRODUCT(--(OFFSET($O$9,0,0,1,$B$9)=TRUE), --(INDEX(OFFSET($O$15,0,0,$B$8,$B$9), 1+$BP26, 0) = INDEX(OFFSET($O$15,0,0,$B$8,$B$9), 1+BQ$14, 0))) / $B$16</f>
        <v>0.89473684210526316</v>
      </c>
      <c r="BR26" cm="1">
        <f t="array" aca="1" ref="BR26" ca="1">SUMPRODUCT(--(OFFSET($O$9,0,0,1,$B$9)=TRUE), --(INDEX(OFFSET($O$15,0,0,$B$8,$B$9), 1+$BP26, 0) = INDEX(OFFSET($O$15,0,0,$B$8,$B$9), 1+BR$14, 0))) / $B$16</f>
        <v>1</v>
      </c>
      <c r="BS26" cm="1">
        <f t="array" aca="1" ref="BS26" ca="1">SUMPRODUCT(--(OFFSET($O$9,0,0,1,$B$9)=TRUE), --(INDEX(OFFSET($O$15,0,0,$B$8,$B$9), 1+$BP26, 0) = INDEX(OFFSET($O$15,0,0,$B$8,$B$9), 1+BS$14, 0))) / $B$16</f>
        <v>0.89473684210526316</v>
      </c>
      <c r="BT26" cm="1">
        <f t="array" aca="1" ref="BT26" ca="1">SUMPRODUCT(--(OFFSET($O$9,0,0,1,$B$9)=TRUE), --(INDEX(OFFSET($O$15,0,0,$B$8,$B$9), 1+$BP26, 0) = INDEX(OFFSET($O$15,0,0,$B$8,$B$9), 1+BT$14, 0))) / $B$16</f>
        <v>0.89473684210526316</v>
      </c>
      <c r="BU26" cm="1">
        <f t="array" aca="1" ref="BU26" ca="1">SUMPRODUCT(--(OFFSET($O$9,0,0,1,$B$9)=TRUE), --(INDEX(OFFSET($O$15,0,0,$B$8,$B$9), 1+$BP26, 0) = INDEX(OFFSET($O$15,0,0,$B$8,$B$9), 1+BU$14, 0))) / $B$16</f>
        <v>0.89473684210526316</v>
      </c>
      <c r="BV26" cm="1">
        <f t="array" aca="1" ref="BV26" ca="1">SUMPRODUCT(--(OFFSET($O$9,0,0,1,$B$9)=TRUE), --(INDEX(OFFSET($O$15,0,0,$B$8,$B$9), 1+$BP26, 0) = INDEX(OFFSET($O$15,0,0,$B$8,$B$9), 1+BV$14, 0))) / $B$16</f>
        <v>1</v>
      </c>
      <c r="BW26" cm="1">
        <f t="array" aca="1" ref="BW26" ca="1">SUMPRODUCT(--(OFFSET($O$9,0,0,1,$B$9)=TRUE), --(INDEX(OFFSET($O$15,0,0,$B$8,$B$9), 1+$BP26, 0) = INDEX(OFFSET($O$15,0,0,$B$8,$B$9), 1+BW$14, 0))) / $B$16</f>
        <v>0.84210526315789469</v>
      </c>
      <c r="BX26" cm="1">
        <f t="array" aca="1" ref="BX26" ca="1">SUMPRODUCT(--(OFFSET($O$9,0,0,1,$B$9)=TRUE), --(INDEX(OFFSET($O$15,0,0,$B$8,$B$9), 1+$BP26, 0) = INDEX(OFFSET($O$15,0,0,$B$8,$B$9), 1+BX$14, 0))) / $B$16</f>
        <v>0.84210526315789469</v>
      </c>
      <c r="BY26" cm="1">
        <f t="array" aca="1" ref="BY26" ca="1">SUMPRODUCT(--(OFFSET($O$9,0,0,1,$B$9)=TRUE), --(INDEX(OFFSET($O$15,0,0,$B$8,$B$9), 1+$BP26, 0) = INDEX(OFFSET($O$15,0,0,$B$8,$B$9), 1+BY$14, 0))) / $B$16</f>
        <v>1</v>
      </c>
      <c r="BZ26" cm="1">
        <f t="array" aca="1" ref="BZ26" ca="1">SUMPRODUCT(--(OFFSET($O$9,0,0,1,$B$9)=TRUE), --(INDEX(OFFSET($O$15,0,0,$B$8,$B$9), 1+$BP26, 0) = INDEX(OFFSET($O$15,0,0,$B$8,$B$9), 1+BZ$14, 0))) / $B$16</f>
        <v>1</v>
      </c>
      <c r="CA26" cm="1">
        <f t="array" aca="1" ref="CA26" ca="1">SUMPRODUCT(--(OFFSET($O$9,0,0,1,$B$9)=TRUE), --(INDEX(OFFSET($O$15,0,0,$B$8,$B$9), 1+$BP26, 0) = INDEX(OFFSET($O$15,0,0,$B$8,$B$9), 1+CA$14, 0))) / $B$16</f>
        <v>0.84210526315789469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1</v>
      </c>
      <c r="CD26" cm="1">
        <f t="array" aca="1" ref="CD26" ca="1">SUMPRODUCT(--(OFFSET($O$9,0,0,1,$B$9)=TRUE), --(INDEX(OFFSET($O$15,0,0,$B$8,$B$9), 1+$BP26, 0) = INDEX(OFFSET($O$15,0,0,$B$8,$B$9), 1+CD$14, 0))) / $B$16</f>
        <v>1</v>
      </c>
      <c r="CE26" cm="1">
        <f t="array" aca="1" ref="CE26" ca="1">SUMPRODUCT(--(OFFSET($O$9,0,0,1,$B$9)=TRUE), --(INDEX(OFFSET($O$15,0,0,$B$8,$B$9), 1+$BP26, 0) = INDEX(OFFSET($O$15,0,0,$B$8,$B$9), 1+CE$14, 0))) / $B$16</f>
        <v>1</v>
      </c>
      <c r="CF26" cm="1">
        <f t="array" aca="1" ref="CF26" ca="1">SUMPRODUCT(--(OFFSET($O$9,0,0,1,$B$9)=TRUE), --(INDEX(OFFSET($O$15,0,0,$B$8,$B$9), 1+$BP26, 0) = INDEX(OFFSET($O$15,0,0,$B$8,$B$9), 1+CF$14, 0))) / $B$16</f>
        <v>0.84210526315789469</v>
      </c>
      <c r="CG26" cm="1">
        <f t="array" aca="1" ref="CG26" ca="1">SUMPRODUCT(--(OFFSET($O$9,0,0,1,$B$9)=TRUE), --(INDEX(OFFSET($O$15,0,0,$B$8,$B$9), 1+$BP26, 0) = INDEX(OFFSET($O$15,0,0,$B$8,$B$9), 1+CG$14, 0))) / $B$16</f>
        <v>0.84210526315789469</v>
      </c>
      <c r="CH26" cm="1">
        <f t="array" aca="1" ref="CH26" ca="1">SUMPRODUCT(--(OFFSET($O$9,0,0,1,$B$9)=TRUE), --(INDEX(OFFSET($O$15,0,0,$B$8,$B$9), 1+$BP26, 0) = INDEX(OFFSET($O$15,0,0,$B$8,$B$9), 1+CH$14, 0))) / $B$16</f>
        <v>1</v>
      </c>
      <c r="CI26" cm="1">
        <f t="array" aca="1" ref="CI26" ca="1">SUMPRODUCT(--(OFFSET($O$9,0,0,1,$B$9)=TRUE), --(INDEX(OFFSET($O$15,0,0,$B$8,$B$9), 1+$BP26, 0) = INDEX(OFFSET($O$15,0,0,$B$8,$B$9), 1+CI$14, 0))) / $B$16</f>
        <v>0.84210526315789469</v>
      </c>
      <c r="CJ26" cm="1">
        <f t="array" aca="1" ref="CJ26" ca="1">SUMPRODUCT(--(OFFSET($O$9,0,0,1,$B$9)=TRUE), --(INDEX(OFFSET($O$15,0,0,$B$8,$B$9), 1+$BP26, 0) = INDEX(OFFSET($O$15,0,0,$B$8,$B$9), 1+CJ$14, 0))) / $B$16</f>
        <v>1</v>
      </c>
    </row>
    <row r="27" spans="4:88" x14ac:dyDescent="0.2">
      <c r="D27" s="10">
        <f ca="1"/>
        <v>12</v>
      </c>
      <c r="F27" s="10">
        <f ca="1"/>
        <v>0.1</v>
      </c>
      <c r="H27" s="10">
        <f ca="1"/>
        <v>13</v>
      </c>
      <c r="J27" cm="1">
        <f t="array" aca="1" ref="J27" ca="1">SUMPRODUCT((O27:AJ27=$O$11:$AJ$11)*(O$13:AJ$13=TRUE))  / COUNTIF(O$13:AJ$13,TRUE)</f>
        <v>1</v>
      </c>
      <c r="K27" t="b">
        <f t="shared" ca="1" si="9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0</v>
      </c>
      <c r="Z27" s="9" t="s">
        <v>0</v>
      </c>
      <c r="AA27" s="9" t="s">
        <v>1</v>
      </c>
      <c r="AB27" s="9" t="s">
        <v>1</v>
      </c>
      <c r="AC27" s="9" t="s">
        <v>2</v>
      </c>
      <c r="AD27" s="9" t="s">
        <v>2</v>
      </c>
      <c r="AE27" s="9" t="s">
        <v>5</v>
      </c>
      <c r="AF27" s="9" t="s">
        <v>5</v>
      </c>
      <c r="AG27" s="9" t="s">
        <v>3</v>
      </c>
      <c r="AH27" s="9" t="s">
        <v>3</v>
      </c>
      <c r="AI27" s="9" t="s">
        <v>4</v>
      </c>
      <c r="AJ27" s="9" t="s">
        <v>4</v>
      </c>
      <c r="AK27" s="7"/>
      <c r="AN27">
        <f t="shared" ca="1" si="5"/>
        <v>7</v>
      </c>
      <c r="AO27" s="14">
        <f t="shared" ca="1" si="6"/>
        <v>0.14285714285714285</v>
      </c>
      <c r="AP27" s="2">
        <f ca="1"/>
        <v>12</v>
      </c>
      <c r="AQ27" cm="1">
        <f t="array" aca="1" ref="AQ27" ca="1">SUMPRODUCT(--(OFFSET($O$13,0,0,1,$B$9)=TRUE), --(INDEX(OFFSET($O$15,0,0,$B$8,$B$9), 1+$AP27, 0) = INDEX(OFFSET($O$15,0,0,$B$8,$B$9), 1+AQ$14, 0))) / $B$13</f>
        <v>0.9</v>
      </c>
      <c r="AR27" cm="1">
        <f t="array" aca="1" ref="AR27" ca="1">SUMPRODUCT(--(OFFSET($O$13,0,0,1,$B$9)=TRUE), --(INDEX(OFFSET($O$15,0,0,$B$8,$B$9), 1+$AP27, 0) = INDEX(OFFSET($O$15,0,0,$B$8,$B$9), 1+AR$14, 0))) / $B$13</f>
        <v>1</v>
      </c>
      <c r="AS27" cm="1">
        <f t="array" aca="1" ref="AS27" ca="1">SUMPRODUCT(--(OFFSET($O$13,0,0,1,$B$9)=TRUE), --(INDEX(OFFSET($O$15,0,0,$B$8,$B$9), 1+$AP27, 0) = INDEX(OFFSET($O$15,0,0,$B$8,$B$9), 1+AS$14, 0))) / $B$13</f>
        <v>0.9</v>
      </c>
      <c r="AT27" cm="1">
        <f t="array" aca="1" ref="AT27" ca="1">SUMPRODUCT(--(OFFSET($O$13,0,0,1,$B$9)=TRUE), --(INDEX(OFFSET($O$15,0,0,$B$8,$B$9), 1+$AP27, 0) = INDEX(OFFSET($O$15,0,0,$B$8,$B$9), 1+AT$14, 0))) / $B$13</f>
        <v>0.9</v>
      </c>
      <c r="AU27" cm="1">
        <f t="array" aca="1" ref="AU27" ca="1">SUMPRODUCT(--(OFFSET($O$13,0,0,1,$B$9)=TRUE), --(INDEX(OFFSET($O$15,0,0,$B$8,$B$9), 1+$AP27, 0) = INDEX(OFFSET($O$15,0,0,$B$8,$B$9), 1+AU$14, 0))) / $B$13</f>
        <v>0.9</v>
      </c>
      <c r="AV27" cm="1">
        <f t="array" aca="1" ref="AV27" ca="1">SUMPRODUCT(--(OFFSET($O$13,0,0,1,$B$9)=TRUE), --(INDEX(OFFSET($O$15,0,0,$B$8,$B$9), 1+$AP27, 0) = INDEX(OFFSET($O$15,0,0,$B$8,$B$9), 1+AV$14, 0))) / $B$13</f>
        <v>1</v>
      </c>
      <c r="AW27" cm="1">
        <f t="array" aca="1" ref="AW27" ca="1">SUMPRODUCT(--(OFFSET($O$13,0,0,1,$B$9)=TRUE), --(INDEX(OFFSET($O$15,0,0,$B$8,$B$9), 1+$AP27, 0) = INDEX(OFFSET($O$15,0,0,$B$8,$B$9), 1+AW$14, 0))) / $B$13</f>
        <v>0.85</v>
      </c>
      <c r="AX27" cm="1">
        <f t="array" aca="1" ref="AX27" ca="1">SUMPRODUCT(--(OFFSET($O$13,0,0,1,$B$9)=TRUE), --(INDEX(OFFSET($O$15,0,0,$B$8,$B$9), 1+$AP27, 0) = INDEX(OFFSET($O$15,0,0,$B$8,$B$9), 1+AX$14, 0))) / $B$13</f>
        <v>0.85</v>
      </c>
      <c r="AY27" cm="1">
        <f t="array" aca="1" ref="AY27" ca="1">SUMPRODUCT(--(OFFSET($O$13,0,0,1,$B$9)=TRUE), --(INDEX(OFFSET($O$15,0,0,$B$8,$B$9), 1+$AP27, 0) = INDEX(OFFSET($O$15,0,0,$B$8,$B$9), 1+AY$14, 0))) / $B$13</f>
        <v>1</v>
      </c>
      <c r="AZ27" cm="1">
        <f t="array" aca="1" ref="AZ27" ca="1">SUMPRODUCT(--(OFFSET($O$13,0,0,1,$B$9)=TRUE), --(INDEX(OFFSET($O$15,0,0,$B$8,$B$9), 1+$AP27, 0) = INDEX(OFFSET($O$15,0,0,$B$8,$B$9), 1+AZ$14, 0))) / $B$13</f>
        <v>1</v>
      </c>
      <c r="BA27" cm="1">
        <f t="array" aca="1" ref="BA27" ca="1">SUMPRODUCT(--(OFFSET($O$13,0,0,1,$B$9)=TRUE), --(INDEX(OFFSET($O$15,0,0,$B$8,$B$9), 1+$AP27, 0) = INDEX(OFFSET($O$15,0,0,$B$8,$B$9), 1+BA$14, 0))) / $B$13</f>
        <v>0.85</v>
      </c>
      <c r="BB27" cm="1">
        <f t="array" aca="1" ref="BB27" ca="1">SUMPRODUCT(--(OFFSET($O$13,0,0,1,$B$9)=TRUE), --(INDEX(OFFSET($O$15,0,0,$B$8,$B$9), 1+$AP27, 0) = INDEX(OFFSET($O$15,0,0,$B$8,$B$9), 1+BB$14, 0))) / $B$13</f>
        <v>1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1</v>
      </c>
      <c r="BE27" cm="1">
        <f t="array" aca="1" ref="BE27" ca="1">SUMPRODUCT(--(OFFSET($O$13,0,0,1,$B$9)=TRUE), --(INDEX(OFFSET($O$15,0,0,$B$8,$B$9), 1+$AP27, 0) = INDEX(OFFSET($O$15,0,0,$B$8,$B$9), 1+BE$14, 0))) / $B$13</f>
        <v>0.95</v>
      </c>
      <c r="BF27" cm="1">
        <f t="array" aca="1" ref="BF27" ca="1">SUMPRODUCT(--(OFFSET($O$13,0,0,1,$B$9)=TRUE), --(INDEX(OFFSET($O$15,0,0,$B$8,$B$9), 1+$AP27, 0) = INDEX(OFFSET($O$15,0,0,$B$8,$B$9), 1+BF$14, 0))) / $B$13</f>
        <v>0.8</v>
      </c>
      <c r="BG27" cm="1">
        <f t="array" aca="1" ref="BG27" ca="1">SUMPRODUCT(--(OFFSET($O$13,0,0,1,$B$9)=TRUE), --(INDEX(OFFSET($O$15,0,0,$B$8,$B$9), 1+$AP27, 0) = INDEX(OFFSET($O$15,0,0,$B$8,$B$9), 1+BG$14, 0))) / $B$13</f>
        <v>0.8</v>
      </c>
      <c r="BH27" cm="1">
        <f t="array" aca="1" ref="BH27" ca="1">SUMPRODUCT(--(OFFSET($O$13,0,0,1,$B$9)=TRUE), --(INDEX(OFFSET($O$15,0,0,$B$8,$B$9), 1+$AP27, 0) = INDEX(OFFSET($O$15,0,0,$B$8,$B$9), 1+BH$14, 0))) / $B$13</f>
        <v>0.95</v>
      </c>
      <c r="BI27" cm="1">
        <f t="array" aca="1" ref="BI27" ca="1">SUMPRODUCT(--(OFFSET($O$13,0,0,1,$B$9)=TRUE), --(INDEX(OFFSET($O$15,0,0,$B$8,$B$9), 1+$AP27, 0) = INDEX(OFFSET($O$15,0,0,$B$8,$B$9), 1+BI$14, 0))) / $B$13</f>
        <v>0.8</v>
      </c>
      <c r="BJ27" cm="1">
        <f t="array" aca="1" ref="BJ27" ca="1">SUMPRODUCT(--(OFFSET($O$13,0,0,1,$B$9)=TRUE), --(INDEX(OFFSET($O$15,0,0,$B$8,$B$9), 1+$AP27, 0) = INDEX(OFFSET($O$15,0,0,$B$8,$B$9), 1+BJ$14, 0))) / $B$13</f>
        <v>0.95</v>
      </c>
      <c r="BN27">
        <f t="shared" ca="1" si="7"/>
        <v>10</v>
      </c>
      <c r="BO27" s="14">
        <f t="shared" ca="1" si="8"/>
        <v>0.1</v>
      </c>
      <c r="BP27" s="2">
        <f ca="1"/>
        <v>12</v>
      </c>
      <c r="BQ27" cm="1">
        <f t="array" aca="1" ref="BQ27" ca="1">SUMPRODUCT(--(OFFSET($O$9,0,0,1,$B$9)=TRUE), --(INDEX(OFFSET($O$15,0,0,$B$8,$B$9), 1+$BP27, 0) = INDEX(OFFSET($O$15,0,0,$B$8,$B$9), 1+BQ$14, 0))) / $B$16</f>
        <v>0.89473684210526316</v>
      </c>
      <c r="BR27" cm="1">
        <f t="array" aca="1" ref="BR27" ca="1">SUMPRODUCT(--(OFFSET($O$9,0,0,1,$B$9)=TRUE), --(INDEX(OFFSET($O$15,0,0,$B$8,$B$9), 1+$BP27, 0) = INDEX(OFFSET($O$15,0,0,$B$8,$B$9), 1+BR$14, 0))) / $B$16</f>
        <v>1</v>
      </c>
      <c r="BS27" cm="1">
        <f t="array" aca="1" ref="BS27" ca="1">SUMPRODUCT(--(OFFSET($O$9,0,0,1,$B$9)=TRUE), --(INDEX(OFFSET($O$15,0,0,$B$8,$B$9), 1+$BP27, 0) = INDEX(OFFSET($O$15,0,0,$B$8,$B$9), 1+BS$14, 0))) / $B$16</f>
        <v>0.89473684210526316</v>
      </c>
      <c r="BT27" cm="1">
        <f t="array" aca="1" ref="BT27" ca="1">SUMPRODUCT(--(OFFSET($O$9,0,0,1,$B$9)=TRUE), --(INDEX(OFFSET($O$15,0,0,$B$8,$B$9), 1+$BP27, 0) = INDEX(OFFSET($O$15,0,0,$B$8,$B$9), 1+BT$14, 0))) / $B$16</f>
        <v>0.89473684210526316</v>
      </c>
      <c r="BU27" cm="1">
        <f t="array" aca="1" ref="BU27" ca="1">SUMPRODUCT(--(OFFSET($O$9,0,0,1,$B$9)=TRUE), --(INDEX(OFFSET($O$15,0,0,$B$8,$B$9), 1+$BP27, 0) = INDEX(OFFSET($O$15,0,0,$B$8,$B$9), 1+BU$14, 0))) / $B$16</f>
        <v>0.89473684210526316</v>
      </c>
      <c r="BV27" cm="1">
        <f t="array" aca="1" ref="BV27" ca="1">SUMPRODUCT(--(OFFSET($O$9,0,0,1,$B$9)=TRUE), --(INDEX(OFFSET($O$15,0,0,$B$8,$B$9), 1+$BP27, 0) = INDEX(OFFSET($O$15,0,0,$B$8,$B$9), 1+BV$14, 0))) / $B$16</f>
        <v>1</v>
      </c>
      <c r="BW27" cm="1">
        <f t="array" aca="1" ref="BW27" ca="1">SUMPRODUCT(--(OFFSET($O$9,0,0,1,$B$9)=TRUE), --(INDEX(OFFSET($O$15,0,0,$B$8,$B$9), 1+$BP27, 0) = INDEX(OFFSET($O$15,0,0,$B$8,$B$9), 1+BW$14, 0))) / $B$16</f>
        <v>0.84210526315789469</v>
      </c>
      <c r="BX27" cm="1">
        <f t="array" aca="1" ref="BX27" ca="1">SUMPRODUCT(--(OFFSET($O$9,0,0,1,$B$9)=TRUE), --(INDEX(OFFSET($O$15,0,0,$B$8,$B$9), 1+$BP27, 0) = INDEX(OFFSET($O$15,0,0,$B$8,$B$9), 1+BX$14, 0))) / $B$16</f>
        <v>0.84210526315789469</v>
      </c>
      <c r="BY27" cm="1">
        <f t="array" aca="1" ref="BY27" ca="1">SUMPRODUCT(--(OFFSET($O$9,0,0,1,$B$9)=TRUE), --(INDEX(OFFSET($O$15,0,0,$B$8,$B$9), 1+$BP27, 0) = INDEX(OFFSET($O$15,0,0,$B$8,$B$9), 1+BY$14, 0))) / $B$16</f>
        <v>1</v>
      </c>
      <c r="BZ27" cm="1">
        <f t="array" aca="1" ref="BZ27" ca="1">SUMPRODUCT(--(OFFSET($O$9,0,0,1,$B$9)=TRUE), --(INDEX(OFFSET($O$15,0,0,$B$8,$B$9), 1+$BP27, 0) = INDEX(OFFSET($O$15,0,0,$B$8,$B$9), 1+BZ$14, 0))) / $B$16</f>
        <v>1</v>
      </c>
      <c r="CA27" cm="1">
        <f t="array" aca="1" ref="CA27" ca="1">SUMPRODUCT(--(OFFSET($O$9,0,0,1,$B$9)=TRUE), --(INDEX(OFFSET($O$15,0,0,$B$8,$B$9), 1+$BP27, 0) = INDEX(OFFSET($O$15,0,0,$B$8,$B$9), 1+CA$14, 0))) / $B$16</f>
        <v>0.84210526315789469</v>
      </c>
      <c r="CB27" cm="1">
        <f t="array" aca="1" ref="CB27" ca="1">SUMPRODUCT(--(OFFSET($O$9,0,0,1,$B$9)=TRUE), --(INDEX(OFFSET($O$15,0,0,$B$8,$B$9), 1+$BP27, 0) = INDEX(OFFSET($O$15,0,0,$B$8,$B$9), 1+CB$14, 0))) / $B$16</f>
        <v>1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1</v>
      </c>
      <c r="CE27" cm="1">
        <f t="array" aca="1" ref="CE27" ca="1">SUMPRODUCT(--(OFFSET($O$9,0,0,1,$B$9)=TRUE), --(INDEX(OFFSET($O$15,0,0,$B$8,$B$9), 1+$BP27, 0) = INDEX(OFFSET($O$15,0,0,$B$8,$B$9), 1+CE$14, 0))) / $B$16</f>
        <v>1</v>
      </c>
      <c r="CF27" cm="1">
        <f t="array" aca="1" ref="CF27" ca="1">SUMPRODUCT(--(OFFSET($O$9,0,0,1,$B$9)=TRUE), --(INDEX(OFFSET($O$15,0,0,$B$8,$B$9), 1+$BP27, 0) = INDEX(OFFSET($O$15,0,0,$B$8,$B$9), 1+CF$14, 0))) / $B$16</f>
        <v>0.84210526315789469</v>
      </c>
      <c r="CG27" cm="1">
        <f t="array" aca="1" ref="CG27" ca="1">SUMPRODUCT(--(OFFSET($O$9,0,0,1,$B$9)=TRUE), --(INDEX(OFFSET($O$15,0,0,$B$8,$B$9), 1+$BP27, 0) = INDEX(OFFSET($O$15,0,0,$B$8,$B$9), 1+CG$14, 0))) / $B$16</f>
        <v>0.84210526315789469</v>
      </c>
      <c r="CH27" cm="1">
        <f t="array" aca="1" ref="CH27" ca="1">SUMPRODUCT(--(OFFSET($O$9,0,0,1,$B$9)=TRUE), --(INDEX(OFFSET($O$15,0,0,$B$8,$B$9), 1+$BP27, 0) = INDEX(OFFSET($O$15,0,0,$B$8,$B$9), 1+CH$14, 0))) / $B$16</f>
        <v>1</v>
      </c>
      <c r="CI27" cm="1">
        <f t="array" aca="1" ref="CI27" ca="1">SUMPRODUCT(--(OFFSET($O$9,0,0,1,$B$9)=TRUE), --(INDEX(OFFSET($O$15,0,0,$B$8,$B$9), 1+$BP27, 0) = INDEX(OFFSET($O$15,0,0,$B$8,$B$9), 1+CI$14, 0))) / $B$16</f>
        <v>0.84210526315789469</v>
      </c>
      <c r="CJ27" cm="1">
        <f t="array" aca="1" ref="CJ27" ca="1">SUMPRODUCT(--(OFFSET($O$9,0,0,1,$B$9)=TRUE), --(INDEX(OFFSET($O$15,0,0,$B$8,$B$9), 1+$BP27, 0) = INDEX(OFFSET($O$15,0,0,$B$8,$B$9), 1+CJ$14, 0))) / $B$16</f>
        <v>1</v>
      </c>
    </row>
    <row r="28" spans="4:88" x14ac:dyDescent="0.2">
      <c r="D28" s="10">
        <f ca="1"/>
        <v>13</v>
      </c>
      <c r="F28" s="10">
        <f ca="1"/>
        <v>0.1</v>
      </c>
      <c r="H28" s="10">
        <f ca="1"/>
        <v>14</v>
      </c>
      <c r="J28" cm="1">
        <f t="array" aca="1" ref="J28" ca="1">SUMPRODUCT((O28:AJ28=$O$11:$AJ$11)*(O$13:AJ$13=TRUE))  / COUNTIF(O$13:AJ$13,TRUE)</f>
        <v>1</v>
      </c>
      <c r="K28" t="b">
        <f t="shared" ca="1" si="9"/>
        <v>1</v>
      </c>
      <c r="L28" cm="1">
        <f t="array" aca="1" ref="L28" ca="1">SUM(
   1*(_xlfn._xlws.FILTER(OFFSET($O28,0,0,1,$B$9),OFFSET($O$13,0,0,1,$B$9)) = "-")
) / $B$13</f>
        <v>0</v>
      </c>
      <c r="M28" t="b">
        <f t="shared" ca="1" si="4"/>
        <v>1</v>
      </c>
      <c r="N28" s="2">
        <v>13</v>
      </c>
      <c r="O28" s="12" t="s">
        <v>11</v>
      </c>
      <c r="P28" s="9" t="s">
        <v>11</v>
      </c>
      <c r="Q28" s="9" t="s">
        <v>11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9" t="s">
        <v>0</v>
      </c>
      <c r="Z28" s="9" t="s">
        <v>0</v>
      </c>
      <c r="AA28" s="9" t="s">
        <v>1</v>
      </c>
      <c r="AB28" s="9" t="s">
        <v>1</v>
      </c>
      <c r="AC28" s="9" t="s">
        <v>2</v>
      </c>
      <c r="AD28" s="9" t="s">
        <v>2</v>
      </c>
      <c r="AE28" s="9" t="s">
        <v>5</v>
      </c>
      <c r="AF28" s="9" t="s">
        <v>5</v>
      </c>
      <c r="AG28" s="9" t="s">
        <v>3</v>
      </c>
      <c r="AH28" s="9" t="s">
        <v>3</v>
      </c>
      <c r="AI28" s="9" t="s">
        <v>4</v>
      </c>
      <c r="AJ28" s="9" t="s">
        <v>4</v>
      </c>
      <c r="AK28" s="7"/>
      <c r="AN28">
        <f t="shared" ca="1" si="5"/>
        <v>7</v>
      </c>
      <c r="AO28" s="14">
        <f t="shared" ca="1" si="6"/>
        <v>0.14285714285714285</v>
      </c>
      <c r="AP28" s="2">
        <f ca="1"/>
        <v>13</v>
      </c>
      <c r="AQ28" cm="1">
        <f t="array" aca="1" ref="AQ28" ca="1">SUMPRODUCT(--(OFFSET($O$13,0,0,1,$B$9)=TRUE), --(INDEX(OFFSET($O$15,0,0,$B$8,$B$9), 1+$AP28, 0) = INDEX(OFFSET($O$15,0,0,$B$8,$B$9), 1+AQ$14, 0))) / $B$13</f>
        <v>0.9</v>
      </c>
      <c r="AR28" cm="1">
        <f t="array" aca="1" ref="AR28" ca="1">SUMPRODUCT(--(OFFSET($O$13,0,0,1,$B$9)=TRUE), --(INDEX(OFFSET($O$15,0,0,$B$8,$B$9), 1+$AP28, 0) = INDEX(OFFSET($O$15,0,0,$B$8,$B$9), 1+AR$14, 0))) / $B$13</f>
        <v>1</v>
      </c>
      <c r="AS28" cm="1">
        <f t="array" aca="1" ref="AS28" ca="1">SUMPRODUCT(--(OFFSET($O$13,0,0,1,$B$9)=TRUE), --(INDEX(OFFSET($O$15,0,0,$B$8,$B$9), 1+$AP28, 0) = INDEX(OFFSET($O$15,0,0,$B$8,$B$9), 1+AS$14, 0))) / $B$13</f>
        <v>0.9</v>
      </c>
      <c r="AT28" cm="1">
        <f t="array" aca="1" ref="AT28" ca="1">SUMPRODUCT(--(OFFSET($O$13,0,0,1,$B$9)=TRUE), --(INDEX(OFFSET($O$15,0,0,$B$8,$B$9), 1+$AP28, 0) = INDEX(OFFSET($O$15,0,0,$B$8,$B$9), 1+AT$14, 0))) / $B$13</f>
        <v>0.9</v>
      </c>
      <c r="AU28" cm="1">
        <f t="array" aca="1" ref="AU28" ca="1">SUMPRODUCT(--(OFFSET($O$13,0,0,1,$B$9)=TRUE), --(INDEX(OFFSET($O$15,0,0,$B$8,$B$9), 1+$AP28, 0) = INDEX(OFFSET($O$15,0,0,$B$8,$B$9), 1+AU$14, 0))) / $B$13</f>
        <v>0.9</v>
      </c>
      <c r="AV28" cm="1">
        <f t="array" aca="1" ref="AV28" ca="1">SUMPRODUCT(--(OFFSET($O$13,0,0,1,$B$9)=TRUE), --(INDEX(OFFSET($O$15,0,0,$B$8,$B$9), 1+$AP28, 0) = INDEX(OFFSET($O$15,0,0,$B$8,$B$9), 1+AV$14, 0))) / $B$13</f>
        <v>1</v>
      </c>
      <c r="AW28" cm="1">
        <f t="array" aca="1" ref="AW28" ca="1">SUMPRODUCT(--(OFFSET($O$13,0,0,1,$B$9)=TRUE), --(INDEX(OFFSET($O$15,0,0,$B$8,$B$9), 1+$AP28, 0) = INDEX(OFFSET($O$15,0,0,$B$8,$B$9), 1+AW$14, 0))) / $B$13</f>
        <v>0.85</v>
      </c>
      <c r="AX28" cm="1">
        <f t="array" aca="1" ref="AX28" ca="1">SUMPRODUCT(--(OFFSET($O$13,0,0,1,$B$9)=TRUE), --(INDEX(OFFSET($O$15,0,0,$B$8,$B$9), 1+$AP28, 0) = INDEX(OFFSET($O$15,0,0,$B$8,$B$9), 1+AX$14, 0))) / $B$13</f>
        <v>0.85</v>
      </c>
      <c r="AY28" cm="1">
        <f t="array" aca="1" ref="AY28" ca="1">SUMPRODUCT(--(OFFSET($O$13,0,0,1,$B$9)=TRUE), --(INDEX(OFFSET($O$15,0,0,$B$8,$B$9), 1+$AP28, 0) = INDEX(OFFSET($O$15,0,0,$B$8,$B$9), 1+AY$14, 0))) / $B$13</f>
        <v>1</v>
      </c>
      <c r="AZ28" cm="1">
        <f t="array" aca="1" ref="AZ28" ca="1">SUMPRODUCT(--(OFFSET($O$13,0,0,1,$B$9)=TRUE), --(INDEX(OFFSET($O$15,0,0,$B$8,$B$9), 1+$AP28, 0) = INDEX(OFFSET($O$15,0,0,$B$8,$B$9), 1+AZ$14, 0))) / $B$13</f>
        <v>1</v>
      </c>
      <c r="BA28" cm="1">
        <f t="array" aca="1" ref="BA28" ca="1">SUMPRODUCT(--(OFFSET($O$13,0,0,1,$B$9)=TRUE), --(INDEX(OFFSET($O$15,0,0,$B$8,$B$9), 1+$AP28, 0) = INDEX(OFFSET($O$15,0,0,$B$8,$B$9), 1+BA$14, 0))) / $B$13</f>
        <v>0.85</v>
      </c>
      <c r="BB28" cm="1">
        <f t="array" aca="1" ref="BB28" ca="1">SUMPRODUCT(--(OFFSET($O$13,0,0,1,$B$9)=TRUE), --(INDEX(OFFSET($O$15,0,0,$B$8,$B$9), 1+$AP28, 0) = INDEX(OFFSET($O$15,0,0,$B$8,$B$9), 1+BB$14, 0))) / $B$13</f>
        <v>1</v>
      </c>
      <c r="BC28" cm="1">
        <f t="array" aca="1" ref="BC28" ca="1">SUMPRODUCT(--(OFFSET($O$13,0,0,1,$B$9)=TRUE), --(INDEX(OFFSET($O$15,0,0,$B$8,$B$9), 1+$AP28, 0) = INDEX(OFFSET($O$15,0,0,$B$8,$B$9), 1+BC$14, 0))) / $B$13</f>
        <v>1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0.95</v>
      </c>
      <c r="BF28" cm="1">
        <f t="array" aca="1" ref="BF28" ca="1">SUMPRODUCT(--(OFFSET($O$13,0,0,1,$B$9)=TRUE), --(INDEX(OFFSET($O$15,0,0,$B$8,$B$9), 1+$AP28, 0) = INDEX(OFFSET($O$15,0,0,$B$8,$B$9), 1+BF$14, 0))) / $B$13</f>
        <v>0.8</v>
      </c>
      <c r="BG28" cm="1">
        <f t="array" aca="1" ref="BG28" ca="1">SUMPRODUCT(--(OFFSET($O$13,0,0,1,$B$9)=TRUE), --(INDEX(OFFSET($O$15,0,0,$B$8,$B$9), 1+$AP28, 0) = INDEX(OFFSET($O$15,0,0,$B$8,$B$9), 1+BG$14, 0))) / $B$13</f>
        <v>0.8</v>
      </c>
      <c r="BH28" cm="1">
        <f t="array" aca="1" ref="BH28" ca="1">SUMPRODUCT(--(OFFSET($O$13,0,0,1,$B$9)=TRUE), --(INDEX(OFFSET($O$15,0,0,$B$8,$B$9), 1+$AP28, 0) = INDEX(OFFSET($O$15,0,0,$B$8,$B$9), 1+BH$14, 0))) / $B$13</f>
        <v>0.95</v>
      </c>
      <c r="BI28" cm="1">
        <f t="array" aca="1" ref="BI28" ca="1">SUMPRODUCT(--(OFFSET($O$13,0,0,1,$B$9)=TRUE), --(INDEX(OFFSET($O$15,0,0,$B$8,$B$9), 1+$AP28, 0) = INDEX(OFFSET($O$15,0,0,$B$8,$B$9), 1+BI$14, 0))) / $B$13</f>
        <v>0.8</v>
      </c>
      <c r="BJ28" cm="1">
        <f t="array" aca="1" ref="BJ28" ca="1">SUMPRODUCT(--(OFFSET($O$13,0,0,1,$B$9)=TRUE), --(INDEX(OFFSET($O$15,0,0,$B$8,$B$9), 1+$AP28, 0) = INDEX(OFFSET($O$15,0,0,$B$8,$B$9), 1+BJ$14, 0))) / $B$13</f>
        <v>0.95</v>
      </c>
      <c r="BN28">
        <f t="shared" ca="1" si="7"/>
        <v>10</v>
      </c>
      <c r="BO28" s="14">
        <f t="shared" ca="1" si="8"/>
        <v>0.1</v>
      </c>
      <c r="BP28" s="2">
        <f ca="1"/>
        <v>13</v>
      </c>
      <c r="BQ28" cm="1">
        <f t="array" aca="1" ref="BQ28" ca="1">SUMPRODUCT(--(OFFSET($O$9,0,0,1,$B$9)=TRUE), --(INDEX(OFFSET($O$15,0,0,$B$8,$B$9), 1+$BP28, 0) = INDEX(OFFSET($O$15,0,0,$B$8,$B$9), 1+BQ$14, 0))) / $B$16</f>
        <v>0.89473684210526316</v>
      </c>
      <c r="BR28" cm="1">
        <f t="array" aca="1" ref="BR28" ca="1">SUMPRODUCT(--(OFFSET($O$9,0,0,1,$B$9)=TRUE), --(INDEX(OFFSET($O$15,0,0,$B$8,$B$9), 1+$BP28, 0) = INDEX(OFFSET($O$15,0,0,$B$8,$B$9), 1+BR$14, 0))) / $B$16</f>
        <v>1</v>
      </c>
      <c r="BS28" cm="1">
        <f t="array" aca="1" ref="BS28" ca="1">SUMPRODUCT(--(OFFSET($O$9,0,0,1,$B$9)=TRUE), --(INDEX(OFFSET($O$15,0,0,$B$8,$B$9), 1+$BP28, 0) = INDEX(OFFSET($O$15,0,0,$B$8,$B$9), 1+BS$14, 0))) / $B$16</f>
        <v>0.89473684210526316</v>
      </c>
      <c r="BT28" cm="1">
        <f t="array" aca="1" ref="BT28" ca="1">SUMPRODUCT(--(OFFSET($O$9,0,0,1,$B$9)=TRUE), --(INDEX(OFFSET($O$15,0,0,$B$8,$B$9), 1+$BP28, 0) = INDEX(OFFSET($O$15,0,0,$B$8,$B$9), 1+BT$14, 0))) / $B$16</f>
        <v>0.89473684210526316</v>
      </c>
      <c r="BU28" cm="1">
        <f t="array" aca="1" ref="BU28" ca="1">SUMPRODUCT(--(OFFSET($O$9,0,0,1,$B$9)=TRUE), --(INDEX(OFFSET($O$15,0,0,$B$8,$B$9), 1+$BP28, 0) = INDEX(OFFSET($O$15,0,0,$B$8,$B$9), 1+BU$14, 0))) / $B$16</f>
        <v>0.89473684210526316</v>
      </c>
      <c r="BV28" cm="1">
        <f t="array" aca="1" ref="BV28" ca="1">SUMPRODUCT(--(OFFSET($O$9,0,0,1,$B$9)=TRUE), --(INDEX(OFFSET($O$15,0,0,$B$8,$B$9), 1+$BP28, 0) = INDEX(OFFSET($O$15,0,0,$B$8,$B$9), 1+BV$14, 0))) / $B$16</f>
        <v>1</v>
      </c>
      <c r="BW28" cm="1">
        <f t="array" aca="1" ref="BW28" ca="1">SUMPRODUCT(--(OFFSET($O$9,0,0,1,$B$9)=TRUE), --(INDEX(OFFSET($O$15,0,0,$B$8,$B$9), 1+$BP28, 0) = INDEX(OFFSET($O$15,0,0,$B$8,$B$9), 1+BW$14, 0))) / $B$16</f>
        <v>0.84210526315789469</v>
      </c>
      <c r="BX28" cm="1">
        <f t="array" aca="1" ref="BX28" ca="1">SUMPRODUCT(--(OFFSET($O$9,0,0,1,$B$9)=TRUE), --(INDEX(OFFSET($O$15,0,0,$B$8,$B$9), 1+$BP28, 0) = INDEX(OFFSET($O$15,0,0,$B$8,$B$9), 1+BX$14, 0))) / $B$16</f>
        <v>0.84210526315789469</v>
      </c>
      <c r="BY28" cm="1">
        <f t="array" aca="1" ref="BY28" ca="1">SUMPRODUCT(--(OFFSET($O$9,0,0,1,$B$9)=TRUE), --(INDEX(OFFSET($O$15,0,0,$B$8,$B$9), 1+$BP28, 0) = INDEX(OFFSET($O$15,0,0,$B$8,$B$9), 1+BY$14, 0))) / $B$16</f>
        <v>1</v>
      </c>
      <c r="BZ28" cm="1">
        <f t="array" aca="1" ref="BZ28" ca="1">SUMPRODUCT(--(OFFSET($O$9,0,0,1,$B$9)=TRUE), --(INDEX(OFFSET($O$15,0,0,$B$8,$B$9), 1+$BP28, 0) = INDEX(OFFSET($O$15,0,0,$B$8,$B$9), 1+BZ$14, 0))) / $B$16</f>
        <v>1</v>
      </c>
      <c r="CA28" cm="1">
        <f t="array" aca="1" ref="CA28" ca="1">SUMPRODUCT(--(OFFSET($O$9,0,0,1,$B$9)=TRUE), --(INDEX(OFFSET($O$15,0,0,$B$8,$B$9), 1+$BP28, 0) = INDEX(OFFSET($O$15,0,0,$B$8,$B$9), 1+CA$14, 0))) / $B$16</f>
        <v>0.84210526315789469</v>
      </c>
      <c r="CB28" cm="1">
        <f t="array" aca="1" ref="CB28" ca="1">SUMPRODUCT(--(OFFSET($O$9,0,0,1,$B$9)=TRUE), --(INDEX(OFFSET($O$15,0,0,$B$8,$B$9), 1+$BP28, 0) = INDEX(OFFSET($O$15,0,0,$B$8,$B$9), 1+CB$14, 0))) / $B$16</f>
        <v>1</v>
      </c>
      <c r="CC28" cm="1">
        <f t="array" aca="1" ref="CC28" ca="1">SUMPRODUCT(--(OFFSET($O$9,0,0,1,$B$9)=TRUE), --(INDEX(OFFSET($O$15,0,0,$B$8,$B$9), 1+$BP28, 0) = INDEX(OFFSET($O$15,0,0,$B$8,$B$9), 1+CC$14, 0))) / $B$16</f>
        <v>1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1</v>
      </c>
      <c r="CF28" cm="1">
        <f t="array" aca="1" ref="CF28" ca="1">SUMPRODUCT(--(OFFSET($O$9,0,0,1,$B$9)=TRUE), --(INDEX(OFFSET($O$15,0,0,$B$8,$B$9), 1+$BP28, 0) = INDEX(OFFSET($O$15,0,0,$B$8,$B$9), 1+CF$14, 0))) / $B$16</f>
        <v>0.84210526315789469</v>
      </c>
      <c r="CG28" cm="1">
        <f t="array" aca="1" ref="CG28" ca="1">SUMPRODUCT(--(OFFSET($O$9,0,0,1,$B$9)=TRUE), --(INDEX(OFFSET($O$15,0,0,$B$8,$B$9), 1+$BP28, 0) = INDEX(OFFSET($O$15,0,0,$B$8,$B$9), 1+CG$14, 0))) / $B$16</f>
        <v>0.84210526315789469</v>
      </c>
      <c r="CH28" cm="1">
        <f t="array" aca="1" ref="CH28" ca="1">SUMPRODUCT(--(OFFSET($O$9,0,0,1,$B$9)=TRUE), --(INDEX(OFFSET($O$15,0,0,$B$8,$B$9), 1+$BP28, 0) = INDEX(OFFSET($O$15,0,0,$B$8,$B$9), 1+CH$14, 0))) / $B$16</f>
        <v>1</v>
      </c>
      <c r="CI28" cm="1">
        <f t="array" aca="1" ref="CI28" ca="1">SUMPRODUCT(--(OFFSET($O$9,0,0,1,$B$9)=TRUE), --(INDEX(OFFSET($O$15,0,0,$B$8,$B$9), 1+$BP28, 0) = INDEX(OFFSET($O$15,0,0,$B$8,$B$9), 1+CI$14, 0))) / $B$16</f>
        <v>0.84210526315789469</v>
      </c>
      <c r="CJ28" cm="1">
        <f t="array" aca="1" ref="CJ28" ca="1">SUMPRODUCT(--(OFFSET($O$9,0,0,1,$B$9)=TRUE), --(INDEX(OFFSET($O$15,0,0,$B$8,$B$9), 1+$BP28, 0) = INDEX(OFFSET($O$15,0,0,$B$8,$B$9), 1+CJ$14, 0))) / $B$16</f>
        <v>1</v>
      </c>
    </row>
    <row r="29" spans="4:88" x14ac:dyDescent="0.2">
      <c r="D29" s="10">
        <f ca="1"/>
        <v>14</v>
      </c>
      <c r="F29" s="10">
        <f ca="1"/>
        <v>0.1</v>
      </c>
      <c r="H29" s="10">
        <f ca="1"/>
        <v>15</v>
      </c>
      <c r="J29" cm="1">
        <f t="array" aca="1" ref="J29" ca="1">SUMPRODUCT((O29:AJ29=$O$11:$AJ$11)*(O$13:AJ$13=TRUE))  / COUNTIF(O$13:AJ$13,TRUE)</f>
        <v>0.95</v>
      </c>
      <c r="K29" t="b">
        <f t="shared" ca="1" si="9"/>
        <v>1</v>
      </c>
      <c r="L29" cm="1">
        <f t="array" aca="1" ref="L29" ca="1">SUM(
   1*(_xlfn._xlws.FILTER(OFFSET($O29,0,0,1,$B$9),OFFSET($O$13,0,0,1,$B$9)) = "-")
) / $B$13</f>
        <v>0.05</v>
      </c>
      <c r="M29" t="b">
        <f t="shared" ca="1" si="4"/>
        <v>1</v>
      </c>
      <c r="N29" s="2">
        <v>14</v>
      </c>
      <c r="O29" s="12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9" t="s">
        <v>11</v>
      </c>
      <c r="W29" s="9" t="s">
        <v>11</v>
      </c>
      <c r="X29" s="9" t="s">
        <v>11</v>
      </c>
      <c r="Y29" s="9" t="s">
        <v>5</v>
      </c>
      <c r="Z29" s="9" t="s">
        <v>0</v>
      </c>
      <c r="AA29" s="9" t="s">
        <v>1</v>
      </c>
      <c r="AB29" s="9" t="s">
        <v>1</v>
      </c>
      <c r="AC29" s="9" t="s">
        <v>2</v>
      </c>
      <c r="AD29" s="9" t="s">
        <v>2</v>
      </c>
      <c r="AE29" s="9" t="s">
        <v>5</v>
      </c>
      <c r="AF29" s="9" t="s">
        <v>5</v>
      </c>
      <c r="AG29" s="9" t="s">
        <v>3</v>
      </c>
      <c r="AH29" s="9" t="s">
        <v>3</v>
      </c>
      <c r="AI29" s="9" t="s">
        <v>4</v>
      </c>
      <c r="AJ29" s="9" t="s">
        <v>4</v>
      </c>
      <c r="AK29" s="7"/>
      <c r="AN29">
        <f t="shared" ca="1" si="5"/>
        <v>3</v>
      </c>
      <c r="AO29" s="14">
        <f t="shared" ca="1" si="6"/>
        <v>0.33333333333333331</v>
      </c>
      <c r="AP29" s="2">
        <f ca="1"/>
        <v>14</v>
      </c>
      <c r="AQ29" cm="1">
        <f t="array" aca="1" ref="AQ29" ca="1">SUMPRODUCT(--(OFFSET($O$13,0,0,1,$B$9)=TRUE), --(INDEX(OFFSET($O$15,0,0,$B$8,$B$9), 1+$AP29, 0) = INDEX(OFFSET($O$15,0,0,$B$8,$B$9), 1+AQ$14, 0))) / $B$13</f>
        <v>0.85</v>
      </c>
      <c r="AR29" cm="1">
        <f t="array" aca="1" ref="AR29" ca="1">SUMPRODUCT(--(OFFSET($O$13,0,0,1,$B$9)=TRUE), --(INDEX(OFFSET($O$15,0,0,$B$8,$B$9), 1+$AP29, 0) = INDEX(OFFSET($O$15,0,0,$B$8,$B$9), 1+AR$14, 0))) / $B$13</f>
        <v>0.95</v>
      </c>
      <c r="AS29" cm="1">
        <f t="array" aca="1" ref="AS29" ca="1">SUMPRODUCT(--(OFFSET($O$13,0,0,1,$B$9)=TRUE), --(INDEX(OFFSET($O$15,0,0,$B$8,$B$9), 1+$AP29, 0) = INDEX(OFFSET($O$15,0,0,$B$8,$B$9), 1+AS$14, 0))) / $B$13</f>
        <v>0.85</v>
      </c>
      <c r="AT29" cm="1">
        <f t="array" aca="1" ref="AT29" ca="1">SUMPRODUCT(--(OFFSET($O$13,0,0,1,$B$9)=TRUE), --(INDEX(OFFSET($O$15,0,0,$B$8,$B$9), 1+$AP29, 0) = INDEX(OFFSET($O$15,0,0,$B$8,$B$9), 1+AT$14, 0))) / $B$13</f>
        <v>0.85</v>
      </c>
      <c r="AU29" cm="1">
        <f t="array" aca="1" ref="AU29" ca="1">SUMPRODUCT(--(OFFSET($O$13,0,0,1,$B$9)=TRUE), --(INDEX(OFFSET($O$15,0,0,$B$8,$B$9), 1+$AP29, 0) = INDEX(OFFSET($O$15,0,0,$B$8,$B$9), 1+AU$14, 0))) / $B$13</f>
        <v>0.85</v>
      </c>
      <c r="AV29" cm="1">
        <f t="array" aca="1" ref="AV29" ca="1">SUMPRODUCT(--(OFFSET($O$13,0,0,1,$B$9)=TRUE), --(INDEX(OFFSET($O$15,0,0,$B$8,$B$9), 1+$AP29, 0) = INDEX(OFFSET($O$15,0,0,$B$8,$B$9), 1+AV$14, 0))) / $B$13</f>
        <v>0.95</v>
      </c>
      <c r="AW29" cm="1">
        <f t="array" aca="1" ref="AW29" ca="1">SUMPRODUCT(--(OFFSET($O$13,0,0,1,$B$9)=TRUE), --(INDEX(OFFSET($O$15,0,0,$B$8,$B$9), 1+$AP29, 0) = INDEX(OFFSET($O$15,0,0,$B$8,$B$9), 1+AW$14, 0))) / $B$13</f>
        <v>0.8</v>
      </c>
      <c r="AX29" cm="1">
        <f t="array" aca="1" ref="AX29" ca="1">SUMPRODUCT(--(OFFSET($O$13,0,0,1,$B$9)=TRUE), --(INDEX(OFFSET($O$15,0,0,$B$8,$B$9), 1+$AP29, 0) = INDEX(OFFSET($O$15,0,0,$B$8,$B$9), 1+AX$14, 0))) / $B$13</f>
        <v>0.8</v>
      </c>
      <c r="AY29" cm="1">
        <f t="array" aca="1" ref="AY29" ca="1">SUMPRODUCT(--(OFFSET($O$13,0,0,1,$B$9)=TRUE), --(INDEX(OFFSET($O$15,0,0,$B$8,$B$9), 1+$AP29, 0) = INDEX(OFFSET($O$15,0,0,$B$8,$B$9), 1+AY$14, 0))) / $B$13</f>
        <v>0.95</v>
      </c>
      <c r="AZ29" cm="1">
        <f t="array" aca="1" ref="AZ29" ca="1">SUMPRODUCT(--(OFFSET($O$13,0,0,1,$B$9)=TRUE), --(INDEX(OFFSET($O$15,0,0,$B$8,$B$9), 1+$AP29, 0) = INDEX(OFFSET($O$15,0,0,$B$8,$B$9), 1+AZ$14, 0))) / $B$13</f>
        <v>0.95</v>
      </c>
      <c r="BA29" cm="1">
        <f t="array" aca="1" ref="BA29" ca="1">SUMPRODUCT(--(OFFSET($O$13,0,0,1,$B$9)=TRUE), --(INDEX(OFFSET($O$15,0,0,$B$8,$B$9), 1+$AP29, 0) = INDEX(OFFSET($O$15,0,0,$B$8,$B$9), 1+BA$14, 0))) / $B$13</f>
        <v>0.8</v>
      </c>
      <c r="BB29" cm="1">
        <f t="array" aca="1" ref="BB29" ca="1">SUMPRODUCT(--(OFFSET($O$13,0,0,1,$B$9)=TRUE), --(INDEX(OFFSET($O$15,0,0,$B$8,$B$9), 1+$AP29, 0) = INDEX(OFFSET($O$15,0,0,$B$8,$B$9), 1+BB$14, 0))) / $B$13</f>
        <v>0.95</v>
      </c>
      <c r="BC29" cm="1">
        <f t="array" aca="1" ref="BC29" ca="1">SUMPRODUCT(--(OFFSET($O$13,0,0,1,$B$9)=TRUE), --(INDEX(OFFSET($O$15,0,0,$B$8,$B$9), 1+$AP29, 0) = INDEX(OFFSET($O$15,0,0,$B$8,$B$9), 1+BC$14, 0))) / $B$13</f>
        <v>0.95</v>
      </c>
      <c r="BD29" cm="1">
        <f t="array" aca="1" ref="BD29" ca="1">SUMPRODUCT(--(OFFSET($O$13,0,0,1,$B$9)=TRUE), --(INDEX(OFFSET($O$15,0,0,$B$8,$B$9), 1+$AP29, 0) = INDEX(OFFSET($O$15,0,0,$B$8,$B$9), 1+BD$14, 0))) / $B$13</f>
        <v>0.95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0.85</v>
      </c>
      <c r="BG29" cm="1">
        <f t="array" aca="1" ref="BG29" ca="1">SUMPRODUCT(--(OFFSET($O$13,0,0,1,$B$9)=TRUE), --(INDEX(OFFSET($O$15,0,0,$B$8,$B$9), 1+$AP29, 0) = INDEX(OFFSET($O$15,0,0,$B$8,$B$9), 1+BG$14, 0))) / $B$13</f>
        <v>0.85</v>
      </c>
      <c r="BH29" cm="1">
        <f t="array" aca="1" ref="BH29" ca="1">SUMPRODUCT(--(OFFSET($O$13,0,0,1,$B$9)=TRUE), --(INDEX(OFFSET($O$15,0,0,$B$8,$B$9), 1+$AP29, 0) = INDEX(OFFSET($O$15,0,0,$B$8,$B$9), 1+BH$14, 0))) / $B$13</f>
        <v>1</v>
      </c>
      <c r="BI29" cm="1">
        <f t="array" aca="1" ref="BI29" ca="1">SUMPRODUCT(--(OFFSET($O$13,0,0,1,$B$9)=TRUE), --(INDEX(OFFSET($O$15,0,0,$B$8,$B$9), 1+$AP29, 0) = INDEX(OFFSET($O$15,0,0,$B$8,$B$9), 1+BI$14, 0))) / $B$13</f>
        <v>0.85</v>
      </c>
      <c r="BJ29" cm="1">
        <f t="array" aca="1" ref="BJ29" ca="1">SUMPRODUCT(--(OFFSET($O$13,0,0,1,$B$9)=TRUE), --(INDEX(OFFSET($O$15,0,0,$B$8,$B$9), 1+$AP29, 0) = INDEX(OFFSET($O$15,0,0,$B$8,$B$9), 1+BJ$14, 0))) / $B$13</f>
        <v>1</v>
      </c>
      <c r="BN29">
        <f t="shared" ca="1" si="7"/>
        <v>10</v>
      </c>
      <c r="BO29" s="14">
        <f t="shared" ca="1" si="8"/>
        <v>0.1</v>
      </c>
      <c r="BP29" s="2">
        <f ca="1"/>
        <v>14</v>
      </c>
      <c r="BQ29" cm="1">
        <f t="array" aca="1" ref="BQ29" ca="1">SUMPRODUCT(--(OFFSET($O$9,0,0,1,$B$9)=TRUE), --(INDEX(OFFSET($O$15,0,0,$B$8,$B$9), 1+$BP29, 0) = INDEX(OFFSET($O$15,0,0,$B$8,$B$9), 1+BQ$14, 0))) / $B$16</f>
        <v>0.89473684210526316</v>
      </c>
      <c r="BR29" cm="1">
        <f t="array" aca="1" ref="BR29" ca="1">SUMPRODUCT(--(OFFSET($O$9,0,0,1,$B$9)=TRUE), --(INDEX(OFFSET($O$15,0,0,$B$8,$B$9), 1+$BP29, 0) = INDEX(OFFSET($O$15,0,0,$B$8,$B$9), 1+BR$14, 0))) / $B$16</f>
        <v>1</v>
      </c>
      <c r="BS29" cm="1">
        <f t="array" aca="1" ref="BS29" ca="1">SUMPRODUCT(--(OFFSET($O$9,0,0,1,$B$9)=TRUE), --(INDEX(OFFSET($O$15,0,0,$B$8,$B$9), 1+$BP29, 0) = INDEX(OFFSET($O$15,0,0,$B$8,$B$9), 1+BS$14, 0))) / $B$16</f>
        <v>0.89473684210526316</v>
      </c>
      <c r="BT29" cm="1">
        <f t="array" aca="1" ref="BT29" ca="1">SUMPRODUCT(--(OFFSET($O$9,0,0,1,$B$9)=TRUE), --(INDEX(OFFSET($O$15,0,0,$B$8,$B$9), 1+$BP29, 0) = INDEX(OFFSET($O$15,0,0,$B$8,$B$9), 1+BT$14, 0))) / $B$16</f>
        <v>0.89473684210526316</v>
      </c>
      <c r="BU29" cm="1">
        <f t="array" aca="1" ref="BU29" ca="1">SUMPRODUCT(--(OFFSET($O$9,0,0,1,$B$9)=TRUE), --(INDEX(OFFSET($O$15,0,0,$B$8,$B$9), 1+$BP29, 0) = INDEX(OFFSET($O$15,0,0,$B$8,$B$9), 1+BU$14, 0))) / $B$16</f>
        <v>0.89473684210526316</v>
      </c>
      <c r="BV29" cm="1">
        <f t="array" aca="1" ref="BV29" ca="1">SUMPRODUCT(--(OFFSET($O$9,0,0,1,$B$9)=TRUE), --(INDEX(OFFSET($O$15,0,0,$B$8,$B$9), 1+$BP29, 0) = INDEX(OFFSET($O$15,0,0,$B$8,$B$9), 1+BV$14, 0))) / $B$16</f>
        <v>1</v>
      </c>
      <c r="BW29" cm="1">
        <f t="array" aca="1" ref="BW29" ca="1">SUMPRODUCT(--(OFFSET($O$9,0,0,1,$B$9)=TRUE), --(INDEX(OFFSET($O$15,0,0,$B$8,$B$9), 1+$BP29, 0) = INDEX(OFFSET($O$15,0,0,$B$8,$B$9), 1+BW$14, 0))) / $B$16</f>
        <v>0.84210526315789469</v>
      </c>
      <c r="BX29" cm="1">
        <f t="array" aca="1" ref="BX29" ca="1">SUMPRODUCT(--(OFFSET($O$9,0,0,1,$B$9)=TRUE), --(INDEX(OFFSET($O$15,0,0,$B$8,$B$9), 1+$BP29, 0) = INDEX(OFFSET($O$15,0,0,$B$8,$B$9), 1+BX$14, 0))) / $B$16</f>
        <v>0.84210526315789469</v>
      </c>
      <c r="BY29" cm="1">
        <f t="array" aca="1" ref="BY29" ca="1">SUMPRODUCT(--(OFFSET($O$9,0,0,1,$B$9)=TRUE), --(INDEX(OFFSET($O$15,0,0,$B$8,$B$9), 1+$BP29, 0) = INDEX(OFFSET($O$15,0,0,$B$8,$B$9), 1+BY$14, 0))) / $B$16</f>
        <v>1</v>
      </c>
      <c r="BZ29" cm="1">
        <f t="array" aca="1" ref="BZ29" ca="1">SUMPRODUCT(--(OFFSET($O$9,0,0,1,$B$9)=TRUE), --(INDEX(OFFSET($O$15,0,0,$B$8,$B$9), 1+$BP29, 0) = INDEX(OFFSET($O$15,0,0,$B$8,$B$9), 1+BZ$14, 0))) / $B$16</f>
        <v>1</v>
      </c>
      <c r="CA29" cm="1">
        <f t="array" aca="1" ref="CA29" ca="1">SUMPRODUCT(--(OFFSET($O$9,0,0,1,$B$9)=TRUE), --(INDEX(OFFSET($O$15,0,0,$B$8,$B$9), 1+$BP29, 0) = INDEX(OFFSET($O$15,0,0,$B$8,$B$9), 1+CA$14, 0))) / $B$16</f>
        <v>0.84210526315789469</v>
      </c>
      <c r="CB29" cm="1">
        <f t="array" aca="1" ref="CB29" ca="1">SUMPRODUCT(--(OFFSET($O$9,0,0,1,$B$9)=TRUE), --(INDEX(OFFSET($O$15,0,0,$B$8,$B$9), 1+$BP29, 0) = INDEX(OFFSET($O$15,0,0,$B$8,$B$9), 1+CB$14, 0))) / $B$16</f>
        <v>1</v>
      </c>
      <c r="CC29" cm="1">
        <f t="array" aca="1" ref="CC29" ca="1">SUMPRODUCT(--(OFFSET($O$9,0,0,1,$B$9)=TRUE), --(INDEX(OFFSET($O$15,0,0,$B$8,$B$9), 1+$BP29, 0) = INDEX(OFFSET($O$15,0,0,$B$8,$B$9), 1+CC$14, 0))) / $B$16</f>
        <v>1</v>
      </c>
      <c r="CD29" cm="1">
        <f t="array" aca="1" ref="CD29" ca="1">SUMPRODUCT(--(OFFSET($O$9,0,0,1,$B$9)=TRUE), --(INDEX(OFFSET($O$15,0,0,$B$8,$B$9), 1+$BP29, 0) = INDEX(OFFSET($O$15,0,0,$B$8,$B$9), 1+CD$14, 0))) / $B$16</f>
        <v>1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0.84210526315789469</v>
      </c>
      <c r="CG29" cm="1">
        <f t="array" aca="1" ref="CG29" ca="1">SUMPRODUCT(--(OFFSET($O$9,0,0,1,$B$9)=TRUE), --(INDEX(OFFSET($O$15,0,0,$B$8,$B$9), 1+$BP29, 0) = INDEX(OFFSET($O$15,0,0,$B$8,$B$9), 1+CG$14, 0))) / $B$16</f>
        <v>0.84210526315789469</v>
      </c>
      <c r="CH29" cm="1">
        <f t="array" aca="1" ref="CH29" ca="1">SUMPRODUCT(--(OFFSET($O$9,0,0,1,$B$9)=TRUE), --(INDEX(OFFSET($O$15,0,0,$B$8,$B$9), 1+$BP29, 0) = INDEX(OFFSET($O$15,0,0,$B$8,$B$9), 1+CH$14, 0))) / $B$16</f>
        <v>1</v>
      </c>
      <c r="CI29" cm="1">
        <f t="array" aca="1" ref="CI29" ca="1">SUMPRODUCT(--(OFFSET($O$9,0,0,1,$B$9)=TRUE), --(INDEX(OFFSET($O$15,0,0,$B$8,$B$9), 1+$BP29, 0) = INDEX(OFFSET($O$15,0,0,$B$8,$B$9), 1+CI$14, 0))) / $B$16</f>
        <v>0.84210526315789469</v>
      </c>
      <c r="CJ29" cm="1">
        <f t="array" aca="1" ref="CJ29" ca="1">SUMPRODUCT(--(OFFSET($O$9,0,0,1,$B$9)=TRUE), --(INDEX(OFFSET($O$15,0,0,$B$8,$B$9), 1+$BP29, 0) = INDEX(OFFSET($O$15,0,0,$B$8,$B$9), 1+CJ$14, 0))) / $B$16</f>
        <v>1</v>
      </c>
    </row>
    <row r="30" spans="4:88" x14ac:dyDescent="0.2">
      <c r="D30" s="10">
        <f ca="1"/>
        <v>15</v>
      </c>
      <c r="F30" s="10">
        <f ca="1"/>
        <v>0.2</v>
      </c>
      <c r="H30" s="10">
        <f ca="1"/>
        <v>18</v>
      </c>
      <c r="J30" cm="1">
        <f t="array" aca="1" ref="J30" ca="1">SUMPRODUCT((O30:AJ30=$O$11:$AJ$11)*(O$13:AJ$13=TRUE))  / COUNTIF(O$13:AJ$13,TRUE)</f>
        <v>0.8</v>
      </c>
      <c r="K30" t="b">
        <f t="shared" ca="1" si="9"/>
        <v>1</v>
      </c>
      <c r="L30" cm="1">
        <f t="array" aca="1" ref="L30" ca="1">SUM(
   1*(_xlfn._xlws.FILTER(OFFSET($O30,0,0,1,$B$9),OFFSET($O$13,0,0,1,$B$9)) = "-")
) / $B$13</f>
        <v>0.05</v>
      </c>
      <c r="M30" t="b">
        <f t="shared" ca="1" si="4"/>
        <v>1</v>
      </c>
      <c r="N30" s="2">
        <v>15</v>
      </c>
      <c r="O30" s="12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9" t="s">
        <v>11</v>
      </c>
      <c r="Y30" s="9" t="s">
        <v>5</v>
      </c>
      <c r="Z30" s="9" t="s">
        <v>2</v>
      </c>
      <c r="AA30" s="9" t="s">
        <v>1</v>
      </c>
      <c r="AB30" s="12" t="s">
        <v>1</v>
      </c>
      <c r="AC30" s="9" t="s">
        <v>2</v>
      </c>
      <c r="AD30" s="9" t="s">
        <v>2</v>
      </c>
      <c r="AE30" s="9" t="s">
        <v>5</v>
      </c>
      <c r="AF30" s="9" t="s">
        <v>5</v>
      </c>
      <c r="AG30" s="9" t="s">
        <v>3</v>
      </c>
      <c r="AH30" s="9" t="s">
        <v>3</v>
      </c>
      <c r="AI30" s="9" t="s">
        <v>11</v>
      </c>
      <c r="AJ30" s="9" t="s">
        <v>6</v>
      </c>
      <c r="AN30">
        <f t="shared" ca="1" si="5"/>
        <v>3</v>
      </c>
      <c r="AO30" s="14">
        <f t="shared" ca="1" si="6"/>
        <v>0.33333333333333331</v>
      </c>
      <c r="AP30" s="2">
        <f ca="1"/>
        <v>15</v>
      </c>
      <c r="AQ30" cm="1">
        <f t="array" aca="1" ref="AQ30" ca="1">SUMPRODUCT(--(OFFSET($O$13,0,0,1,$B$9)=TRUE), --(INDEX(OFFSET($O$15,0,0,$B$8,$B$9), 1+$AP30, 0) = INDEX(OFFSET($O$15,0,0,$B$8,$B$9), 1+AQ$14, 0))) / $B$13</f>
        <v>0.8</v>
      </c>
      <c r="AR30" cm="1">
        <f t="array" aca="1" ref="AR30" ca="1">SUMPRODUCT(--(OFFSET($O$13,0,0,1,$B$9)=TRUE), --(INDEX(OFFSET($O$15,0,0,$B$8,$B$9), 1+$AP30, 0) = INDEX(OFFSET($O$15,0,0,$B$8,$B$9), 1+AR$14, 0))) / $B$13</f>
        <v>0.8</v>
      </c>
      <c r="AS30" cm="1">
        <f t="array" aca="1" ref="AS30" ca="1">SUMPRODUCT(--(OFFSET($O$13,0,0,1,$B$9)=TRUE), --(INDEX(OFFSET($O$15,0,0,$B$8,$B$9), 1+$AP30, 0) = INDEX(OFFSET($O$15,0,0,$B$8,$B$9), 1+AS$14, 0))) / $B$13</f>
        <v>0.8</v>
      </c>
      <c r="AT30" cm="1">
        <f t="array" aca="1" ref="AT30" ca="1">SUMPRODUCT(--(OFFSET($O$13,0,0,1,$B$9)=TRUE), --(INDEX(OFFSET($O$15,0,0,$B$8,$B$9), 1+$AP30, 0) = INDEX(OFFSET($O$15,0,0,$B$8,$B$9), 1+AT$14, 0))) / $B$13</f>
        <v>0.8</v>
      </c>
      <c r="AU30" cm="1">
        <f t="array" aca="1" ref="AU30" ca="1">SUMPRODUCT(--(OFFSET($O$13,0,0,1,$B$9)=TRUE), --(INDEX(OFFSET($O$15,0,0,$B$8,$B$9), 1+$AP30, 0) = INDEX(OFFSET($O$15,0,0,$B$8,$B$9), 1+AU$14, 0))) / $B$13</f>
        <v>0.8</v>
      </c>
      <c r="AV30" cm="1">
        <f t="array" aca="1" ref="AV30" ca="1">SUMPRODUCT(--(OFFSET($O$13,0,0,1,$B$9)=TRUE), --(INDEX(OFFSET($O$15,0,0,$B$8,$B$9), 1+$AP30, 0) = INDEX(OFFSET($O$15,0,0,$B$8,$B$9), 1+AV$14, 0))) / $B$13</f>
        <v>0.8</v>
      </c>
      <c r="AW30" cm="1">
        <f t="array" aca="1" ref="AW30" ca="1">SUMPRODUCT(--(OFFSET($O$13,0,0,1,$B$9)=TRUE), --(INDEX(OFFSET($O$15,0,0,$B$8,$B$9), 1+$AP30, 0) = INDEX(OFFSET($O$15,0,0,$B$8,$B$9), 1+AW$14, 0))) / $B$13</f>
        <v>0.95</v>
      </c>
      <c r="AX30" cm="1">
        <f t="array" aca="1" ref="AX30" ca="1">SUMPRODUCT(--(OFFSET($O$13,0,0,1,$B$9)=TRUE), --(INDEX(OFFSET($O$15,0,0,$B$8,$B$9), 1+$AP30, 0) = INDEX(OFFSET($O$15,0,0,$B$8,$B$9), 1+AX$14, 0))) / $B$13</f>
        <v>0.95</v>
      </c>
      <c r="AY30" cm="1">
        <f t="array" aca="1" ref="AY30" ca="1">SUMPRODUCT(--(OFFSET($O$13,0,0,1,$B$9)=TRUE), --(INDEX(OFFSET($O$15,0,0,$B$8,$B$9), 1+$AP30, 0) = INDEX(OFFSET($O$15,0,0,$B$8,$B$9), 1+AY$14, 0))) / $B$13</f>
        <v>0.8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0.9</v>
      </c>
      <c r="BB30" cm="1">
        <f t="array" aca="1" ref="BB30" ca="1">SUMPRODUCT(--(OFFSET($O$13,0,0,1,$B$9)=TRUE), --(INDEX(OFFSET($O$15,0,0,$B$8,$B$9), 1+$AP30, 0) = INDEX(OFFSET($O$15,0,0,$B$8,$B$9), 1+BB$14, 0))) / $B$13</f>
        <v>0.8</v>
      </c>
      <c r="BC30" cm="1">
        <f t="array" aca="1" ref="BC30" ca="1">SUMPRODUCT(--(OFFSET($O$13,0,0,1,$B$9)=TRUE), --(INDEX(OFFSET($O$15,0,0,$B$8,$B$9), 1+$AP30, 0) = INDEX(OFFSET($O$15,0,0,$B$8,$B$9), 1+BC$14, 0))) / $B$13</f>
        <v>0.8</v>
      </c>
      <c r="BD30" cm="1">
        <f t="array" aca="1" ref="BD30" ca="1">SUMPRODUCT(--(OFFSET($O$13,0,0,1,$B$9)=TRUE), --(INDEX(OFFSET($O$15,0,0,$B$8,$B$9), 1+$AP30, 0) = INDEX(OFFSET($O$15,0,0,$B$8,$B$9), 1+BD$14, 0))) / $B$13</f>
        <v>0.8</v>
      </c>
      <c r="BE30" cm="1">
        <f t="array" aca="1" ref="BE30" ca="1">SUMPRODUCT(--(OFFSET($O$13,0,0,1,$B$9)=TRUE), --(INDEX(OFFSET($O$15,0,0,$B$8,$B$9), 1+$AP30, 0) = INDEX(OFFSET($O$15,0,0,$B$8,$B$9), 1+BE$14, 0))) / $B$13</f>
        <v>0.85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1</v>
      </c>
      <c r="BH30" cm="1">
        <f t="array" aca="1" ref="BH30" ca="1">SUMPRODUCT(--(OFFSET($O$13,0,0,1,$B$9)=TRUE), --(INDEX(OFFSET($O$15,0,0,$B$8,$B$9), 1+$AP30, 0) = INDEX(OFFSET($O$15,0,0,$B$8,$B$9), 1+BH$14, 0))) / $B$13</f>
        <v>0.85</v>
      </c>
      <c r="BI30" cm="1">
        <f t="array" aca="1" ref="BI30" ca="1">SUMPRODUCT(--(OFFSET($O$13,0,0,1,$B$9)=TRUE), --(INDEX(OFFSET($O$15,0,0,$B$8,$B$9), 1+$AP30, 0) = INDEX(OFFSET($O$15,0,0,$B$8,$B$9), 1+BI$14, 0))) / $B$13</f>
        <v>1</v>
      </c>
      <c r="BJ30" cm="1">
        <f t="array" aca="1" ref="BJ30" ca="1">SUMPRODUCT(--(OFFSET($O$13,0,0,1,$B$9)=TRUE), --(INDEX(OFFSET($O$15,0,0,$B$8,$B$9), 1+$AP30, 0) = INDEX(OFFSET($O$15,0,0,$B$8,$B$9), 1+BJ$14, 0))) / $B$13</f>
        <v>0.85</v>
      </c>
      <c r="BN30">
        <f t="shared" ca="1" si="7"/>
        <v>5</v>
      </c>
      <c r="BO30" s="14">
        <f t="shared" ca="1" si="8"/>
        <v>0.2</v>
      </c>
      <c r="BP30" s="2">
        <f ca="1"/>
        <v>15</v>
      </c>
      <c r="BQ30" cm="1">
        <f t="array" aca="1" ref="BQ30" ca="1">SUMPRODUCT(--(OFFSET($O$9,0,0,1,$B$9)=TRUE), --(INDEX(OFFSET($O$15,0,0,$B$8,$B$9), 1+$BP30, 0) = INDEX(OFFSET($O$15,0,0,$B$8,$B$9), 1+BQ$14, 0))) / $B$16</f>
        <v>0.84210526315789469</v>
      </c>
      <c r="BR30" cm="1">
        <f t="array" aca="1" ref="BR30" ca="1">SUMPRODUCT(--(OFFSET($O$9,0,0,1,$B$9)=TRUE), --(INDEX(OFFSET($O$15,0,0,$B$8,$B$9), 1+$BP30, 0) = INDEX(OFFSET($O$15,0,0,$B$8,$B$9), 1+BR$14, 0))) / $B$16</f>
        <v>0.84210526315789469</v>
      </c>
      <c r="BS30" cm="1">
        <f t="array" aca="1" ref="BS30" ca="1">SUMPRODUCT(--(OFFSET($O$9,0,0,1,$B$9)=TRUE), --(INDEX(OFFSET($O$15,0,0,$B$8,$B$9), 1+$BP30, 0) = INDEX(OFFSET($O$15,0,0,$B$8,$B$9), 1+BS$14, 0))) / $B$16</f>
        <v>0.84210526315789469</v>
      </c>
      <c r="BT30" cm="1">
        <f t="array" aca="1" ref="BT30" ca="1">SUMPRODUCT(--(OFFSET($O$9,0,0,1,$B$9)=TRUE), --(INDEX(OFFSET($O$15,0,0,$B$8,$B$9), 1+$BP30, 0) = INDEX(OFFSET($O$15,0,0,$B$8,$B$9), 1+BT$14, 0))) / $B$16</f>
        <v>0.84210526315789469</v>
      </c>
      <c r="BU30" cm="1">
        <f t="array" aca="1" ref="BU30" ca="1">SUMPRODUCT(--(OFFSET($O$9,0,0,1,$B$9)=TRUE), --(INDEX(OFFSET($O$15,0,0,$B$8,$B$9), 1+$BP30, 0) = INDEX(OFFSET($O$15,0,0,$B$8,$B$9), 1+BU$14, 0))) / $B$16</f>
        <v>0.84210526315789469</v>
      </c>
      <c r="BV30" cm="1">
        <f t="array" aca="1" ref="BV30" ca="1">SUMPRODUCT(--(OFFSET($O$9,0,0,1,$B$9)=TRUE), --(INDEX(OFFSET($O$15,0,0,$B$8,$B$9), 1+$BP30, 0) = INDEX(OFFSET($O$15,0,0,$B$8,$B$9), 1+BV$14, 0))) / $B$16</f>
        <v>0.84210526315789469</v>
      </c>
      <c r="BW30" cm="1">
        <f t="array" aca="1" ref="BW30" ca="1">SUMPRODUCT(--(OFFSET($O$9,0,0,1,$B$9)=TRUE), --(INDEX(OFFSET($O$15,0,0,$B$8,$B$9), 1+$BP30, 0) = INDEX(OFFSET($O$15,0,0,$B$8,$B$9), 1+BW$14, 0))) / $B$16</f>
        <v>1</v>
      </c>
      <c r="BX30" cm="1">
        <f t="array" aca="1" ref="BX30" ca="1">SUMPRODUCT(--(OFFSET($O$9,0,0,1,$B$9)=TRUE), --(INDEX(OFFSET($O$15,0,0,$B$8,$B$9), 1+$BP30, 0) = INDEX(OFFSET($O$15,0,0,$B$8,$B$9), 1+BX$14, 0))) / $B$16</f>
        <v>1</v>
      </c>
      <c r="BY30" cm="1">
        <f t="array" aca="1" ref="BY30" ca="1">SUMPRODUCT(--(OFFSET($O$9,0,0,1,$B$9)=TRUE), --(INDEX(OFFSET($O$15,0,0,$B$8,$B$9), 1+$BP30, 0) = INDEX(OFFSET($O$15,0,0,$B$8,$B$9), 1+BY$14, 0))) / $B$16</f>
        <v>0.84210526315789469</v>
      </c>
      <c r="BZ30" cm="1">
        <f t="array" aca="1" ref="BZ30" ca="1">SUMPRODUCT(--(OFFSET($O$9,0,0,1,$B$9)=TRUE), --(INDEX(OFFSET($O$15,0,0,$B$8,$B$9), 1+$BP30, 0) = INDEX(OFFSET($O$15,0,0,$B$8,$B$9), 1+BZ$14, 0))) / $B$16</f>
        <v>0.84210526315789469</v>
      </c>
      <c r="CA30" cm="1">
        <f t="array" aca="1" ref="CA30" ca="1">SUMPRODUCT(--(OFFSET($O$9,0,0,1,$B$9)=TRUE), --(INDEX(OFFSET($O$15,0,0,$B$8,$B$9), 1+$BP30, 0) = INDEX(OFFSET($O$15,0,0,$B$8,$B$9), 1+CA$14, 0))) / $B$16</f>
        <v>0.94736842105263153</v>
      </c>
      <c r="CB30" cm="1">
        <f t="array" aca="1" ref="CB30" ca="1">SUMPRODUCT(--(OFFSET($O$9,0,0,1,$B$9)=TRUE), --(INDEX(OFFSET($O$15,0,0,$B$8,$B$9), 1+$BP30, 0) = INDEX(OFFSET($O$15,0,0,$B$8,$B$9), 1+CB$14, 0))) / $B$16</f>
        <v>0.84210526315789469</v>
      </c>
      <c r="CC30" cm="1">
        <f t="array" aca="1" ref="CC30" ca="1">SUMPRODUCT(--(OFFSET($O$9,0,0,1,$B$9)=TRUE), --(INDEX(OFFSET($O$15,0,0,$B$8,$B$9), 1+$BP30, 0) = INDEX(OFFSET($O$15,0,0,$B$8,$B$9), 1+CC$14, 0))) / $B$16</f>
        <v>0.84210526315789469</v>
      </c>
      <c r="CD30" cm="1">
        <f t="array" aca="1" ref="CD30" ca="1">SUMPRODUCT(--(OFFSET($O$9,0,0,1,$B$9)=TRUE), --(INDEX(OFFSET($O$15,0,0,$B$8,$B$9), 1+$BP30, 0) = INDEX(OFFSET($O$15,0,0,$B$8,$B$9), 1+CD$14, 0))) / $B$16</f>
        <v>0.84210526315789469</v>
      </c>
      <c r="CE30" cm="1">
        <f t="array" aca="1" ref="CE30" ca="1">SUMPRODUCT(--(OFFSET($O$9,0,0,1,$B$9)=TRUE), --(INDEX(OFFSET($O$15,0,0,$B$8,$B$9), 1+$BP30, 0) = INDEX(OFFSET($O$15,0,0,$B$8,$B$9), 1+CE$14, 0))) / $B$16</f>
        <v>0.84210526315789469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1</v>
      </c>
      <c r="CH30" cm="1">
        <f t="array" aca="1" ref="CH30" ca="1">SUMPRODUCT(--(OFFSET($O$9,0,0,1,$B$9)=TRUE), --(INDEX(OFFSET($O$15,0,0,$B$8,$B$9), 1+$BP30, 0) = INDEX(OFFSET($O$15,0,0,$B$8,$B$9), 1+CH$14, 0))) / $B$16</f>
        <v>0.84210526315789469</v>
      </c>
      <c r="CI30" cm="1">
        <f t="array" aca="1" ref="CI30" ca="1">SUMPRODUCT(--(OFFSET($O$9,0,0,1,$B$9)=TRUE), --(INDEX(OFFSET($O$15,0,0,$B$8,$B$9), 1+$BP30, 0) = INDEX(OFFSET($O$15,0,0,$B$8,$B$9), 1+CI$14, 0))) / $B$16</f>
        <v>1</v>
      </c>
      <c r="CJ30" cm="1">
        <f t="array" aca="1" ref="CJ30" ca="1">SUMPRODUCT(--(OFFSET($O$9,0,0,1,$B$9)=TRUE), --(INDEX(OFFSET($O$15,0,0,$B$8,$B$9), 1+$BP30, 0) = INDEX(OFFSET($O$15,0,0,$B$8,$B$9), 1+CJ$14, 0))) / $B$16</f>
        <v>0.84210526315789469</v>
      </c>
    </row>
    <row r="31" spans="4:88" x14ac:dyDescent="0.2">
      <c r="D31" s="10">
        <f ca="1"/>
        <v>16</v>
      </c>
      <c r="F31" s="10">
        <f ca="1"/>
        <v>0.2</v>
      </c>
      <c r="H31" s="10">
        <f ca="1"/>
        <v>19</v>
      </c>
      <c r="J31" cm="1">
        <f t="array" aca="1" ref="J31" ca="1">SUMPRODUCT((O31:AJ31=$O$11:$AJ$11)*(O$13:AJ$13=TRUE))  / COUNTIF(O$13:AJ$13,TRUE)</f>
        <v>0.8</v>
      </c>
      <c r="K31" t="b">
        <f t="shared" ca="1" si="9"/>
        <v>1</v>
      </c>
      <c r="L31" cm="1">
        <f t="array" aca="1" ref="L31" ca="1">SUM(
   1*(_xlfn._xlws.FILTER(OFFSET($O31,0,0,1,$B$9),OFFSET($O$13,0,0,1,$B$9)) = "-")
) / $B$13</f>
        <v>0.05</v>
      </c>
      <c r="M31" t="b">
        <f t="shared" ca="1" si="4"/>
        <v>1</v>
      </c>
      <c r="N31" s="2">
        <v>16</v>
      </c>
      <c r="O31" s="12" t="s">
        <v>11</v>
      </c>
      <c r="P31" s="9" t="s">
        <v>11</v>
      </c>
      <c r="Q31" s="9" t="s">
        <v>11</v>
      </c>
      <c r="R31" s="9" t="s">
        <v>11</v>
      </c>
      <c r="S31" s="9" t="s">
        <v>11</v>
      </c>
      <c r="T31" s="9" t="s">
        <v>11</v>
      </c>
      <c r="U31" s="9" t="s">
        <v>11</v>
      </c>
      <c r="V31" s="9" t="s">
        <v>11</v>
      </c>
      <c r="W31" s="9" t="s">
        <v>11</v>
      </c>
      <c r="X31" s="9" t="s">
        <v>11</v>
      </c>
      <c r="Y31" s="9" t="s">
        <v>5</v>
      </c>
      <c r="Z31" s="9" t="s">
        <v>2</v>
      </c>
      <c r="AA31" s="9" t="s">
        <v>1</v>
      </c>
      <c r="AB31" s="12" t="s">
        <v>1</v>
      </c>
      <c r="AC31" s="9" t="s">
        <v>2</v>
      </c>
      <c r="AD31" s="9" t="s">
        <v>2</v>
      </c>
      <c r="AE31" s="9" t="s">
        <v>5</v>
      </c>
      <c r="AF31" s="9" t="s">
        <v>5</v>
      </c>
      <c r="AG31" s="9" t="s">
        <v>3</v>
      </c>
      <c r="AH31" s="9" t="s">
        <v>3</v>
      </c>
      <c r="AI31" s="9" t="s">
        <v>11</v>
      </c>
      <c r="AJ31" s="9" t="s">
        <v>6</v>
      </c>
      <c r="AN31">
        <f t="shared" ca="1" si="5"/>
        <v>3</v>
      </c>
      <c r="AO31" s="14">
        <f t="shared" ca="1" si="6"/>
        <v>0.33333333333333331</v>
      </c>
      <c r="AP31" s="2">
        <f ca="1"/>
        <v>16</v>
      </c>
      <c r="AQ31" cm="1">
        <f t="array" aca="1" ref="AQ31" ca="1">SUMPRODUCT(--(OFFSET($O$13,0,0,1,$B$9)=TRUE), --(INDEX(OFFSET($O$15,0,0,$B$8,$B$9), 1+$AP31, 0) = INDEX(OFFSET($O$15,0,0,$B$8,$B$9), 1+AQ$14, 0))) / $B$13</f>
        <v>0.8</v>
      </c>
      <c r="AR31" cm="1">
        <f t="array" aca="1" ref="AR31" ca="1">SUMPRODUCT(--(OFFSET($O$13,0,0,1,$B$9)=TRUE), --(INDEX(OFFSET($O$15,0,0,$B$8,$B$9), 1+$AP31, 0) = INDEX(OFFSET($O$15,0,0,$B$8,$B$9), 1+AR$14, 0))) / $B$13</f>
        <v>0.8</v>
      </c>
      <c r="AS31" cm="1">
        <f t="array" aca="1" ref="AS31" ca="1">SUMPRODUCT(--(OFFSET($O$13,0,0,1,$B$9)=TRUE), --(INDEX(OFFSET($O$15,0,0,$B$8,$B$9), 1+$AP31, 0) = INDEX(OFFSET($O$15,0,0,$B$8,$B$9), 1+AS$14, 0))) / $B$13</f>
        <v>0.8</v>
      </c>
      <c r="AT31" cm="1">
        <f t="array" aca="1" ref="AT31" ca="1">SUMPRODUCT(--(OFFSET($O$13,0,0,1,$B$9)=TRUE), --(INDEX(OFFSET($O$15,0,0,$B$8,$B$9), 1+$AP31, 0) = INDEX(OFFSET($O$15,0,0,$B$8,$B$9), 1+AT$14, 0))) / $B$13</f>
        <v>0.8</v>
      </c>
      <c r="AU31" cm="1">
        <f t="array" aca="1" ref="AU31" ca="1">SUMPRODUCT(--(OFFSET($O$13,0,0,1,$B$9)=TRUE), --(INDEX(OFFSET($O$15,0,0,$B$8,$B$9), 1+$AP31, 0) = INDEX(OFFSET($O$15,0,0,$B$8,$B$9), 1+AU$14, 0))) / $B$13</f>
        <v>0.8</v>
      </c>
      <c r="AV31" cm="1">
        <f t="array" aca="1" ref="AV31" ca="1">SUMPRODUCT(--(OFFSET($O$13,0,0,1,$B$9)=TRUE), --(INDEX(OFFSET($O$15,0,0,$B$8,$B$9), 1+$AP31, 0) = INDEX(OFFSET($O$15,0,0,$B$8,$B$9), 1+AV$14, 0))) / $B$13</f>
        <v>0.8</v>
      </c>
      <c r="AW31" cm="1">
        <f t="array" aca="1" ref="AW31" ca="1">SUMPRODUCT(--(OFFSET($O$13,0,0,1,$B$9)=TRUE), --(INDEX(OFFSET($O$15,0,0,$B$8,$B$9), 1+$AP31, 0) = INDEX(OFFSET($O$15,0,0,$B$8,$B$9), 1+AW$14, 0))) / $B$13</f>
        <v>0.95</v>
      </c>
      <c r="AX31" cm="1">
        <f t="array" aca="1" ref="AX31" ca="1">SUMPRODUCT(--(OFFSET($O$13,0,0,1,$B$9)=TRUE), --(INDEX(OFFSET($O$15,0,0,$B$8,$B$9), 1+$AP31, 0) = INDEX(OFFSET($O$15,0,0,$B$8,$B$9), 1+AX$14, 0))) / $B$13</f>
        <v>0.95</v>
      </c>
      <c r="AY31" cm="1">
        <f t="array" aca="1" ref="AY31" ca="1">SUMPRODUCT(--(OFFSET($O$13,0,0,1,$B$9)=TRUE), --(INDEX(OFFSET($O$15,0,0,$B$8,$B$9), 1+$AP31, 0) = INDEX(OFFSET($O$15,0,0,$B$8,$B$9), 1+AY$14, 0))) / $B$13</f>
        <v>0.8</v>
      </c>
      <c r="AZ31" cm="1">
        <f t="array" aca="1" ref="AZ31" ca="1">SUMPRODUCT(--(OFFSET($O$13,0,0,1,$B$9)=TRUE), --(INDEX(OFFSET($O$15,0,0,$B$8,$B$9), 1+$AP31, 0) = INDEX(OFFSET($O$15,0,0,$B$8,$B$9), 1+AZ$14, 0))) / $B$13</f>
        <v>0.8</v>
      </c>
      <c r="BA31" cm="1">
        <f t="array" aca="1" ref="BA31" ca="1">SUMPRODUCT(--(OFFSET($O$13,0,0,1,$B$9)=TRUE), --(INDEX(OFFSET($O$15,0,0,$B$8,$B$9), 1+$AP31, 0) = INDEX(OFFSET($O$15,0,0,$B$8,$B$9), 1+BA$14, 0))) / $B$13</f>
        <v>0.9</v>
      </c>
      <c r="BB31" cm="1">
        <f t="array" aca="1" ref="BB31" ca="1">SUMPRODUCT(--(OFFSET($O$13,0,0,1,$B$9)=TRUE), --(INDEX(OFFSET($O$15,0,0,$B$8,$B$9), 1+$AP31, 0) = INDEX(OFFSET($O$15,0,0,$B$8,$B$9), 1+BB$14, 0))) / $B$13</f>
        <v>0.8</v>
      </c>
      <c r="BC31" cm="1">
        <f t="array" aca="1" ref="BC31" ca="1">SUMPRODUCT(--(OFFSET($O$13,0,0,1,$B$9)=TRUE), --(INDEX(OFFSET($O$15,0,0,$B$8,$B$9), 1+$AP31, 0) = INDEX(OFFSET($O$15,0,0,$B$8,$B$9), 1+BC$14, 0))) / $B$13</f>
        <v>0.8</v>
      </c>
      <c r="BD31" cm="1">
        <f t="array" aca="1" ref="BD31" ca="1">SUMPRODUCT(--(OFFSET($O$13,0,0,1,$B$9)=TRUE), --(INDEX(OFFSET($O$15,0,0,$B$8,$B$9), 1+$AP31, 0) = INDEX(OFFSET($O$15,0,0,$B$8,$B$9), 1+BD$14, 0))) / $B$13</f>
        <v>0.8</v>
      </c>
      <c r="BE31" cm="1">
        <f t="array" aca="1" ref="BE31" ca="1">SUMPRODUCT(--(OFFSET($O$13,0,0,1,$B$9)=TRUE), --(INDEX(OFFSET($O$15,0,0,$B$8,$B$9), 1+$AP31, 0) = INDEX(OFFSET($O$15,0,0,$B$8,$B$9), 1+BE$14, 0))) / $B$13</f>
        <v>0.85</v>
      </c>
      <c r="BF31" cm="1">
        <f t="array" aca="1" ref="BF31" ca="1">SUMPRODUCT(--(OFFSET($O$13,0,0,1,$B$9)=TRUE), --(INDEX(OFFSET($O$15,0,0,$B$8,$B$9), 1+$AP31, 0) = INDEX(OFFSET($O$15,0,0,$B$8,$B$9), 1+BF$14, 0))) / $B$13</f>
        <v>1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0.85</v>
      </c>
      <c r="BI31" cm="1">
        <f t="array" aca="1" ref="BI31" ca="1">SUMPRODUCT(--(OFFSET($O$13,0,0,1,$B$9)=TRUE), --(INDEX(OFFSET($O$15,0,0,$B$8,$B$9), 1+$AP31, 0) = INDEX(OFFSET($O$15,0,0,$B$8,$B$9), 1+BI$14, 0))) / $B$13</f>
        <v>1</v>
      </c>
      <c r="BJ31" cm="1">
        <f t="array" aca="1" ref="BJ31" ca="1">SUMPRODUCT(--(OFFSET($O$13,0,0,1,$B$9)=TRUE), --(INDEX(OFFSET($O$15,0,0,$B$8,$B$9), 1+$AP31, 0) = INDEX(OFFSET($O$15,0,0,$B$8,$B$9), 1+BJ$14, 0))) / $B$13</f>
        <v>0.85</v>
      </c>
      <c r="BN31">
        <f t="shared" ca="1" si="7"/>
        <v>5</v>
      </c>
      <c r="BO31" s="14">
        <f t="shared" ca="1" si="8"/>
        <v>0.2</v>
      </c>
      <c r="BP31" s="2">
        <f ca="1"/>
        <v>16</v>
      </c>
      <c r="BQ31" cm="1">
        <f t="array" aca="1" ref="BQ31" ca="1">SUMPRODUCT(--(OFFSET($O$9,0,0,1,$B$9)=TRUE), --(INDEX(OFFSET($O$15,0,0,$B$8,$B$9), 1+$BP31, 0) = INDEX(OFFSET($O$15,0,0,$B$8,$B$9), 1+BQ$14, 0))) / $B$16</f>
        <v>0.84210526315789469</v>
      </c>
      <c r="BR31" cm="1">
        <f t="array" aca="1" ref="BR31" ca="1">SUMPRODUCT(--(OFFSET($O$9,0,0,1,$B$9)=TRUE), --(INDEX(OFFSET($O$15,0,0,$B$8,$B$9), 1+$BP31, 0) = INDEX(OFFSET($O$15,0,0,$B$8,$B$9), 1+BR$14, 0))) / $B$16</f>
        <v>0.84210526315789469</v>
      </c>
      <c r="BS31" cm="1">
        <f t="array" aca="1" ref="BS31" ca="1">SUMPRODUCT(--(OFFSET($O$9,0,0,1,$B$9)=TRUE), --(INDEX(OFFSET($O$15,0,0,$B$8,$B$9), 1+$BP31, 0) = INDEX(OFFSET($O$15,0,0,$B$8,$B$9), 1+BS$14, 0))) / $B$16</f>
        <v>0.84210526315789469</v>
      </c>
      <c r="BT31" cm="1">
        <f t="array" aca="1" ref="BT31" ca="1">SUMPRODUCT(--(OFFSET($O$9,0,0,1,$B$9)=TRUE), --(INDEX(OFFSET($O$15,0,0,$B$8,$B$9), 1+$BP31, 0) = INDEX(OFFSET($O$15,0,0,$B$8,$B$9), 1+BT$14, 0))) / $B$16</f>
        <v>0.84210526315789469</v>
      </c>
      <c r="BU31" cm="1">
        <f t="array" aca="1" ref="BU31" ca="1">SUMPRODUCT(--(OFFSET($O$9,0,0,1,$B$9)=TRUE), --(INDEX(OFFSET($O$15,0,0,$B$8,$B$9), 1+$BP31, 0) = INDEX(OFFSET($O$15,0,0,$B$8,$B$9), 1+BU$14, 0))) / $B$16</f>
        <v>0.84210526315789469</v>
      </c>
      <c r="BV31" cm="1">
        <f t="array" aca="1" ref="BV31" ca="1">SUMPRODUCT(--(OFFSET($O$9,0,0,1,$B$9)=TRUE), --(INDEX(OFFSET($O$15,0,0,$B$8,$B$9), 1+$BP31, 0) = INDEX(OFFSET($O$15,0,0,$B$8,$B$9), 1+BV$14, 0))) / $B$16</f>
        <v>0.84210526315789469</v>
      </c>
      <c r="BW31" cm="1">
        <f t="array" aca="1" ref="BW31" ca="1">SUMPRODUCT(--(OFFSET($O$9,0,0,1,$B$9)=TRUE), --(INDEX(OFFSET($O$15,0,0,$B$8,$B$9), 1+$BP31, 0) = INDEX(OFFSET($O$15,0,0,$B$8,$B$9), 1+BW$14, 0))) / $B$16</f>
        <v>1</v>
      </c>
      <c r="BX31" cm="1">
        <f t="array" aca="1" ref="BX31" ca="1">SUMPRODUCT(--(OFFSET($O$9,0,0,1,$B$9)=TRUE), --(INDEX(OFFSET($O$15,0,0,$B$8,$B$9), 1+$BP31, 0) = INDEX(OFFSET($O$15,0,0,$B$8,$B$9), 1+BX$14, 0))) / $B$16</f>
        <v>1</v>
      </c>
      <c r="BY31" cm="1">
        <f t="array" aca="1" ref="BY31" ca="1">SUMPRODUCT(--(OFFSET($O$9,0,0,1,$B$9)=TRUE), --(INDEX(OFFSET($O$15,0,0,$B$8,$B$9), 1+$BP31, 0) = INDEX(OFFSET($O$15,0,0,$B$8,$B$9), 1+BY$14, 0))) / $B$16</f>
        <v>0.84210526315789469</v>
      </c>
      <c r="BZ31" cm="1">
        <f t="array" aca="1" ref="BZ31" ca="1">SUMPRODUCT(--(OFFSET($O$9,0,0,1,$B$9)=TRUE), --(INDEX(OFFSET($O$15,0,0,$B$8,$B$9), 1+$BP31, 0) = INDEX(OFFSET($O$15,0,0,$B$8,$B$9), 1+BZ$14, 0))) / $B$16</f>
        <v>0.84210526315789469</v>
      </c>
      <c r="CA31" cm="1">
        <f t="array" aca="1" ref="CA31" ca="1">SUMPRODUCT(--(OFFSET($O$9,0,0,1,$B$9)=TRUE), --(INDEX(OFFSET($O$15,0,0,$B$8,$B$9), 1+$BP31, 0) = INDEX(OFFSET($O$15,0,0,$B$8,$B$9), 1+CA$14, 0))) / $B$16</f>
        <v>0.94736842105263153</v>
      </c>
      <c r="CB31" cm="1">
        <f t="array" aca="1" ref="CB31" ca="1">SUMPRODUCT(--(OFFSET($O$9,0,0,1,$B$9)=TRUE), --(INDEX(OFFSET($O$15,0,0,$B$8,$B$9), 1+$BP31, 0) = INDEX(OFFSET($O$15,0,0,$B$8,$B$9), 1+CB$14, 0))) / $B$16</f>
        <v>0.84210526315789469</v>
      </c>
      <c r="CC31" cm="1">
        <f t="array" aca="1" ref="CC31" ca="1">SUMPRODUCT(--(OFFSET($O$9,0,0,1,$B$9)=TRUE), --(INDEX(OFFSET($O$15,0,0,$B$8,$B$9), 1+$BP31, 0) = INDEX(OFFSET($O$15,0,0,$B$8,$B$9), 1+CC$14, 0))) / $B$16</f>
        <v>0.84210526315789469</v>
      </c>
      <c r="CD31" cm="1">
        <f t="array" aca="1" ref="CD31" ca="1">SUMPRODUCT(--(OFFSET($O$9,0,0,1,$B$9)=TRUE), --(INDEX(OFFSET($O$15,0,0,$B$8,$B$9), 1+$BP31, 0) = INDEX(OFFSET($O$15,0,0,$B$8,$B$9), 1+CD$14, 0))) / $B$16</f>
        <v>0.84210526315789469</v>
      </c>
      <c r="CE31" cm="1">
        <f t="array" aca="1" ref="CE31" ca="1">SUMPRODUCT(--(OFFSET($O$9,0,0,1,$B$9)=TRUE), --(INDEX(OFFSET($O$15,0,0,$B$8,$B$9), 1+$BP31, 0) = INDEX(OFFSET($O$15,0,0,$B$8,$B$9), 1+CE$14, 0))) / $B$16</f>
        <v>0.84210526315789469</v>
      </c>
      <c r="CF31" cm="1">
        <f t="array" aca="1" ref="CF31" ca="1">SUMPRODUCT(--(OFFSET($O$9,0,0,1,$B$9)=TRUE), --(INDEX(OFFSET($O$15,0,0,$B$8,$B$9), 1+$BP31, 0) = INDEX(OFFSET($O$15,0,0,$B$8,$B$9), 1+CF$14, 0))) / $B$16</f>
        <v>1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0.84210526315789469</v>
      </c>
      <c r="CI31" cm="1">
        <f t="array" aca="1" ref="CI31" ca="1">SUMPRODUCT(--(OFFSET($O$9,0,0,1,$B$9)=TRUE), --(INDEX(OFFSET($O$15,0,0,$B$8,$B$9), 1+$BP31, 0) = INDEX(OFFSET($O$15,0,0,$B$8,$B$9), 1+CI$14, 0))) / $B$16</f>
        <v>1</v>
      </c>
      <c r="CJ31" cm="1">
        <f t="array" aca="1" ref="CJ31" ca="1">SUMPRODUCT(--(OFFSET($O$9,0,0,1,$B$9)=TRUE), --(INDEX(OFFSET($O$15,0,0,$B$8,$B$9), 1+$BP31, 0) = INDEX(OFFSET($O$15,0,0,$B$8,$B$9), 1+CJ$14, 0))) / $B$16</f>
        <v>0.84210526315789469</v>
      </c>
    </row>
    <row r="32" spans="4:88" x14ac:dyDescent="0.2">
      <c r="D32" s="10">
        <f ca="1"/>
        <v>17</v>
      </c>
      <c r="F32" s="10">
        <f ca="1"/>
        <v>0.1</v>
      </c>
      <c r="H32" s="10">
        <f ca="1"/>
        <v>20</v>
      </c>
      <c r="J32" cm="1">
        <f t="array" aca="1" ref="J32" ca="1">SUMPRODUCT((O32:AJ32=$O$11:$AJ$11)*(O$13:AJ$13=TRUE))  / COUNTIF(O$13:AJ$13,TRUE)</f>
        <v>0.95</v>
      </c>
      <c r="K32" t="b">
        <f t="shared" ca="1" si="9"/>
        <v>1</v>
      </c>
      <c r="L32" cm="1">
        <f t="array" aca="1" ref="L32" ca="1">SUM(
   1*(_xlfn._xlws.FILTER(OFFSET($O32,0,0,1,$B$9),OFFSET($O$13,0,0,1,$B$9)) = "-")
) / $B$13</f>
        <v>0.05</v>
      </c>
      <c r="M32" t="b">
        <f t="shared" ca="1" si="4"/>
        <v>1</v>
      </c>
      <c r="N32" s="2">
        <v>17</v>
      </c>
      <c r="O32" s="12" t="s">
        <v>11</v>
      </c>
      <c r="P32" s="9" t="s">
        <v>11</v>
      </c>
      <c r="Q32" s="9" t="s">
        <v>11</v>
      </c>
      <c r="R32" s="9" t="s">
        <v>11</v>
      </c>
      <c r="S32" s="9" t="s">
        <v>11</v>
      </c>
      <c r="T32" s="9" t="s">
        <v>11</v>
      </c>
      <c r="U32" s="9" t="s">
        <v>11</v>
      </c>
      <c r="V32" s="9" t="s">
        <v>11</v>
      </c>
      <c r="W32" s="9" t="s">
        <v>11</v>
      </c>
      <c r="X32" s="9" t="s">
        <v>11</v>
      </c>
      <c r="Y32" s="9" t="s">
        <v>5</v>
      </c>
      <c r="Z32" s="12" t="s">
        <v>0</v>
      </c>
      <c r="AA32" s="9" t="s">
        <v>1</v>
      </c>
      <c r="AB32" s="12" t="s">
        <v>1</v>
      </c>
      <c r="AC32" s="9" t="s">
        <v>2</v>
      </c>
      <c r="AD32" s="9" t="s">
        <v>2</v>
      </c>
      <c r="AE32" s="9" t="s">
        <v>5</v>
      </c>
      <c r="AF32" s="9" t="s">
        <v>5</v>
      </c>
      <c r="AG32" s="9" t="s">
        <v>3</v>
      </c>
      <c r="AH32" s="9" t="s">
        <v>3</v>
      </c>
      <c r="AI32" s="9" t="s">
        <v>4</v>
      </c>
      <c r="AJ32" s="9" t="s">
        <v>4</v>
      </c>
      <c r="AN32">
        <f t="shared" ca="1" si="5"/>
        <v>3</v>
      </c>
      <c r="AO32" s="14">
        <f t="shared" ca="1" si="6"/>
        <v>0.33333333333333331</v>
      </c>
      <c r="AP32" s="2">
        <f ca="1"/>
        <v>17</v>
      </c>
      <c r="AQ32" cm="1">
        <f t="array" aca="1" ref="AQ32" ca="1">SUMPRODUCT(--(OFFSET($O$13,0,0,1,$B$9)=TRUE), --(INDEX(OFFSET($O$15,0,0,$B$8,$B$9), 1+$AP32, 0) = INDEX(OFFSET($O$15,0,0,$B$8,$B$9), 1+AQ$14, 0))) / $B$13</f>
        <v>0.85</v>
      </c>
      <c r="AR32" cm="1">
        <f t="array" aca="1" ref="AR32" ca="1">SUMPRODUCT(--(OFFSET($O$13,0,0,1,$B$9)=TRUE), --(INDEX(OFFSET($O$15,0,0,$B$8,$B$9), 1+$AP32, 0) = INDEX(OFFSET($O$15,0,0,$B$8,$B$9), 1+AR$14, 0))) / $B$13</f>
        <v>0.95</v>
      </c>
      <c r="AS32" cm="1">
        <f t="array" aca="1" ref="AS32" ca="1">SUMPRODUCT(--(OFFSET($O$13,0,0,1,$B$9)=TRUE), --(INDEX(OFFSET($O$15,0,0,$B$8,$B$9), 1+$AP32, 0) = INDEX(OFFSET($O$15,0,0,$B$8,$B$9), 1+AS$14, 0))) / $B$13</f>
        <v>0.85</v>
      </c>
      <c r="AT32" cm="1">
        <f t="array" aca="1" ref="AT32" ca="1">SUMPRODUCT(--(OFFSET($O$13,0,0,1,$B$9)=TRUE), --(INDEX(OFFSET($O$15,0,0,$B$8,$B$9), 1+$AP32, 0) = INDEX(OFFSET($O$15,0,0,$B$8,$B$9), 1+AT$14, 0))) / $B$13</f>
        <v>0.85</v>
      </c>
      <c r="AU32" cm="1">
        <f t="array" aca="1" ref="AU32" ca="1">SUMPRODUCT(--(OFFSET($O$13,0,0,1,$B$9)=TRUE), --(INDEX(OFFSET($O$15,0,0,$B$8,$B$9), 1+$AP32, 0) = INDEX(OFFSET($O$15,0,0,$B$8,$B$9), 1+AU$14, 0))) / $B$13</f>
        <v>0.85</v>
      </c>
      <c r="AV32" cm="1">
        <f t="array" aca="1" ref="AV32" ca="1">SUMPRODUCT(--(OFFSET($O$13,0,0,1,$B$9)=TRUE), --(INDEX(OFFSET($O$15,0,0,$B$8,$B$9), 1+$AP32, 0) = INDEX(OFFSET($O$15,0,0,$B$8,$B$9), 1+AV$14, 0))) / $B$13</f>
        <v>0.95</v>
      </c>
      <c r="AW32" cm="1">
        <f t="array" aca="1" ref="AW32" ca="1">SUMPRODUCT(--(OFFSET($O$13,0,0,1,$B$9)=TRUE), --(INDEX(OFFSET($O$15,0,0,$B$8,$B$9), 1+$AP32, 0) = INDEX(OFFSET($O$15,0,0,$B$8,$B$9), 1+AW$14, 0))) / $B$13</f>
        <v>0.8</v>
      </c>
      <c r="AX32" cm="1">
        <f t="array" aca="1" ref="AX32" ca="1">SUMPRODUCT(--(OFFSET($O$13,0,0,1,$B$9)=TRUE), --(INDEX(OFFSET($O$15,0,0,$B$8,$B$9), 1+$AP32, 0) = INDEX(OFFSET($O$15,0,0,$B$8,$B$9), 1+AX$14, 0))) / $B$13</f>
        <v>0.8</v>
      </c>
      <c r="AY32" cm="1">
        <f t="array" aca="1" ref="AY32" ca="1">SUMPRODUCT(--(OFFSET($O$13,0,0,1,$B$9)=TRUE), --(INDEX(OFFSET($O$15,0,0,$B$8,$B$9), 1+$AP32, 0) = INDEX(OFFSET($O$15,0,0,$B$8,$B$9), 1+AY$14, 0))) / $B$13</f>
        <v>0.95</v>
      </c>
      <c r="AZ32" cm="1">
        <f t="array" aca="1" ref="AZ32" ca="1">SUMPRODUCT(--(OFFSET($O$13,0,0,1,$B$9)=TRUE), --(INDEX(OFFSET($O$15,0,0,$B$8,$B$9), 1+$AP32, 0) = INDEX(OFFSET($O$15,0,0,$B$8,$B$9), 1+AZ$14, 0))) / $B$13</f>
        <v>0.95</v>
      </c>
      <c r="BA32" cm="1">
        <f t="array" aca="1" ref="BA32" ca="1">SUMPRODUCT(--(OFFSET($O$13,0,0,1,$B$9)=TRUE), --(INDEX(OFFSET($O$15,0,0,$B$8,$B$9), 1+$AP32, 0) = INDEX(OFFSET($O$15,0,0,$B$8,$B$9), 1+BA$14, 0))) / $B$13</f>
        <v>0.8</v>
      </c>
      <c r="BB32" cm="1">
        <f t="array" aca="1" ref="BB32" ca="1">SUMPRODUCT(--(OFFSET($O$13,0,0,1,$B$9)=TRUE), --(INDEX(OFFSET($O$15,0,0,$B$8,$B$9), 1+$AP32, 0) = INDEX(OFFSET($O$15,0,0,$B$8,$B$9), 1+BB$14, 0))) / $B$13</f>
        <v>0.95</v>
      </c>
      <c r="BC32" cm="1">
        <f t="array" aca="1" ref="BC32" ca="1">SUMPRODUCT(--(OFFSET($O$13,0,0,1,$B$9)=TRUE), --(INDEX(OFFSET($O$15,0,0,$B$8,$B$9), 1+$AP32, 0) = INDEX(OFFSET($O$15,0,0,$B$8,$B$9), 1+BC$14, 0))) / $B$13</f>
        <v>0.95</v>
      </c>
      <c r="BD32" cm="1">
        <f t="array" aca="1" ref="BD32" ca="1">SUMPRODUCT(--(OFFSET($O$13,0,0,1,$B$9)=TRUE), --(INDEX(OFFSET($O$15,0,0,$B$8,$B$9), 1+$AP32, 0) = INDEX(OFFSET($O$15,0,0,$B$8,$B$9), 1+BD$14, 0))) / $B$13</f>
        <v>0.95</v>
      </c>
      <c r="BE32" cm="1">
        <f t="array" aca="1" ref="BE32" ca="1">SUMPRODUCT(--(OFFSET($O$13,0,0,1,$B$9)=TRUE), --(INDEX(OFFSET($O$15,0,0,$B$8,$B$9), 1+$AP32, 0) = INDEX(OFFSET($O$15,0,0,$B$8,$B$9), 1+BE$14, 0))) / $B$13</f>
        <v>1</v>
      </c>
      <c r="BF32" cm="1">
        <f t="array" aca="1" ref="BF32" ca="1">SUMPRODUCT(--(OFFSET($O$13,0,0,1,$B$9)=TRUE), --(INDEX(OFFSET($O$15,0,0,$B$8,$B$9), 1+$AP32, 0) = INDEX(OFFSET($O$15,0,0,$B$8,$B$9), 1+BF$14, 0))) / $B$13</f>
        <v>0.85</v>
      </c>
      <c r="BG32" cm="1">
        <f t="array" aca="1" ref="BG32" ca="1">SUMPRODUCT(--(OFFSET($O$13,0,0,1,$B$9)=TRUE), --(INDEX(OFFSET($O$15,0,0,$B$8,$B$9), 1+$AP32, 0) = INDEX(OFFSET($O$15,0,0,$B$8,$B$9), 1+BG$14, 0))) / $B$13</f>
        <v>0.85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0.85</v>
      </c>
      <c r="BJ32" cm="1">
        <f t="array" aca="1" ref="BJ32" ca="1">SUMPRODUCT(--(OFFSET($O$13,0,0,1,$B$9)=TRUE), --(INDEX(OFFSET($O$15,0,0,$B$8,$B$9), 1+$AP32, 0) = INDEX(OFFSET($O$15,0,0,$B$8,$B$9), 1+BJ$14, 0))) / $B$13</f>
        <v>1</v>
      </c>
      <c r="BN32">
        <f t="shared" ca="1" si="7"/>
        <v>10</v>
      </c>
      <c r="BO32" s="14">
        <f t="shared" ca="1" si="8"/>
        <v>0.1</v>
      </c>
      <c r="BP32" s="2">
        <f ca="1"/>
        <v>17</v>
      </c>
      <c r="BQ32" cm="1">
        <f t="array" aca="1" ref="BQ32" ca="1">SUMPRODUCT(--(OFFSET($O$9,0,0,1,$B$9)=TRUE), --(INDEX(OFFSET($O$15,0,0,$B$8,$B$9), 1+$BP32, 0) = INDEX(OFFSET($O$15,0,0,$B$8,$B$9), 1+BQ$14, 0))) / $B$16</f>
        <v>0.89473684210526316</v>
      </c>
      <c r="BR32" cm="1">
        <f t="array" aca="1" ref="BR32" ca="1">SUMPRODUCT(--(OFFSET($O$9,0,0,1,$B$9)=TRUE), --(INDEX(OFFSET($O$15,0,0,$B$8,$B$9), 1+$BP32, 0) = INDEX(OFFSET($O$15,0,0,$B$8,$B$9), 1+BR$14, 0))) / $B$16</f>
        <v>1</v>
      </c>
      <c r="BS32" cm="1">
        <f t="array" aca="1" ref="BS32" ca="1">SUMPRODUCT(--(OFFSET($O$9,0,0,1,$B$9)=TRUE), --(INDEX(OFFSET($O$15,0,0,$B$8,$B$9), 1+$BP32, 0) = INDEX(OFFSET($O$15,0,0,$B$8,$B$9), 1+BS$14, 0))) / $B$16</f>
        <v>0.89473684210526316</v>
      </c>
      <c r="BT32" cm="1">
        <f t="array" aca="1" ref="BT32" ca="1">SUMPRODUCT(--(OFFSET($O$9,0,0,1,$B$9)=TRUE), --(INDEX(OFFSET($O$15,0,0,$B$8,$B$9), 1+$BP32, 0) = INDEX(OFFSET($O$15,0,0,$B$8,$B$9), 1+BT$14, 0))) / $B$16</f>
        <v>0.89473684210526316</v>
      </c>
      <c r="BU32" cm="1">
        <f t="array" aca="1" ref="BU32" ca="1">SUMPRODUCT(--(OFFSET($O$9,0,0,1,$B$9)=TRUE), --(INDEX(OFFSET($O$15,0,0,$B$8,$B$9), 1+$BP32, 0) = INDEX(OFFSET($O$15,0,0,$B$8,$B$9), 1+BU$14, 0))) / $B$16</f>
        <v>0.89473684210526316</v>
      </c>
      <c r="BV32" cm="1">
        <f t="array" aca="1" ref="BV32" ca="1">SUMPRODUCT(--(OFFSET($O$9,0,0,1,$B$9)=TRUE), --(INDEX(OFFSET($O$15,0,0,$B$8,$B$9), 1+$BP32, 0) = INDEX(OFFSET($O$15,0,0,$B$8,$B$9), 1+BV$14, 0))) / $B$16</f>
        <v>1</v>
      </c>
      <c r="BW32" cm="1">
        <f t="array" aca="1" ref="BW32" ca="1">SUMPRODUCT(--(OFFSET($O$9,0,0,1,$B$9)=TRUE), --(INDEX(OFFSET($O$15,0,0,$B$8,$B$9), 1+$BP32, 0) = INDEX(OFFSET($O$15,0,0,$B$8,$B$9), 1+BW$14, 0))) / $B$16</f>
        <v>0.84210526315789469</v>
      </c>
      <c r="BX32" cm="1">
        <f t="array" aca="1" ref="BX32" ca="1">SUMPRODUCT(--(OFFSET($O$9,0,0,1,$B$9)=TRUE), --(INDEX(OFFSET($O$15,0,0,$B$8,$B$9), 1+$BP32, 0) = INDEX(OFFSET($O$15,0,0,$B$8,$B$9), 1+BX$14, 0))) / $B$16</f>
        <v>0.84210526315789469</v>
      </c>
      <c r="BY32" cm="1">
        <f t="array" aca="1" ref="BY32" ca="1">SUMPRODUCT(--(OFFSET($O$9,0,0,1,$B$9)=TRUE), --(INDEX(OFFSET($O$15,0,0,$B$8,$B$9), 1+$BP32, 0) = INDEX(OFFSET($O$15,0,0,$B$8,$B$9), 1+BY$14, 0))) / $B$16</f>
        <v>1</v>
      </c>
      <c r="BZ32" cm="1">
        <f t="array" aca="1" ref="BZ32" ca="1">SUMPRODUCT(--(OFFSET($O$9,0,0,1,$B$9)=TRUE), --(INDEX(OFFSET($O$15,0,0,$B$8,$B$9), 1+$BP32, 0) = INDEX(OFFSET($O$15,0,0,$B$8,$B$9), 1+BZ$14, 0))) / $B$16</f>
        <v>1</v>
      </c>
      <c r="CA32" cm="1">
        <f t="array" aca="1" ref="CA32" ca="1">SUMPRODUCT(--(OFFSET($O$9,0,0,1,$B$9)=TRUE), --(INDEX(OFFSET($O$15,0,0,$B$8,$B$9), 1+$BP32, 0) = INDEX(OFFSET($O$15,0,0,$B$8,$B$9), 1+CA$14, 0))) / $B$16</f>
        <v>0.84210526315789469</v>
      </c>
      <c r="CB32" cm="1">
        <f t="array" aca="1" ref="CB32" ca="1">SUMPRODUCT(--(OFFSET($O$9,0,0,1,$B$9)=TRUE), --(INDEX(OFFSET($O$15,0,0,$B$8,$B$9), 1+$BP32, 0) = INDEX(OFFSET($O$15,0,0,$B$8,$B$9), 1+CB$14, 0))) / $B$16</f>
        <v>1</v>
      </c>
      <c r="CC32" cm="1">
        <f t="array" aca="1" ref="CC32" ca="1">SUMPRODUCT(--(OFFSET($O$9,0,0,1,$B$9)=TRUE), --(INDEX(OFFSET($O$15,0,0,$B$8,$B$9), 1+$BP32, 0) = INDEX(OFFSET($O$15,0,0,$B$8,$B$9), 1+CC$14, 0))) / $B$16</f>
        <v>1</v>
      </c>
      <c r="CD32" cm="1">
        <f t="array" aca="1" ref="CD32" ca="1">SUMPRODUCT(--(OFFSET($O$9,0,0,1,$B$9)=TRUE), --(INDEX(OFFSET($O$15,0,0,$B$8,$B$9), 1+$BP32, 0) = INDEX(OFFSET($O$15,0,0,$B$8,$B$9), 1+CD$14, 0))) / $B$16</f>
        <v>1</v>
      </c>
      <c r="CE32" cm="1">
        <f t="array" aca="1" ref="CE32" ca="1">SUMPRODUCT(--(OFFSET($O$9,0,0,1,$B$9)=TRUE), --(INDEX(OFFSET($O$15,0,0,$B$8,$B$9), 1+$BP32, 0) = INDEX(OFFSET($O$15,0,0,$B$8,$B$9), 1+CE$14, 0))) / $B$16</f>
        <v>1</v>
      </c>
      <c r="CF32" cm="1">
        <f t="array" aca="1" ref="CF32" ca="1">SUMPRODUCT(--(OFFSET($O$9,0,0,1,$B$9)=TRUE), --(INDEX(OFFSET($O$15,0,0,$B$8,$B$9), 1+$BP32, 0) = INDEX(OFFSET($O$15,0,0,$B$8,$B$9), 1+CF$14, 0))) / $B$16</f>
        <v>0.84210526315789469</v>
      </c>
      <c r="CG32" cm="1">
        <f t="array" aca="1" ref="CG32" ca="1">SUMPRODUCT(--(OFFSET($O$9,0,0,1,$B$9)=TRUE), --(INDEX(OFFSET($O$15,0,0,$B$8,$B$9), 1+$BP32, 0) = INDEX(OFFSET($O$15,0,0,$B$8,$B$9), 1+CG$14, 0))) / $B$16</f>
        <v>0.84210526315789469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0.84210526315789469</v>
      </c>
      <c r="CJ32" cm="1">
        <f t="array" aca="1" ref="CJ32" ca="1">SUMPRODUCT(--(OFFSET($O$9,0,0,1,$B$9)=TRUE), --(INDEX(OFFSET($O$15,0,0,$B$8,$B$9), 1+$BP32, 0) = INDEX(OFFSET($O$15,0,0,$B$8,$B$9), 1+CJ$14, 0))) / $B$16</f>
        <v>1</v>
      </c>
    </row>
    <row r="33" spans="4:88" x14ac:dyDescent="0.2">
      <c r="D33" s="10">
        <f ca="1"/>
        <v>18</v>
      </c>
      <c r="F33" s="10">
        <f ca="1"/>
        <v>0.2</v>
      </c>
      <c r="H33" s="10">
        <f ca="1"/>
        <v>21</v>
      </c>
      <c r="J33" cm="1">
        <f t="array" aca="1" ref="J33" ca="1">SUMPRODUCT((O33:AJ33=$O$11:$AJ$11)*(O$13:AJ$13=TRUE))  / COUNTIF(O$13:AJ$13,TRUE)</f>
        <v>0.8</v>
      </c>
      <c r="K33" t="b">
        <f t="shared" ca="1" si="9"/>
        <v>1</v>
      </c>
      <c r="L33" cm="1">
        <f t="array" aca="1" ref="L33" ca="1">SUM(
   1*(_xlfn._xlws.FILTER(OFFSET($O33,0,0,1,$B$9),OFFSET($O$13,0,0,1,$B$9)) = "-")
) / $B$13</f>
        <v>0.05</v>
      </c>
      <c r="M33" t="b">
        <f t="shared" ca="1" si="4"/>
        <v>1</v>
      </c>
      <c r="N33" s="2">
        <v>18</v>
      </c>
      <c r="O33" s="12" t="s">
        <v>11</v>
      </c>
      <c r="P33" s="9" t="s">
        <v>11</v>
      </c>
      <c r="Q33" s="9" t="s">
        <v>11</v>
      </c>
      <c r="R33" s="9" t="s">
        <v>11</v>
      </c>
      <c r="S33" s="9" t="s">
        <v>11</v>
      </c>
      <c r="T33" s="9" t="s">
        <v>11</v>
      </c>
      <c r="U33" s="9" t="s">
        <v>11</v>
      </c>
      <c r="V33" s="9" t="s">
        <v>11</v>
      </c>
      <c r="W33" s="9" t="s">
        <v>11</v>
      </c>
      <c r="X33" s="9" t="s">
        <v>11</v>
      </c>
      <c r="Y33" s="9" t="s">
        <v>5</v>
      </c>
      <c r="Z33" s="9" t="s">
        <v>2</v>
      </c>
      <c r="AA33" s="9" t="s">
        <v>1</v>
      </c>
      <c r="AB33" s="9" t="s">
        <v>1</v>
      </c>
      <c r="AC33" s="9" t="s">
        <v>2</v>
      </c>
      <c r="AD33" s="9" t="s">
        <v>2</v>
      </c>
      <c r="AE33" s="9" t="s">
        <v>5</v>
      </c>
      <c r="AF33" s="9" t="s">
        <v>5</v>
      </c>
      <c r="AG33" s="9" t="s">
        <v>3</v>
      </c>
      <c r="AH33" s="9" t="s">
        <v>3</v>
      </c>
      <c r="AI33" s="9" t="s">
        <v>11</v>
      </c>
      <c r="AJ33" s="9" t="s">
        <v>6</v>
      </c>
      <c r="AN33">
        <f t="shared" ca="1" si="5"/>
        <v>3</v>
      </c>
      <c r="AO33" s="14">
        <f t="shared" ca="1" si="6"/>
        <v>0.33333333333333331</v>
      </c>
      <c r="AP33" s="2">
        <f ca="1"/>
        <v>18</v>
      </c>
      <c r="AQ33" cm="1">
        <f t="array" aca="1" ref="AQ33" ca="1">SUMPRODUCT(--(OFFSET($O$13,0,0,1,$B$9)=TRUE), --(INDEX(OFFSET($O$15,0,0,$B$8,$B$9), 1+$AP33, 0) = INDEX(OFFSET($O$15,0,0,$B$8,$B$9), 1+AQ$14, 0))) / $B$13</f>
        <v>0.8</v>
      </c>
      <c r="AR33" cm="1">
        <f t="array" aca="1" ref="AR33" ca="1">SUMPRODUCT(--(OFFSET($O$13,0,0,1,$B$9)=TRUE), --(INDEX(OFFSET($O$15,0,0,$B$8,$B$9), 1+$AP33, 0) = INDEX(OFFSET($O$15,0,0,$B$8,$B$9), 1+AR$14, 0))) / $B$13</f>
        <v>0.8</v>
      </c>
      <c r="AS33" cm="1">
        <f t="array" aca="1" ref="AS33" ca="1">SUMPRODUCT(--(OFFSET($O$13,0,0,1,$B$9)=TRUE), --(INDEX(OFFSET($O$15,0,0,$B$8,$B$9), 1+$AP33, 0) = INDEX(OFFSET($O$15,0,0,$B$8,$B$9), 1+AS$14, 0))) / $B$13</f>
        <v>0.8</v>
      </c>
      <c r="AT33" cm="1">
        <f t="array" aca="1" ref="AT33" ca="1">SUMPRODUCT(--(OFFSET($O$13,0,0,1,$B$9)=TRUE), --(INDEX(OFFSET($O$15,0,0,$B$8,$B$9), 1+$AP33, 0) = INDEX(OFFSET($O$15,0,0,$B$8,$B$9), 1+AT$14, 0))) / $B$13</f>
        <v>0.8</v>
      </c>
      <c r="AU33" cm="1">
        <f t="array" aca="1" ref="AU33" ca="1">SUMPRODUCT(--(OFFSET($O$13,0,0,1,$B$9)=TRUE), --(INDEX(OFFSET($O$15,0,0,$B$8,$B$9), 1+$AP33, 0) = INDEX(OFFSET($O$15,0,0,$B$8,$B$9), 1+AU$14, 0))) / $B$13</f>
        <v>0.8</v>
      </c>
      <c r="AV33" cm="1">
        <f t="array" aca="1" ref="AV33" ca="1">SUMPRODUCT(--(OFFSET($O$13,0,0,1,$B$9)=TRUE), --(INDEX(OFFSET($O$15,0,0,$B$8,$B$9), 1+$AP33, 0) = INDEX(OFFSET($O$15,0,0,$B$8,$B$9), 1+AV$14, 0))) / $B$13</f>
        <v>0.8</v>
      </c>
      <c r="AW33" cm="1">
        <f t="array" aca="1" ref="AW33" ca="1">SUMPRODUCT(--(OFFSET($O$13,0,0,1,$B$9)=TRUE), --(INDEX(OFFSET($O$15,0,0,$B$8,$B$9), 1+$AP33, 0) = INDEX(OFFSET($O$15,0,0,$B$8,$B$9), 1+AW$14, 0))) / $B$13</f>
        <v>0.95</v>
      </c>
      <c r="AX33" cm="1">
        <f t="array" aca="1" ref="AX33" ca="1">SUMPRODUCT(--(OFFSET($O$13,0,0,1,$B$9)=TRUE), --(INDEX(OFFSET($O$15,0,0,$B$8,$B$9), 1+$AP33, 0) = INDEX(OFFSET($O$15,0,0,$B$8,$B$9), 1+AX$14, 0))) / $B$13</f>
        <v>0.95</v>
      </c>
      <c r="AY33" cm="1">
        <f t="array" aca="1" ref="AY33" ca="1">SUMPRODUCT(--(OFFSET($O$13,0,0,1,$B$9)=TRUE), --(INDEX(OFFSET($O$15,0,0,$B$8,$B$9), 1+$AP33, 0) = INDEX(OFFSET($O$15,0,0,$B$8,$B$9), 1+AY$14, 0))) / $B$13</f>
        <v>0.8</v>
      </c>
      <c r="AZ33" cm="1">
        <f t="array" aca="1" ref="AZ33" ca="1">SUMPRODUCT(--(OFFSET($O$13,0,0,1,$B$9)=TRUE), --(INDEX(OFFSET($O$15,0,0,$B$8,$B$9), 1+$AP33, 0) = INDEX(OFFSET($O$15,0,0,$B$8,$B$9), 1+AZ$14, 0))) / $B$13</f>
        <v>0.8</v>
      </c>
      <c r="BA33" cm="1">
        <f t="array" aca="1" ref="BA33" ca="1">SUMPRODUCT(--(OFFSET($O$13,0,0,1,$B$9)=TRUE), --(INDEX(OFFSET($O$15,0,0,$B$8,$B$9), 1+$AP33, 0) = INDEX(OFFSET($O$15,0,0,$B$8,$B$9), 1+BA$14, 0))) / $B$13</f>
        <v>0.9</v>
      </c>
      <c r="BB33" cm="1">
        <f t="array" aca="1" ref="BB33" ca="1">SUMPRODUCT(--(OFFSET($O$13,0,0,1,$B$9)=TRUE), --(INDEX(OFFSET($O$15,0,0,$B$8,$B$9), 1+$AP33, 0) = INDEX(OFFSET($O$15,0,0,$B$8,$B$9), 1+BB$14, 0))) / $B$13</f>
        <v>0.8</v>
      </c>
      <c r="BC33" cm="1">
        <f t="array" aca="1" ref="BC33" ca="1">SUMPRODUCT(--(OFFSET($O$13,0,0,1,$B$9)=TRUE), --(INDEX(OFFSET($O$15,0,0,$B$8,$B$9), 1+$AP33, 0) = INDEX(OFFSET($O$15,0,0,$B$8,$B$9), 1+BC$14, 0))) / $B$13</f>
        <v>0.8</v>
      </c>
      <c r="BD33" cm="1">
        <f t="array" aca="1" ref="BD33" ca="1">SUMPRODUCT(--(OFFSET($O$13,0,0,1,$B$9)=TRUE), --(INDEX(OFFSET($O$15,0,0,$B$8,$B$9), 1+$AP33, 0) = INDEX(OFFSET($O$15,0,0,$B$8,$B$9), 1+BD$14, 0))) / $B$13</f>
        <v>0.8</v>
      </c>
      <c r="BE33" cm="1">
        <f t="array" aca="1" ref="BE33" ca="1">SUMPRODUCT(--(OFFSET($O$13,0,0,1,$B$9)=TRUE), --(INDEX(OFFSET($O$15,0,0,$B$8,$B$9), 1+$AP33, 0) = INDEX(OFFSET($O$15,0,0,$B$8,$B$9), 1+BE$14, 0))) / $B$13</f>
        <v>0.85</v>
      </c>
      <c r="BF33" cm="1">
        <f t="array" aca="1" ref="BF33" ca="1">SUMPRODUCT(--(OFFSET($O$13,0,0,1,$B$9)=TRUE), --(INDEX(OFFSET($O$15,0,0,$B$8,$B$9), 1+$AP33, 0) = INDEX(OFFSET($O$15,0,0,$B$8,$B$9), 1+BF$14, 0))) / $B$13</f>
        <v>1</v>
      </c>
      <c r="BG33" cm="1">
        <f t="array" aca="1" ref="BG33" ca="1">SUMPRODUCT(--(OFFSET($O$13,0,0,1,$B$9)=TRUE), --(INDEX(OFFSET($O$15,0,0,$B$8,$B$9), 1+$AP33, 0) = INDEX(OFFSET($O$15,0,0,$B$8,$B$9), 1+BG$14, 0))) / $B$13</f>
        <v>1</v>
      </c>
      <c r="BH33" cm="1">
        <f t="array" aca="1" ref="BH33" ca="1">SUMPRODUCT(--(OFFSET($O$13,0,0,1,$B$9)=TRUE), --(INDEX(OFFSET($O$15,0,0,$B$8,$B$9), 1+$AP33, 0) = INDEX(OFFSET($O$15,0,0,$B$8,$B$9), 1+BH$14, 0))) / $B$13</f>
        <v>0.85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0.85</v>
      </c>
      <c r="BN33">
        <f t="shared" ca="1" si="7"/>
        <v>5</v>
      </c>
      <c r="BO33" s="14">
        <f t="shared" ca="1" si="8"/>
        <v>0.2</v>
      </c>
      <c r="BP33" s="2">
        <f ca="1"/>
        <v>18</v>
      </c>
      <c r="BQ33" cm="1">
        <f t="array" aca="1" ref="BQ33" ca="1">SUMPRODUCT(--(OFFSET($O$9,0,0,1,$B$9)=TRUE), --(INDEX(OFFSET($O$15,0,0,$B$8,$B$9), 1+$BP33, 0) = INDEX(OFFSET($O$15,0,0,$B$8,$B$9), 1+BQ$14, 0))) / $B$16</f>
        <v>0.84210526315789469</v>
      </c>
      <c r="BR33" cm="1">
        <f t="array" aca="1" ref="BR33" ca="1">SUMPRODUCT(--(OFFSET($O$9,0,0,1,$B$9)=TRUE), --(INDEX(OFFSET($O$15,0,0,$B$8,$B$9), 1+$BP33, 0) = INDEX(OFFSET($O$15,0,0,$B$8,$B$9), 1+BR$14, 0))) / $B$16</f>
        <v>0.84210526315789469</v>
      </c>
      <c r="BS33" cm="1">
        <f t="array" aca="1" ref="BS33" ca="1">SUMPRODUCT(--(OFFSET($O$9,0,0,1,$B$9)=TRUE), --(INDEX(OFFSET($O$15,0,0,$B$8,$B$9), 1+$BP33, 0) = INDEX(OFFSET($O$15,0,0,$B$8,$B$9), 1+BS$14, 0))) / $B$16</f>
        <v>0.84210526315789469</v>
      </c>
      <c r="BT33" cm="1">
        <f t="array" aca="1" ref="BT33" ca="1">SUMPRODUCT(--(OFFSET($O$9,0,0,1,$B$9)=TRUE), --(INDEX(OFFSET($O$15,0,0,$B$8,$B$9), 1+$BP33, 0) = INDEX(OFFSET($O$15,0,0,$B$8,$B$9), 1+BT$14, 0))) / $B$16</f>
        <v>0.84210526315789469</v>
      </c>
      <c r="BU33" cm="1">
        <f t="array" aca="1" ref="BU33" ca="1">SUMPRODUCT(--(OFFSET($O$9,0,0,1,$B$9)=TRUE), --(INDEX(OFFSET($O$15,0,0,$B$8,$B$9), 1+$BP33, 0) = INDEX(OFFSET($O$15,0,0,$B$8,$B$9), 1+BU$14, 0))) / $B$16</f>
        <v>0.84210526315789469</v>
      </c>
      <c r="BV33" cm="1">
        <f t="array" aca="1" ref="BV33" ca="1">SUMPRODUCT(--(OFFSET($O$9,0,0,1,$B$9)=TRUE), --(INDEX(OFFSET($O$15,0,0,$B$8,$B$9), 1+$BP33, 0) = INDEX(OFFSET($O$15,0,0,$B$8,$B$9), 1+BV$14, 0))) / $B$16</f>
        <v>0.84210526315789469</v>
      </c>
      <c r="BW33" cm="1">
        <f t="array" aca="1" ref="BW33" ca="1">SUMPRODUCT(--(OFFSET($O$9,0,0,1,$B$9)=TRUE), --(INDEX(OFFSET($O$15,0,0,$B$8,$B$9), 1+$BP33, 0) = INDEX(OFFSET($O$15,0,0,$B$8,$B$9), 1+BW$14, 0))) / $B$16</f>
        <v>1</v>
      </c>
      <c r="BX33" cm="1">
        <f t="array" aca="1" ref="BX33" ca="1">SUMPRODUCT(--(OFFSET($O$9,0,0,1,$B$9)=TRUE), --(INDEX(OFFSET($O$15,0,0,$B$8,$B$9), 1+$BP33, 0) = INDEX(OFFSET($O$15,0,0,$B$8,$B$9), 1+BX$14, 0))) / $B$16</f>
        <v>1</v>
      </c>
      <c r="BY33" cm="1">
        <f t="array" aca="1" ref="BY33" ca="1">SUMPRODUCT(--(OFFSET($O$9,0,0,1,$B$9)=TRUE), --(INDEX(OFFSET($O$15,0,0,$B$8,$B$9), 1+$BP33, 0) = INDEX(OFFSET($O$15,0,0,$B$8,$B$9), 1+BY$14, 0))) / $B$16</f>
        <v>0.84210526315789469</v>
      </c>
      <c r="BZ33" cm="1">
        <f t="array" aca="1" ref="BZ33" ca="1">SUMPRODUCT(--(OFFSET($O$9,0,0,1,$B$9)=TRUE), --(INDEX(OFFSET($O$15,0,0,$B$8,$B$9), 1+$BP33, 0) = INDEX(OFFSET($O$15,0,0,$B$8,$B$9), 1+BZ$14, 0))) / $B$16</f>
        <v>0.84210526315789469</v>
      </c>
      <c r="CA33" cm="1">
        <f t="array" aca="1" ref="CA33" ca="1">SUMPRODUCT(--(OFFSET($O$9,0,0,1,$B$9)=TRUE), --(INDEX(OFFSET($O$15,0,0,$B$8,$B$9), 1+$BP33, 0) = INDEX(OFFSET($O$15,0,0,$B$8,$B$9), 1+CA$14, 0))) / $B$16</f>
        <v>0.94736842105263153</v>
      </c>
      <c r="CB33" cm="1">
        <f t="array" aca="1" ref="CB33" ca="1">SUMPRODUCT(--(OFFSET($O$9,0,0,1,$B$9)=TRUE), --(INDEX(OFFSET($O$15,0,0,$B$8,$B$9), 1+$BP33, 0) = INDEX(OFFSET($O$15,0,0,$B$8,$B$9), 1+CB$14, 0))) / $B$16</f>
        <v>0.84210526315789469</v>
      </c>
      <c r="CC33" cm="1">
        <f t="array" aca="1" ref="CC33" ca="1">SUMPRODUCT(--(OFFSET($O$9,0,0,1,$B$9)=TRUE), --(INDEX(OFFSET($O$15,0,0,$B$8,$B$9), 1+$BP33, 0) = INDEX(OFFSET($O$15,0,0,$B$8,$B$9), 1+CC$14, 0))) / $B$16</f>
        <v>0.84210526315789469</v>
      </c>
      <c r="CD33" cm="1">
        <f t="array" aca="1" ref="CD33" ca="1">SUMPRODUCT(--(OFFSET($O$9,0,0,1,$B$9)=TRUE), --(INDEX(OFFSET($O$15,0,0,$B$8,$B$9), 1+$BP33, 0) = INDEX(OFFSET($O$15,0,0,$B$8,$B$9), 1+CD$14, 0))) / $B$16</f>
        <v>0.84210526315789469</v>
      </c>
      <c r="CE33" cm="1">
        <f t="array" aca="1" ref="CE33" ca="1">SUMPRODUCT(--(OFFSET($O$9,0,0,1,$B$9)=TRUE), --(INDEX(OFFSET($O$15,0,0,$B$8,$B$9), 1+$BP33, 0) = INDEX(OFFSET($O$15,0,0,$B$8,$B$9), 1+CE$14, 0))) / $B$16</f>
        <v>0.84210526315789469</v>
      </c>
      <c r="CF33" cm="1">
        <f t="array" aca="1" ref="CF33" ca="1">SUMPRODUCT(--(OFFSET($O$9,0,0,1,$B$9)=TRUE), --(INDEX(OFFSET($O$15,0,0,$B$8,$B$9), 1+$BP33, 0) = INDEX(OFFSET($O$15,0,0,$B$8,$B$9), 1+CF$14, 0))) / $B$16</f>
        <v>1</v>
      </c>
      <c r="CG33" cm="1">
        <f t="array" aca="1" ref="CG33" ca="1">SUMPRODUCT(--(OFFSET($O$9,0,0,1,$B$9)=TRUE), --(INDEX(OFFSET($O$15,0,0,$B$8,$B$9), 1+$BP33, 0) = INDEX(OFFSET($O$15,0,0,$B$8,$B$9), 1+CG$14, 0))) / $B$16</f>
        <v>1</v>
      </c>
      <c r="CH33" cm="1">
        <f t="array" aca="1" ref="CH33" ca="1">SUMPRODUCT(--(OFFSET($O$9,0,0,1,$B$9)=TRUE), --(INDEX(OFFSET($O$15,0,0,$B$8,$B$9), 1+$BP33, 0) = INDEX(OFFSET($O$15,0,0,$B$8,$B$9), 1+CH$14, 0))) / $B$16</f>
        <v>0.84210526315789469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0.84210526315789469</v>
      </c>
    </row>
    <row r="34" spans="4:88" x14ac:dyDescent="0.2">
      <c r="D34" s="10">
        <f ca="1"/>
        <v>19</v>
      </c>
      <c r="F34" s="10">
        <f ca="1"/>
        <v>0.1</v>
      </c>
      <c r="J34" cm="1">
        <f t="array" aca="1" ref="J34" ca="1">SUMPRODUCT((O34:AJ34=$O$11:$AJ$11)*(O$13:AJ$13=TRUE))  / COUNTIF(O$13:AJ$13,TRUE)</f>
        <v>0.95</v>
      </c>
      <c r="K34" t="b">
        <f t="shared" ca="1" si="9"/>
        <v>1</v>
      </c>
      <c r="L34" cm="1">
        <f t="array" aca="1" ref="L34" ca="1">SUM(
   1*(_xlfn._xlws.FILTER(OFFSET($O34,0,0,1,$B$9),OFFSET($O$13,0,0,1,$B$9)) = "-")
) / $B$13</f>
        <v>0.05</v>
      </c>
      <c r="M34" t="b">
        <f t="shared" ca="1" si="4"/>
        <v>1</v>
      </c>
      <c r="N34" s="2">
        <v>19</v>
      </c>
      <c r="O34" s="12" t="s">
        <v>11</v>
      </c>
      <c r="P34" s="9" t="s">
        <v>11</v>
      </c>
      <c r="Q34" s="9" t="s">
        <v>11</v>
      </c>
      <c r="R34" s="9" t="s">
        <v>11</v>
      </c>
      <c r="S34" s="9" t="s">
        <v>11</v>
      </c>
      <c r="T34" s="9" t="s">
        <v>11</v>
      </c>
      <c r="U34" s="9" t="s">
        <v>11</v>
      </c>
      <c r="V34" s="9" t="s">
        <v>11</v>
      </c>
      <c r="W34" s="9" t="s">
        <v>11</v>
      </c>
      <c r="X34" s="9" t="s">
        <v>11</v>
      </c>
      <c r="Y34" s="9" t="s">
        <v>5</v>
      </c>
      <c r="Z34" s="9" t="s">
        <v>0</v>
      </c>
      <c r="AA34" s="9" t="s">
        <v>1</v>
      </c>
      <c r="AB34" s="9" t="s">
        <v>1</v>
      </c>
      <c r="AC34" s="9" t="s">
        <v>2</v>
      </c>
      <c r="AD34" s="9" t="s">
        <v>2</v>
      </c>
      <c r="AE34" s="9" t="s">
        <v>5</v>
      </c>
      <c r="AF34" s="9" t="s">
        <v>5</v>
      </c>
      <c r="AG34" s="9" t="s">
        <v>3</v>
      </c>
      <c r="AH34" s="9" t="s">
        <v>3</v>
      </c>
      <c r="AI34" s="9" t="s">
        <v>4</v>
      </c>
      <c r="AJ34" s="9" t="s">
        <v>4</v>
      </c>
      <c r="AN34">
        <f t="shared" ca="1" si="5"/>
        <v>3</v>
      </c>
      <c r="AO34" s="14">
        <f t="shared" ca="1" si="6"/>
        <v>0.33333333333333331</v>
      </c>
      <c r="AP34" s="2">
        <f ca="1"/>
        <v>19</v>
      </c>
      <c r="AQ34" cm="1">
        <f t="array" aca="1" ref="AQ34" ca="1">SUMPRODUCT(--(OFFSET($O$13,0,0,1,$B$9)=TRUE), --(INDEX(OFFSET($O$15,0,0,$B$8,$B$9), 1+$AP34, 0) = INDEX(OFFSET($O$15,0,0,$B$8,$B$9), 1+AQ$14, 0))) / $B$13</f>
        <v>0.85</v>
      </c>
      <c r="AR34" cm="1">
        <f t="array" aca="1" ref="AR34" ca="1">SUMPRODUCT(--(OFFSET($O$13,0,0,1,$B$9)=TRUE), --(INDEX(OFFSET($O$15,0,0,$B$8,$B$9), 1+$AP34, 0) = INDEX(OFFSET($O$15,0,0,$B$8,$B$9), 1+AR$14, 0))) / $B$13</f>
        <v>0.95</v>
      </c>
      <c r="AS34" cm="1">
        <f t="array" aca="1" ref="AS34" ca="1">SUMPRODUCT(--(OFFSET($O$13,0,0,1,$B$9)=TRUE), --(INDEX(OFFSET($O$15,0,0,$B$8,$B$9), 1+$AP34, 0) = INDEX(OFFSET($O$15,0,0,$B$8,$B$9), 1+AS$14, 0))) / $B$13</f>
        <v>0.85</v>
      </c>
      <c r="AT34" cm="1">
        <f t="array" aca="1" ref="AT34" ca="1">SUMPRODUCT(--(OFFSET($O$13,0,0,1,$B$9)=TRUE), --(INDEX(OFFSET($O$15,0,0,$B$8,$B$9), 1+$AP34, 0) = INDEX(OFFSET($O$15,0,0,$B$8,$B$9), 1+AT$14, 0))) / $B$13</f>
        <v>0.85</v>
      </c>
      <c r="AU34" cm="1">
        <f t="array" aca="1" ref="AU34" ca="1">SUMPRODUCT(--(OFFSET($O$13,0,0,1,$B$9)=TRUE), --(INDEX(OFFSET($O$15,0,0,$B$8,$B$9), 1+$AP34, 0) = INDEX(OFFSET($O$15,0,0,$B$8,$B$9), 1+AU$14, 0))) / $B$13</f>
        <v>0.85</v>
      </c>
      <c r="AV34" cm="1">
        <f t="array" aca="1" ref="AV34" ca="1">SUMPRODUCT(--(OFFSET($O$13,0,0,1,$B$9)=TRUE), --(INDEX(OFFSET($O$15,0,0,$B$8,$B$9), 1+$AP34, 0) = INDEX(OFFSET($O$15,0,0,$B$8,$B$9), 1+AV$14, 0))) / $B$13</f>
        <v>0.95</v>
      </c>
      <c r="AW34" cm="1">
        <f t="array" aca="1" ref="AW34" ca="1">SUMPRODUCT(--(OFFSET($O$13,0,0,1,$B$9)=TRUE), --(INDEX(OFFSET($O$15,0,0,$B$8,$B$9), 1+$AP34, 0) = INDEX(OFFSET($O$15,0,0,$B$8,$B$9), 1+AW$14, 0))) / $B$13</f>
        <v>0.8</v>
      </c>
      <c r="AX34" cm="1">
        <f t="array" aca="1" ref="AX34" ca="1">SUMPRODUCT(--(OFFSET($O$13,0,0,1,$B$9)=TRUE), --(INDEX(OFFSET($O$15,0,0,$B$8,$B$9), 1+$AP34, 0) = INDEX(OFFSET($O$15,0,0,$B$8,$B$9), 1+AX$14, 0))) / $B$13</f>
        <v>0.8</v>
      </c>
      <c r="AY34" cm="1">
        <f t="array" aca="1" ref="AY34" ca="1">SUMPRODUCT(--(OFFSET($O$13,0,0,1,$B$9)=TRUE), --(INDEX(OFFSET($O$15,0,0,$B$8,$B$9), 1+$AP34, 0) = INDEX(OFFSET($O$15,0,0,$B$8,$B$9), 1+AY$14, 0))) / $B$13</f>
        <v>0.95</v>
      </c>
      <c r="AZ34" cm="1">
        <f t="array" aca="1" ref="AZ34" ca="1">SUMPRODUCT(--(OFFSET($O$13,0,0,1,$B$9)=TRUE), --(INDEX(OFFSET($O$15,0,0,$B$8,$B$9), 1+$AP34, 0) = INDEX(OFFSET($O$15,0,0,$B$8,$B$9), 1+AZ$14, 0))) / $B$13</f>
        <v>0.95</v>
      </c>
      <c r="BA34" cm="1">
        <f t="array" aca="1" ref="BA34" ca="1">SUMPRODUCT(--(OFFSET($O$13,0,0,1,$B$9)=TRUE), --(INDEX(OFFSET($O$15,0,0,$B$8,$B$9), 1+$AP34, 0) = INDEX(OFFSET($O$15,0,0,$B$8,$B$9), 1+BA$14, 0))) / $B$13</f>
        <v>0.8</v>
      </c>
      <c r="BB34" cm="1">
        <f t="array" aca="1" ref="BB34" ca="1">SUMPRODUCT(--(OFFSET($O$13,0,0,1,$B$9)=TRUE), --(INDEX(OFFSET($O$15,0,0,$B$8,$B$9), 1+$AP34, 0) = INDEX(OFFSET($O$15,0,0,$B$8,$B$9), 1+BB$14, 0))) / $B$13</f>
        <v>0.95</v>
      </c>
      <c r="BC34" cm="1">
        <f t="array" aca="1" ref="BC34" ca="1">SUMPRODUCT(--(OFFSET($O$13,0,0,1,$B$9)=TRUE), --(INDEX(OFFSET($O$15,0,0,$B$8,$B$9), 1+$AP34, 0) = INDEX(OFFSET($O$15,0,0,$B$8,$B$9), 1+BC$14, 0))) / $B$13</f>
        <v>0.95</v>
      </c>
      <c r="BD34" cm="1">
        <f t="array" aca="1" ref="BD34" ca="1">SUMPRODUCT(--(OFFSET($O$13,0,0,1,$B$9)=TRUE), --(INDEX(OFFSET($O$15,0,0,$B$8,$B$9), 1+$AP34, 0) = INDEX(OFFSET($O$15,0,0,$B$8,$B$9), 1+BD$14, 0))) / $B$13</f>
        <v>0.95</v>
      </c>
      <c r="BE34" cm="1">
        <f t="array" aca="1" ref="BE34" ca="1">SUMPRODUCT(--(OFFSET($O$13,0,0,1,$B$9)=TRUE), --(INDEX(OFFSET($O$15,0,0,$B$8,$B$9), 1+$AP34, 0) = INDEX(OFFSET($O$15,0,0,$B$8,$B$9), 1+BE$14, 0))) / $B$13</f>
        <v>1</v>
      </c>
      <c r="BF34" cm="1">
        <f t="array" aca="1" ref="BF34" ca="1">SUMPRODUCT(--(OFFSET($O$13,0,0,1,$B$9)=TRUE), --(INDEX(OFFSET($O$15,0,0,$B$8,$B$9), 1+$AP34, 0) = INDEX(OFFSET($O$15,0,0,$B$8,$B$9), 1+BF$14, 0))) / $B$13</f>
        <v>0.85</v>
      </c>
      <c r="BG34" cm="1">
        <f t="array" aca="1" ref="BG34" ca="1">SUMPRODUCT(--(OFFSET($O$13,0,0,1,$B$9)=TRUE), --(INDEX(OFFSET($O$15,0,0,$B$8,$B$9), 1+$AP34, 0) = INDEX(OFFSET($O$15,0,0,$B$8,$B$9), 1+BG$14, 0))) / $B$13</f>
        <v>0.85</v>
      </c>
      <c r="BH34" cm="1">
        <f t="array" aca="1" ref="BH34" ca="1">SUMPRODUCT(--(OFFSET($O$13,0,0,1,$B$9)=TRUE), --(INDEX(OFFSET($O$15,0,0,$B$8,$B$9), 1+$AP34, 0) = INDEX(OFFSET($O$15,0,0,$B$8,$B$9), 1+BH$14, 0))) / $B$13</f>
        <v>1</v>
      </c>
      <c r="BI34" cm="1">
        <f t="array" aca="1" ref="BI34" ca="1">SUMPRODUCT(--(OFFSET($O$13,0,0,1,$B$9)=TRUE), --(INDEX(OFFSET($O$15,0,0,$B$8,$B$9), 1+$AP34, 0) = INDEX(OFFSET($O$15,0,0,$B$8,$B$9), 1+BI$14, 0))) / $B$13</f>
        <v>0.85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10</v>
      </c>
      <c r="BO34" s="14">
        <f t="shared" ca="1" si="8"/>
        <v>0.1</v>
      </c>
      <c r="BP34" s="2">
        <f ca="1"/>
        <v>19</v>
      </c>
      <c r="BQ34" cm="1">
        <f t="array" aca="1" ref="BQ34" ca="1">SUMPRODUCT(--(OFFSET($O$9,0,0,1,$B$9)=TRUE), --(INDEX(OFFSET($O$15,0,0,$B$8,$B$9), 1+$BP34, 0) = INDEX(OFFSET($O$15,0,0,$B$8,$B$9), 1+BQ$14, 0))) / $B$16</f>
        <v>0.89473684210526316</v>
      </c>
      <c r="BR34" cm="1">
        <f t="array" aca="1" ref="BR34" ca="1">SUMPRODUCT(--(OFFSET($O$9,0,0,1,$B$9)=TRUE), --(INDEX(OFFSET($O$15,0,0,$B$8,$B$9), 1+$BP34, 0) = INDEX(OFFSET($O$15,0,0,$B$8,$B$9), 1+BR$14, 0))) / $B$16</f>
        <v>1</v>
      </c>
      <c r="BS34" cm="1">
        <f t="array" aca="1" ref="BS34" ca="1">SUMPRODUCT(--(OFFSET($O$9,0,0,1,$B$9)=TRUE), --(INDEX(OFFSET($O$15,0,0,$B$8,$B$9), 1+$BP34, 0) = INDEX(OFFSET($O$15,0,0,$B$8,$B$9), 1+BS$14, 0))) / $B$16</f>
        <v>0.89473684210526316</v>
      </c>
      <c r="BT34" cm="1">
        <f t="array" aca="1" ref="BT34" ca="1">SUMPRODUCT(--(OFFSET($O$9,0,0,1,$B$9)=TRUE), --(INDEX(OFFSET($O$15,0,0,$B$8,$B$9), 1+$BP34, 0) = INDEX(OFFSET($O$15,0,0,$B$8,$B$9), 1+BT$14, 0))) / $B$16</f>
        <v>0.89473684210526316</v>
      </c>
      <c r="BU34" cm="1">
        <f t="array" aca="1" ref="BU34" ca="1">SUMPRODUCT(--(OFFSET($O$9,0,0,1,$B$9)=TRUE), --(INDEX(OFFSET($O$15,0,0,$B$8,$B$9), 1+$BP34, 0) = INDEX(OFFSET($O$15,0,0,$B$8,$B$9), 1+BU$14, 0))) / $B$16</f>
        <v>0.89473684210526316</v>
      </c>
      <c r="BV34" cm="1">
        <f t="array" aca="1" ref="BV34" ca="1">SUMPRODUCT(--(OFFSET($O$9,0,0,1,$B$9)=TRUE), --(INDEX(OFFSET($O$15,0,0,$B$8,$B$9), 1+$BP34, 0) = INDEX(OFFSET($O$15,0,0,$B$8,$B$9), 1+BV$14, 0))) / $B$16</f>
        <v>1</v>
      </c>
      <c r="BW34" cm="1">
        <f t="array" aca="1" ref="BW34" ca="1">SUMPRODUCT(--(OFFSET($O$9,0,0,1,$B$9)=TRUE), --(INDEX(OFFSET($O$15,0,0,$B$8,$B$9), 1+$BP34, 0) = INDEX(OFFSET($O$15,0,0,$B$8,$B$9), 1+BW$14, 0))) / $B$16</f>
        <v>0.84210526315789469</v>
      </c>
      <c r="BX34" cm="1">
        <f t="array" aca="1" ref="BX34" ca="1">SUMPRODUCT(--(OFFSET($O$9,0,0,1,$B$9)=TRUE), --(INDEX(OFFSET($O$15,0,0,$B$8,$B$9), 1+$BP34, 0) = INDEX(OFFSET($O$15,0,0,$B$8,$B$9), 1+BX$14, 0))) / $B$16</f>
        <v>0.84210526315789469</v>
      </c>
      <c r="BY34" cm="1">
        <f t="array" aca="1" ref="BY34" ca="1">SUMPRODUCT(--(OFFSET($O$9,0,0,1,$B$9)=TRUE), --(INDEX(OFFSET($O$15,0,0,$B$8,$B$9), 1+$BP34, 0) = INDEX(OFFSET($O$15,0,0,$B$8,$B$9), 1+BY$14, 0))) / $B$16</f>
        <v>1</v>
      </c>
      <c r="BZ34" cm="1">
        <f t="array" aca="1" ref="BZ34" ca="1">SUMPRODUCT(--(OFFSET($O$9,0,0,1,$B$9)=TRUE), --(INDEX(OFFSET($O$15,0,0,$B$8,$B$9), 1+$BP34, 0) = INDEX(OFFSET($O$15,0,0,$B$8,$B$9), 1+BZ$14, 0))) / $B$16</f>
        <v>1</v>
      </c>
      <c r="CA34" cm="1">
        <f t="array" aca="1" ref="CA34" ca="1">SUMPRODUCT(--(OFFSET($O$9,0,0,1,$B$9)=TRUE), --(INDEX(OFFSET($O$15,0,0,$B$8,$B$9), 1+$BP34, 0) = INDEX(OFFSET($O$15,0,0,$B$8,$B$9), 1+CA$14, 0))) / $B$16</f>
        <v>0.84210526315789469</v>
      </c>
      <c r="CB34" cm="1">
        <f t="array" aca="1" ref="CB34" ca="1">SUMPRODUCT(--(OFFSET($O$9,0,0,1,$B$9)=TRUE), --(INDEX(OFFSET($O$15,0,0,$B$8,$B$9), 1+$BP34, 0) = INDEX(OFFSET($O$15,0,0,$B$8,$B$9), 1+CB$14, 0))) / $B$16</f>
        <v>1</v>
      </c>
      <c r="CC34" cm="1">
        <f t="array" aca="1" ref="CC34" ca="1">SUMPRODUCT(--(OFFSET($O$9,0,0,1,$B$9)=TRUE), --(INDEX(OFFSET($O$15,0,0,$B$8,$B$9), 1+$BP34, 0) = INDEX(OFFSET($O$15,0,0,$B$8,$B$9), 1+CC$14, 0))) / $B$16</f>
        <v>1</v>
      </c>
      <c r="CD34" cm="1">
        <f t="array" aca="1" ref="CD34" ca="1">SUMPRODUCT(--(OFFSET($O$9,0,0,1,$B$9)=TRUE), --(INDEX(OFFSET($O$15,0,0,$B$8,$B$9), 1+$BP34, 0) = INDEX(OFFSET($O$15,0,0,$B$8,$B$9), 1+CD$14, 0))) / $B$16</f>
        <v>1</v>
      </c>
      <c r="CE34" cm="1">
        <f t="array" aca="1" ref="CE34" ca="1">SUMPRODUCT(--(OFFSET($O$9,0,0,1,$B$9)=TRUE), --(INDEX(OFFSET($O$15,0,0,$B$8,$B$9), 1+$BP34, 0) = INDEX(OFFSET($O$15,0,0,$B$8,$B$9), 1+CE$14, 0))) / $B$16</f>
        <v>1</v>
      </c>
      <c r="CF34" cm="1">
        <f t="array" aca="1" ref="CF34" ca="1">SUMPRODUCT(--(OFFSET($O$9,0,0,1,$B$9)=TRUE), --(INDEX(OFFSET($O$15,0,0,$B$8,$B$9), 1+$BP34, 0) = INDEX(OFFSET($O$15,0,0,$B$8,$B$9), 1+CF$14, 0))) / $B$16</f>
        <v>0.84210526315789469</v>
      </c>
      <c r="CG34" cm="1">
        <f t="array" aca="1" ref="CG34" ca="1">SUMPRODUCT(--(OFFSET($O$9,0,0,1,$B$9)=TRUE), --(INDEX(OFFSET($O$15,0,0,$B$8,$B$9), 1+$BP34, 0) = INDEX(OFFSET($O$15,0,0,$B$8,$B$9), 1+CG$14, 0))) / $B$16</f>
        <v>0.84210526315789469</v>
      </c>
      <c r="CH34" cm="1">
        <f t="array" aca="1" ref="CH34" ca="1">SUMPRODUCT(--(OFFSET($O$9,0,0,1,$B$9)=TRUE), --(INDEX(OFFSET($O$15,0,0,$B$8,$B$9), 1+$BP34, 0) = INDEX(OFFSET($O$15,0,0,$B$8,$B$9), 1+CH$14, 0))) / $B$16</f>
        <v>1</v>
      </c>
      <c r="CI34" cm="1">
        <f t="array" aca="1" ref="CI34" ca="1">SUMPRODUCT(--(OFFSET($O$9,0,0,1,$B$9)=TRUE), --(INDEX(OFFSET($O$15,0,0,$B$8,$B$9), 1+$BP34, 0) = INDEX(OFFSET($O$15,0,0,$B$8,$B$9), 1+CI$14, 0))) / $B$16</f>
        <v>0.84210526315789469</v>
      </c>
      <c r="CJ34" cm="1">
        <f t="array" aca="1" ref="CJ34" ca="1">SUMPRODUCT(--(OFFSET($O$9,0,0,1,$B$9)=TRUE), --(INDEX(OFFSET($O$15,0,0,$B$8,$B$9), 1+$BP34, 0) = INDEX(OFFSET($O$15,0,0,$B$8,$B$9), 1+CJ$14, 0))) / $B$16</f>
        <v>1</v>
      </c>
    </row>
    <row r="35" spans="4:88" x14ac:dyDescent="0.2">
      <c r="J35" cm="1">
        <f t="array" aca="1" ref="J35" ca="1">SUMPRODUCT((O35:AJ35=$O$11:$AJ$11)*(O$13:AJ$13=TRUE))  / COUNTIF(O$13:AJ$13,TRUE)</f>
        <v>0.1</v>
      </c>
      <c r="K35" t="b">
        <f t="shared" ca="1" si="9"/>
        <v>0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0</v>
      </c>
      <c r="N35" s="2">
        <v>20</v>
      </c>
      <c r="O35" s="12" t="s">
        <v>12</v>
      </c>
      <c r="P35" s="12" t="s">
        <v>12</v>
      </c>
      <c r="Q35" s="12" t="s">
        <v>12</v>
      </c>
      <c r="R35" s="12" t="s">
        <v>12</v>
      </c>
      <c r="S35" s="12" t="s">
        <v>12</v>
      </c>
      <c r="T35" s="12" t="s">
        <v>12</v>
      </c>
      <c r="U35" s="12" t="s">
        <v>12</v>
      </c>
      <c r="V35" s="12" t="s">
        <v>12</v>
      </c>
      <c r="W35" s="12" t="s">
        <v>12</v>
      </c>
      <c r="X35" s="12" t="s">
        <v>12</v>
      </c>
      <c r="Y35" s="12" t="s">
        <v>2</v>
      </c>
      <c r="Z35" s="12" t="s">
        <v>2</v>
      </c>
      <c r="AA35" s="12" t="s">
        <v>0</v>
      </c>
      <c r="AB35" s="12" t="s">
        <v>0</v>
      </c>
      <c r="AC35" s="12" t="s">
        <v>2</v>
      </c>
      <c r="AD35" s="12" t="s">
        <v>2</v>
      </c>
      <c r="AE35" s="12" t="s">
        <v>5</v>
      </c>
      <c r="AF35" s="12" t="s">
        <v>5</v>
      </c>
      <c r="AG35" s="12" t="s">
        <v>2</v>
      </c>
      <c r="AH35" s="12" t="s">
        <v>2</v>
      </c>
      <c r="AI35" s="12" t="s">
        <v>6</v>
      </c>
      <c r="AJ35" s="12" t="s">
        <v>6</v>
      </c>
    </row>
    <row r="36" spans="4:88" x14ac:dyDescent="0.2">
      <c r="J36" cm="1">
        <f t="array" aca="1" ref="J36" ca="1">SUMPRODUCT((O36:AJ36=$O$11:$AJ$11)*(O$13:AJ$13=TRUE))  / COUNTIF(O$13:AJ$13,TRUE)</f>
        <v>0.1</v>
      </c>
      <c r="K36" t="b">
        <f t="shared" ca="1" si="9"/>
        <v>0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5</v>
      </c>
      <c r="P36" s="12" t="s">
        <v>5</v>
      </c>
      <c r="Q36" s="12" t="s">
        <v>5</v>
      </c>
      <c r="R36" s="12" t="s">
        <v>5</v>
      </c>
      <c r="S36" s="12" t="s">
        <v>5</v>
      </c>
      <c r="T36" s="12" t="s">
        <v>5</v>
      </c>
      <c r="U36" s="12" t="s">
        <v>5</v>
      </c>
      <c r="V36" s="12" t="s">
        <v>5</v>
      </c>
      <c r="W36" s="12" t="s">
        <v>5</v>
      </c>
      <c r="X36" s="12" t="s">
        <v>5</v>
      </c>
      <c r="Y36" s="12" t="s">
        <v>0</v>
      </c>
      <c r="Z36" s="12" t="s">
        <v>0</v>
      </c>
      <c r="AA36" s="12" t="s">
        <v>5</v>
      </c>
      <c r="AB36" s="12" t="s">
        <v>5</v>
      </c>
      <c r="AC36" s="12" t="s">
        <v>3</v>
      </c>
      <c r="AD36" s="12" t="s">
        <v>3</v>
      </c>
      <c r="AE36" s="9" t="s">
        <v>5</v>
      </c>
      <c r="AF36" s="9" t="s">
        <v>5</v>
      </c>
      <c r="AG36" s="12" t="s">
        <v>5</v>
      </c>
      <c r="AH36" s="12" t="s">
        <v>5</v>
      </c>
      <c r="AI36" s="12" t="s">
        <v>5</v>
      </c>
      <c r="AJ36" s="12" t="s">
        <v>5</v>
      </c>
    </row>
    <row r="37" spans="4:88" x14ac:dyDescent="0.2">
      <c r="J37" cm="1">
        <f t="array" aca="1" ref="J37" ca="1">SUMPRODUCT((O37:AJ37=$O$11:$AJ$11)*(O$13:AJ$13=TRUE))  / COUNTIF(O$13:AJ$13,TRUE)</f>
        <v>0.1</v>
      </c>
      <c r="K37" t="b">
        <f t="shared" ca="1" si="9"/>
        <v>0</v>
      </c>
      <c r="L37" cm="1">
        <f t="array" aca="1" ref="L37" ca="1">SUM(
   1*(_xlfn._xlws.FILTER(OFFSET($O37,0,0,1,$B$9),OFFSET($O$13,0,0,1,$B$9)) = "-")
) / $B$13</f>
        <v>0.8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5</v>
      </c>
      <c r="S37" s="12" t="s">
        <v>5</v>
      </c>
      <c r="T37" s="12" t="s">
        <v>5</v>
      </c>
      <c r="U37" s="12" t="s">
        <v>5</v>
      </c>
      <c r="V37" s="12" t="s">
        <v>5</v>
      </c>
      <c r="W37" s="12" t="s">
        <v>5</v>
      </c>
      <c r="X37" s="12" t="s">
        <v>5</v>
      </c>
      <c r="Y37" s="12" t="s">
        <v>0</v>
      </c>
      <c r="Z37" s="12" t="s">
        <v>0</v>
      </c>
      <c r="AA37" s="12" t="s">
        <v>5</v>
      </c>
      <c r="AB37" s="12" t="s">
        <v>5</v>
      </c>
      <c r="AC37" s="12" t="s">
        <v>3</v>
      </c>
      <c r="AD37" s="12" t="s">
        <v>3</v>
      </c>
      <c r="AE37" s="9" t="s">
        <v>5</v>
      </c>
      <c r="AF37" s="9" t="s">
        <v>5</v>
      </c>
      <c r="AG37" s="12" t="s">
        <v>5</v>
      </c>
      <c r="AH37" s="12" t="s">
        <v>5</v>
      </c>
      <c r="AI37" s="12" t="s">
        <v>5</v>
      </c>
      <c r="AJ37" s="12" t="s">
        <v>5</v>
      </c>
    </row>
    <row r="38" spans="4:88" x14ac:dyDescent="0.2">
      <c r="AK38" s="8"/>
      <c r="AL38" s="8"/>
      <c r="AM38" s="3"/>
    </row>
    <row r="39" spans="4:88" x14ac:dyDescent="0.2">
      <c r="AK39" s="8"/>
      <c r="AL39" s="8"/>
    </row>
    <row r="40" spans="4:88" x14ac:dyDescent="0.2">
      <c r="AK40" s="7"/>
      <c r="AL40" s="2"/>
    </row>
    <row r="41" spans="4:88" x14ac:dyDescent="0.2">
      <c r="AK41" s="2"/>
      <c r="AL41" s="2"/>
    </row>
    <row r="42" spans="4:88" x14ac:dyDescent="0.2">
      <c r="AK42" s="2"/>
      <c r="AL42" s="2"/>
    </row>
    <row r="43" spans="4:88" x14ac:dyDescent="0.2">
      <c r="AK43" s="2"/>
      <c r="AL43" s="2"/>
    </row>
    <row r="44" spans="4:88" x14ac:dyDescent="0.2">
      <c r="AK44" s="2"/>
      <c r="AL44" s="2"/>
    </row>
    <row r="45" spans="4:88" x14ac:dyDescent="0.2">
      <c r="AK45" s="2"/>
      <c r="AL45" s="2"/>
    </row>
    <row r="46" spans="4:88" x14ac:dyDescent="0.2">
      <c r="AK46" s="2"/>
      <c r="AL46" s="2"/>
    </row>
    <row r="47" spans="4:88" x14ac:dyDescent="0.2">
      <c r="AK47" s="2"/>
      <c r="AL47" s="2"/>
    </row>
    <row r="48" spans="4:88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phoneticPr fontId="1" type="noConversion"/>
  <conditionalFormatting sqref="K15:K37">
    <cfRule type="cellIs" dxfId="29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28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AJ9">
    <cfRule type="cellIs" dxfId="27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AJ13">
    <cfRule type="cellIs" dxfId="26" priority="9" operator="equal">
      <formula>FALSE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AJ37">
    <cfRule type="expression" dxfId="25" priority="51" stopIfTrue="1">
      <formula>AND($M15, O$13)</formula>
    </cfRule>
    <cfRule type="expression" dxfId="24" priority="52" stopIfTrue="1">
      <formula>NOT(AND($M15, O$13))</formula>
    </cfRule>
  </conditionalFormatting>
  <conditionalFormatting sqref="P11:AJ11">
    <cfRule type="expression" dxfId="23" priority="53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C2B2-7EC5-F44A-96E4-2358F8C495F2}">
  <dimension ref="A1:CJ141"/>
  <sheetViews>
    <sheetView zoomScale="85" zoomScaleNormal="25" workbookViewId="0">
      <selection activeCell="G45" sqref="G45"/>
    </sheetView>
  </sheetViews>
  <sheetFormatPr baseColWidth="10" defaultRowHeight="16" x14ac:dyDescent="0.2"/>
  <cols>
    <col min="1" max="1" width="22.83203125" customWidth="1"/>
  </cols>
  <sheetData>
    <row r="1" spans="1:88" x14ac:dyDescent="0.2">
      <c r="A1" s="5" t="s">
        <v>21</v>
      </c>
      <c r="B1" s="5">
        <v>0.4</v>
      </c>
      <c r="E1" s="2" t="s">
        <v>28</v>
      </c>
      <c r="F1" s="2" t="s">
        <v>42</v>
      </c>
    </row>
    <row r="2" spans="1:88" x14ac:dyDescent="0.2">
      <c r="A2" s="5" t="s">
        <v>22</v>
      </c>
      <c r="B2" s="5">
        <v>0.2</v>
      </c>
    </row>
    <row r="3" spans="1:88" x14ac:dyDescent="0.2">
      <c r="A3" s="5" t="s">
        <v>24</v>
      </c>
      <c r="B3" s="5">
        <v>0.499</v>
      </c>
    </row>
    <row r="4" spans="1:88" x14ac:dyDescent="0.2">
      <c r="A4" s="5" t="s">
        <v>23</v>
      </c>
      <c r="B4" s="5">
        <v>1</v>
      </c>
    </row>
    <row r="5" spans="1:88" x14ac:dyDescent="0.2">
      <c r="A5" s="5" t="s">
        <v>25</v>
      </c>
      <c r="B5" s="5">
        <v>0.2</v>
      </c>
    </row>
    <row r="7" spans="1:88" x14ac:dyDescent="0.2">
      <c r="AL7" s="4"/>
    </row>
    <row r="8" spans="1:88" x14ac:dyDescent="0.2">
      <c r="A8" s="5" t="s">
        <v>31</v>
      </c>
      <c r="B8" s="5">
        <v>23</v>
      </c>
      <c r="AK8" s="4"/>
      <c r="AL8" s="7"/>
    </row>
    <row r="9" spans="1:88" x14ac:dyDescent="0.2">
      <c r="A9" s="5" t="s">
        <v>30</v>
      </c>
      <c r="B9" s="5">
        <v>22</v>
      </c>
      <c r="N9" s="11" t="s">
        <v>38</v>
      </c>
      <c r="O9" t="b">
        <f t="shared" ref="O9:AJ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T9" t="b">
        <f t="shared" ca="1" si="0"/>
        <v>1</v>
      </c>
      <c r="U9" t="b">
        <f t="shared" ca="1" si="0"/>
        <v>1</v>
      </c>
      <c r="V9" t="b">
        <f t="shared" ca="1" si="0"/>
        <v>1</v>
      </c>
      <c r="W9" t="b">
        <f t="shared" ca="1" si="0"/>
        <v>1</v>
      </c>
      <c r="X9" t="b">
        <f t="shared" ca="1" si="0"/>
        <v>1</v>
      </c>
      <c r="Y9" t="b">
        <f t="shared" ca="1" si="0"/>
        <v>0</v>
      </c>
      <c r="Z9" t="b">
        <f t="shared" ca="1" si="0"/>
        <v>1</v>
      </c>
      <c r="AA9" t="b">
        <f t="shared" ca="1" si="0"/>
        <v>1</v>
      </c>
      <c r="AB9" t="b">
        <f t="shared" ca="1" si="0"/>
        <v>1</v>
      </c>
      <c r="AC9" t="b">
        <f t="shared" ca="1" si="0"/>
        <v>1</v>
      </c>
      <c r="AD9" t="b">
        <f t="shared" ca="1" si="0"/>
        <v>1</v>
      </c>
      <c r="AE9" t="b">
        <f t="shared" ca="1" si="0"/>
        <v>0</v>
      </c>
      <c r="AF9" t="b">
        <f t="shared" ca="1" si="0"/>
        <v>0</v>
      </c>
      <c r="AG9" t="b">
        <f t="shared" ca="1" si="0"/>
        <v>1</v>
      </c>
      <c r="AH9" t="b">
        <f t="shared" ca="1" si="0"/>
        <v>1</v>
      </c>
      <c r="AI9" t="b">
        <f t="shared" ca="1" si="0"/>
        <v>1</v>
      </c>
      <c r="AJ9" t="b">
        <f t="shared" ca="1" si="0"/>
        <v>1</v>
      </c>
      <c r="AK9" s="4"/>
    </row>
    <row r="10" spans="1:88" x14ac:dyDescent="0.2">
      <c r="N10" s="8" t="s">
        <v>15</v>
      </c>
      <c r="O10" s="9" cm="1">
        <f t="array" aca="1" ref="O10" ca="1">1-SUMPRODUCT(OFFSET($AO$15,0,0,$B$14,1),1*(_xlfn._xlws.FILTER(OFFSET(O$15,0,0,$B$8,1),OFFSET($M$15,0,0,$B$8,1))&lt;&gt;"-"))/SUM(OFFSET($AO$15,0,0,$B$14,1))</f>
        <v>0</v>
      </c>
      <c r="P10" s="9" cm="1">
        <f t="array" aca="1" ref="P10" ca="1">1-SUMPRODUCT(OFFSET($AO$15,0,0,$B$14,1),1*(_xlfn._xlws.FILTER(OFFSET(P$15,0,0,$B$8,1),OFFSET($M$15,0,0,$B$8,1))&lt;&gt;"-"))/SUM(OFFSET($AO$15,0,0,$B$14,1))</f>
        <v>0</v>
      </c>
      <c r="Q10" s="9" cm="1">
        <f t="array" aca="1" ref="Q10" ca="1">1-SUMPRODUCT(OFFSET($AO$15,0,0,$B$14,1),1*(_xlfn._xlws.FILTER(OFFSET(Q$15,0,0,$B$8,1),OFFSET($M$15,0,0,$B$8,1))&lt;&gt;"-"))/SUM(OFFSET($AO$15,0,0,$B$14,1))</f>
        <v>0</v>
      </c>
      <c r="R10" s="9" cm="1">
        <f t="array" aca="1" ref="R10" ca="1">1-SUMPRODUCT(OFFSET($AO$15,0,0,$B$14,1),1*(_xlfn._xlws.FILTER(OFFSET(R$15,0,0,$B$8,1),OFFSET($M$15,0,0,$B$8,1))&lt;&gt;"-"))/SUM(OFFSET($AO$15,0,0,$B$14,1))</f>
        <v>0</v>
      </c>
      <c r="S10" s="9" cm="1">
        <f t="array" aca="1" ref="S10" ca="1">1-SUMPRODUCT(OFFSET($AO$15,0,0,$B$14,1),1*(_xlfn._xlws.FILTER(OFFSET(S$15,0,0,$B$8,1),OFFSET($M$15,0,0,$B$8,1))&lt;&gt;"-"))/SUM(OFFSET($AO$15,0,0,$B$14,1))</f>
        <v>0</v>
      </c>
      <c r="T10" s="9" cm="1">
        <f t="array" aca="1" ref="T10" ca="1">1-SUMPRODUCT(OFFSET($AO$15,0,0,$B$14,1),1*(_xlfn._xlws.FILTER(OFFSET(T$15,0,0,$B$8,1),OFFSET($M$15,0,0,$B$8,1))&lt;&gt;"-"))/SUM(OFFSET($AO$15,0,0,$B$14,1))</f>
        <v>0</v>
      </c>
      <c r="U10" s="9" cm="1">
        <f t="array" aca="1" ref="U10" ca="1">1-SUMPRODUCT(OFFSET($AO$15,0,0,$B$14,1),1*(_xlfn._xlws.FILTER(OFFSET(U$15,0,0,$B$8,1),OFFSET($M$15,0,0,$B$8,1))&lt;&gt;"-"))/SUM(OFFSET($AO$15,0,0,$B$14,1))</f>
        <v>0</v>
      </c>
      <c r="V10" s="9" cm="1">
        <f t="array" aca="1" ref="V10" ca="1">1-SUMPRODUCT(OFFSET($AO$15,0,0,$B$14,1),1*(_xlfn._xlws.FILTER(OFFSET(V$15,0,0,$B$8,1),OFFSET($M$15,0,0,$B$8,1))&lt;&gt;"-"))/SUM(OFFSET($AO$15,0,0,$B$14,1))</f>
        <v>0</v>
      </c>
      <c r="W10" s="9" cm="1">
        <f t="array" aca="1" ref="W10" ca="1">1-SUMPRODUCT(OFFSET($AO$15,0,0,$B$14,1),1*(_xlfn._xlws.FILTER(OFFSET(W$15,0,0,$B$8,1),OFFSET($M$15,0,0,$B$8,1))&lt;&gt;"-"))/SUM(OFFSET($AO$15,0,0,$B$14,1))</f>
        <v>0</v>
      </c>
      <c r="X10" s="9" cm="1">
        <f t="array" aca="1" ref="X10" ca="1">1-SUMPRODUCT(OFFSET($AO$15,0,0,$B$14,1),1*(_xlfn._xlws.FILTER(OFFSET(X$15,0,0,$B$8,1),OFFSET($M$15,0,0,$B$8,1))&lt;&gt;"-"))/SUM(OFFSET($AO$15,0,0,$B$14,1))</f>
        <v>0</v>
      </c>
      <c r="Y10" s="9" cm="1">
        <f t="array" aca="1" ref="Y10" ca="1">1-SUMPRODUCT(OFFSET($AO$15,0,0,$B$14,1),1*(_xlfn._xlws.FILTER(OFFSET(Y$15,0,0,$B$8,1),OFFSET($M$15,0,0,$B$8,1))&lt;&gt;"-"))/SUM(OFFSET($AO$15,0,0,$B$14,1))</f>
        <v>0.33333333333333326</v>
      </c>
      <c r="Z10" s="9" cm="1">
        <f t="array" aca="1" ref="Z10" ca="1">1-SUMPRODUCT(OFFSET($AO$15,0,0,$B$14,1),1*(_xlfn._xlws.FILTER(OFFSET(Z$15,0,0,$B$8,1),OFFSET($M$15,0,0,$B$8,1))&lt;&gt;"-"))/SUM(OFFSET($AO$15,0,0,$B$14,1))</f>
        <v>0</v>
      </c>
      <c r="AA10" s="9" cm="1">
        <f t="array" aca="1" ref="AA10" ca="1">1-SUMPRODUCT(OFFSET($AO$15,0,0,$B$14,1),1*(_xlfn._xlws.FILTER(OFFSET(AA$15,0,0,$B$8,1),OFFSET($M$15,0,0,$B$8,1))&lt;&gt;"-"))/SUM(OFFSET($AO$15,0,0,$B$14,1))</f>
        <v>0</v>
      </c>
      <c r="AB10" s="9" cm="1">
        <f t="array" aca="1" ref="AB10" ca="1">1-SUMPRODUCT(OFFSET($AO$15,0,0,$B$14,1),1*(_xlfn._xlws.FILTER(OFFSET(AB$15,0,0,$B$8,1),OFFSET($M$15,0,0,$B$8,1))&lt;&gt;"-"))/SUM(OFFSET($AO$15,0,0,$B$14,1))</f>
        <v>0</v>
      </c>
      <c r="AC10" s="9" cm="1">
        <f t="array" aca="1" ref="AC10" ca="1">1-SUMPRODUCT(OFFSET($AO$15,0,0,$B$14,1),1*(_xlfn._xlws.FILTER(OFFSET(AC$15,0,0,$B$8,1),OFFSET($M$15,0,0,$B$8,1))&lt;&gt;"-"))/SUM(OFFSET($AO$15,0,0,$B$14,1))</f>
        <v>0</v>
      </c>
      <c r="AD10" s="9" cm="1">
        <f t="array" aca="1" ref="AD10" ca="1">1-SUMPRODUCT(OFFSET($AO$15,0,0,$B$14,1),1*(_xlfn._xlws.FILTER(OFFSET(AD$15,0,0,$B$8,1),OFFSET($M$15,0,0,$B$8,1))&lt;&gt;"-"))/SUM(OFFSET($AO$15,0,0,$B$14,1))</f>
        <v>0</v>
      </c>
      <c r="AE10" s="9" cm="1">
        <f t="array" aca="1" ref="AE10" ca="1">1-SUMPRODUCT(OFFSET($AO$15,0,0,$B$14,1),1*(_xlfn._xlws.FILTER(OFFSET(AE$15,0,0,$B$8,1),OFFSET($M$15,0,0,$B$8,1))&lt;&gt;"-"))/SUM(OFFSET($AO$15,0,0,$B$14,1))</f>
        <v>1</v>
      </c>
      <c r="AF10" s="9" cm="1">
        <f t="array" aca="1" ref="AF10" ca="1">1-SUMPRODUCT(OFFSET($AO$15,0,0,$B$14,1),1*(_xlfn._xlws.FILTER(OFFSET(AF$15,0,0,$B$8,1),OFFSET($M$15,0,0,$B$8,1))&lt;&gt;"-"))/SUM(OFFSET($AO$15,0,0,$B$14,1))</f>
        <v>1</v>
      </c>
      <c r="AG10" s="9" cm="1">
        <f t="array" aca="1" ref="AG10" ca="1">1-SUMPRODUCT(OFFSET($AO$15,0,0,$B$14,1),1*(_xlfn._xlws.FILTER(OFFSET(AG$15,0,0,$B$8,1),OFFSET($M$15,0,0,$B$8,1))&lt;&gt;"-"))/SUM(OFFSET($AO$15,0,0,$B$14,1))</f>
        <v>0</v>
      </c>
      <c r="AH10" s="9" cm="1">
        <f t="array" aca="1" ref="AH10" ca="1">1-SUMPRODUCT(OFFSET($AO$15,0,0,$B$14,1),1*(_xlfn._xlws.FILTER(OFFSET(AH$15,0,0,$B$8,1),OFFSET($M$15,0,0,$B$8,1))&lt;&gt;"-"))/SUM(OFFSET($AO$15,0,0,$B$14,1))</f>
        <v>0</v>
      </c>
      <c r="AI10" s="9" cm="1">
        <f t="array" aca="1" ref="AI10" ca="1">1-SUMPRODUCT(OFFSET($AO$15,0,0,$B$14,1),1*(_xlfn._xlws.FILTER(OFFSET(AI$15,0,0,$B$8,1),OFFSET($M$15,0,0,$B$8,1))&lt;&gt;"-"))/SUM(OFFSET($AO$15,0,0,$B$14,1))</f>
        <v>0</v>
      </c>
      <c r="AJ10" s="9" cm="1">
        <f t="array" aca="1" ref="AJ10" ca="1">1-SUMPRODUCT(OFFSET($AO$15,0,0,$B$14,1),1*(_xlfn._xlws.FILTER(OFFSET(AJ$15,0,0,$B$8,1),OFFSET($M$15,0,0,$B$8,1))&lt;&gt;"-"))/SUM(OFFSET($AO$15,0,0,$B$14,1))</f>
        <v>0</v>
      </c>
      <c r="AK10" s="7"/>
    </row>
    <row r="11" spans="1:88" x14ac:dyDescent="0.2">
      <c r="A11" s="5" t="s">
        <v>32</v>
      </c>
      <c r="B11" s="5">
        <v>1</v>
      </c>
      <c r="N11" s="8" t="s">
        <v>16</v>
      </c>
      <c r="O11" s="9" t="str" cm="1">
        <f t="array" aca="1" ref="O11:AJ11" ca="1">OFFSET($O$15,$B$11,0,1,$B$9)</f>
        <v>G</v>
      </c>
      <c r="P11" s="9" t="str">
        <f ca="1"/>
        <v>G</v>
      </c>
      <c r="Q11" s="9" t="str">
        <f ca="1"/>
        <v>G</v>
      </c>
      <c r="R11" s="9" t="str">
        <f ca="1"/>
        <v>G</v>
      </c>
      <c r="S11" s="9" t="str">
        <f ca="1"/>
        <v>G</v>
      </c>
      <c r="T11" s="9" t="str">
        <f ca="1"/>
        <v>G</v>
      </c>
      <c r="U11" s="9" t="str">
        <f ca="1"/>
        <v>G</v>
      </c>
      <c r="V11" s="9" t="str">
        <f ca="1"/>
        <v>G</v>
      </c>
      <c r="W11" s="9" t="str">
        <f ca="1"/>
        <v>G</v>
      </c>
      <c r="X11" s="9" t="str">
        <f ca="1"/>
        <v>G</v>
      </c>
      <c r="Y11" s="9" t="str">
        <f ca="1"/>
        <v>A</v>
      </c>
      <c r="Z11" s="9" t="str">
        <f ca="1"/>
        <v>A</v>
      </c>
      <c r="AA11" s="9" t="str">
        <f ca="1"/>
        <v>B</v>
      </c>
      <c r="AB11" s="9" t="str">
        <f ca="1"/>
        <v>B</v>
      </c>
      <c r="AC11" s="9" t="str">
        <f ca="1"/>
        <v>C</v>
      </c>
      <c r="AD11" s="9" t="str">
        <f ca="1"/>
        <v>C</v>
      </c>
      <c r="AE11" s="9" t="str">
        <f ca="1"/>
        <v>-</v>
      </c>
      <c r="AF11" s="9" t="str">
        <f ca="1"/>
        <v>-</v>
      </c>
      <c r="AG11" s="9" t="str">
        <f ca="1"/>
        <v>D</v>
      </c>
      <c r="AH11" s="9" t="str">
        <f ca="1"/>
        <v>D</v>
      </c>
      <c r="AI11" s="9" t="str">
        <f ca="1"/>
        <v>E</v>
      </c>
      <c r="AJ11" s="9" t="str">
        <f ca="1"/>
        <v>E</v>
      </c>
      <c r="AK11" s="7"/>
    </row>
    <row r="12" spans="1:88" x14ac:dyDescent="0.2">
      <c r="N12" s="8" t="s">
        <v>20</v>
      </c>
      <c r="O12" s="12">
        <f t="shared" ref="O12:AJ12" ca="1" si="1">COUNTIF(OFFSET(O15,0,0,$B$8,1), "-") / COUNTA(OFFSET(O15,0,0,$B$8,1))</f>
        <v>8.6956521739130432E-2</v>
      </c>
      <c r="P12" s="9">
        <f t="shared" ca="1" si="1"/>
        <v>8.6956521739130432E-2</v>
      </c>
      <c r="Q12" s="9">
        <f t="shared" ca="1" si="1"/>
        <v>8.6956521739130432E-2</v>
      </c>
      <c r="R12" s="9">
        <f t="shared" ca="1" si="1"/>
        <v>8.6956521739130432E-2</v>
      </c>
      <c r="S12" s="9">
        <f t="shared" ca="1" si="1"/>
        <v>8.6956521739130432E-2</v>
      </c>
      <c r="T12" s="9">
        <f t="shared" ca="1" si="1"/>
        <v>8.6956521739130432E-2</v>
      </c>
      <c r="U12" s="9">
        <f t="shared" ca="1" si="1"/>
        <v>8.6956521739130432E-2</v>
      </c>
      <c r="V12" s="9">
        <f t="shared" ca="1" si="1"/>
        <v>8.6956521739130432E-2</v>
      </c>
      <c r="W12" s="9">
        <f t="shared" ca="1" si="1"/>
        <v>8.6956521739130432E-2</v>
      </c>
      <c r="X12" s="9">
        <f t="shared" ca="1" si="1"/>
        <v>8.6956521739130432E-2</v>
      </c>
      <c r="Y12" s="9">
        <f t="shared" ca="1" si="1"/>
        <v>0.2608695652173913</v>
      </c>
      <c r="Z12" s="9">
        <f t="shared" ca="1" si="1"/>
        <v>0</v>
      </c>
      <c r="AA12" s="9">
        <f t="shared" ca="1" si="1"/>
        <v>8.6956521739130432E-2</v>
      </c>
      <c r="AB12" s="9">
        <f t="shared" ca="1" si="1"/>
        <v>8.6956521739130432E-2</v>
      </c>
      <c r="AC12" s="9">
        <f t="shared" ca="1" si="1"/>
        <v>0</v>
      </c>
      <c r="AD12" s="9">
        <f t="shared" ca="1" si="1"/>
        <v>0</v>
      </c>
      <c r="AE12" s="9">
        <f t="shared" ca="1" si="1"/>
        <v>1</v>
      </c>
      <c r="AF12" s="9">
        <f t="shared" ca="1" si="1"/>
        <v>1</v>
      </c>
      <c r="AG12" s="9">
        <f t="shared" ca="1" si="1"/>
        <v>8.6956521739130432E-2</v>
      </c>
      <c r="AH12" s="9">
        <f t="shared" ca="1" si="1"/>
        <v>8.6956521739130432E-2</v>
      </c>
      <c r="AI12" s="9">
        <f t="shared" ca="1" si="1"/>
        <v>8.6956521739130432E-2</v>
      </c>
      <c r="AJ12" s="9">
        <f t="shared" ca="1" si="1"/>
        <v>8.6956521739130432E-2</v>
      </c>
      <c r="AK12" s="7"/>
    </row>
    <row r="13" spans="1:88" x14ac:dyDescent="0.2">
      <c r="A13" t="s">
        <v>33</v>
      </c>
      <c r="B13">
        <f ca="1">COUNTIF(OFFSET($O$13,0,0,1,$B$9),TRUE)</f>
        <v>20</v>
      </c>
      <c r="N13" s="8" t="s">
        <v>41</v>
      </c>
      <c r="O13" t="b">
        <f t="shared" ref="O13:AJ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T13" t="b">
        <f t="shared" ca="1" si="2"/>
        <v>1</v>
      </c>
      <c r="U13" t="b">
        <f t="shared" ca="1" si="2"/>
        <v>1</v>
      </c>
      <c r="V13" t="b">
        <f t="shared" ca="1" si="2"/>
        <v>1</v>
      </c>
      <c r="W13" t="b">
        <f t="shared" ca="1" si="2"/>
        <v>1</v>
      </c>
      <c r="X13" t="b">
        <f t="shared" ca="1" si="2"/>
        <v>1</v>
      </c>
      <c r="Y13" t="b">
        <f t="shared" ca="1" si="2"/>
        <v>1</v>
      </c>
      <c r="Z13" t="b">
        <f t="shared" ca="1" si="2"/>
        <v>1</v>
      </c>
      <c r="AA13" t="b">
        <f t="shared" ca="1" si="2"/>
        <v>1</v>
      </c>
      <c r="AB13" t="b">
        <f t="shared" ca="1" si="2"/>
        <v>1</v>
      </c>
      <c r="AC13" t="b">
        <f t="shared" ca="1" si="2"/>
        <v>1</v>
      </c>
      <c r="AD13" t="b">
        <f t="shared" ca="1" si="2"/>
        <v>1</v>
      </c>
      <c r="AE13" t="b">
        <f t="shared" ca="1" si="2"/>
        <v>0</v>
      </c>
      <c r="AF13" t="b">
        <f t="shared" ca="1" si="2"/>
        <v>0</v>
      </c>
      <c r="AG13" t="b">
        <f t="shared" ca="1" si="2"/>
        <v>1</v>
      </c>
      <c r="AH13" t="b">
        <f t="shared" ca="1" si="2"/>
        <v>1</v>
      </c>
      <c r="AI13" t="b">
        <f t="shared" ca="1" si="2"/>
        <v>1</v>
      </c>
      <c r="AJ13" t="b">
        <f t="shared" ca="1" si="2"/>
        <v>1</v>
      </c>
      <c r="AK13" s="7"/>
      <c r="AO13" s="13" t="s">
        <v>37</v>
      </c>
      <c r="BO13" s="13" t="s">
        <v>40</v>
      </c>
    </row>
    <row r="14" spans="1:88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AJ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>
        <v>5</v>
      </c>
      <c r="U14" s="13">
        <v>6</v>
      </c>
      <c r="V14" s="13">
        <v>7</v>
      </c>
      <c r="W14" s="13">
        <v>8</v>
      </c>
      <c r="X14" s="13">
        <v>9</v>
      </c>
      <c r="Y14" s="13">
        <v>10</v>
      </c>
      <c r="Z14" s="13">
        <v>11</v>
      </c>
      <c r="AA14" s="13">
        <v>12</v>
      </c>
      <c r="AB14" s="13">
        <v>13</v>
      </c>
      <c r="AC14" s="13">
        <v>14</v>
      </c>
      <c r="AD14" s="13">
        <v>15</v>
      </c>
      <c r="AE14" s="13">
        <v>16</v>
      </c>
      <c r="AF14" s="13">
        <v>17</v>
      </c>
      <c r="AG14" s="13">
        <v>18</v>
      </c>
      <c r="AH14" s="13">
        <v>19</v>
      </c>
      <c r="AI14" s="13">
        <v>20</v>
      </c>
      <c r="AJ14" s="13">
        <v>21</v>
      </c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11</v>
      </c>
      <c r="BB14" s="2">
        <f ca="1"/>
        <v>12</v>
      </c>
      <c r="BC14" s="2">
        <f ca="1"/>
        <v>13</v>
      </c>
      <c r="BD14" s="2">
        <f ca="1"/>
        <v>14</v>
      </c>
      <c r="BE14" s="2">
        <f ca="1"/>
        <v>15</v>
      </c>
      <c r="BF14" s="2">
        <f ca="1"/>
        <v>16</v>
      </c>
      <c r="BG14" s="2">
        <f ca="1"/>
        <v>17</v>
      </c>
      <c r="BH14" s="2">
        <f ca="1"/>
        <v>18</v>
      </c>
      <c r="BI14" s="2">
        <f ca="1"/>
        <v>19</v>
      </c>
      <c r="BJ14" s="2">
        <f ca="1"/>
        <v>20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11</v>
      </c>
      <c r="CB14" s="2">
        <f ca="1"/>
        <v>12</v>
      </c>
      <c r="CC14" s="2">
        <f ca="1"/>
        <v>13</v>
      </c>
      <c r="CD14" s="2">
        <f ca="1"/>
        <v>14</v>
      </c>
      <c r="CE14" s="2">
        <f ca="1"/>
        <v>15</v>
      </c>
      <c r="CF14" s="2">
        <f ca="1"/>
        <v>16</v>
      </c>
      <c r="CG14" s="2">
        <f ca="1"/>
        <v>17</v>
      </c>
      <c r="CH14" s="2">
        <f ca="1"/>
        <v>18</v>
      </c>
      <c r="CI14" s="2">
        <f ca="1"/>
        <v>19</v>
      </c>
      <c r="CJ14" s="2">
        <f ca="1"/>
        <v>20</v>
      </c>
    </row>
    <row r="15" spans="1:88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0.25</v>
      </c>
      <c r="H15" s="10" cm="1">
        <f t="array" aca="1" ref="H15:H33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0.9</v>
      </c>
      <c r="K15" t="b">
        <f t="shared" ref="K15:K37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11</v>
      </c>
      <c r="P15" s="9" t="s">
        <v>11</v>
      </c>
      <c r="Q15" s="9" t="s">
        <v>11</v>
      </c>
      <c r="R15" s="9" t="s">
        <v>11</v>
      </c>
      <c r="S15" s="9" t="s">
        <v>11</v>
      </c>
      <c r="T15" s="9" t="s">
        <v>11</v>
      </c>
      <c r="U15" s="9" t="s">
        <v>11</v>
      </c>
      <c r="V15" s="9" t="s">
        <v>11</v>
      </c>
      <c r="W15" s="9" t="s">
        <v>11</v>
      </c>
      <c r="X15" s="9" t="s">
        <v>11</v>
      </c>
      <c r="Y15" s="9" t="s">
        <v>0</v>
      </c>
      <c r="Z15" s="9" t="s">
        <v>0</v>
      </c>
      <c r="AA15" s="9" t="s">
        <v>1</v>
      </c>
      <c r="AB15" s="9" t="s">
        <v>1</v>
      </c>
      <c r="AC15" s="9" t="s">
        <v>2</v>
      </c>
      <c r="AD15" s="9" t="s">
        <v>2</v>
      </c>
      <c r="AE15" s="9" t="s">
        <v>5</v>
      </c>
      <c r="AF15" s="9" t="s">
        <v>5</v>
      </c>
      <c r="AG15" s="9" t="s">
        <v>3</v>
      </c>
      <c r="AH15" s="9" t="s">
        <v>3</v>
      </c>
      <c r="AI15" s="9" t="s">
        <v>6</v>
      </c>
      <c r="AJ15" s="9" t="s">
        <v>11</v>
      </c>
      <c r="AK15" s="7"/>
      <c r="AN15">
        <f t="shared" ref="AN15:AN34" ca="1" si="5">COUNTIF(AQ15:BJ15,"&gt;="&amp;$B$4)</f>
        <v>4</v>
      </c>
      <c r="AO15" s="14">
        <f t="shared" ref="AO15:AO34" ca="1" si="6">1/AN15</f>
        <v>0.25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0.9</v>
      </c>
      <c r="AS15" cm="1">
        <f t="array" aca="1" ref="AS15" ca="1">SUMPRODUCT(--(OFFSET($O$13,0,0,1,$B$9)=TRUE), --(INDEX(OFFSET($O$15,0,0,$B$8,$B$9), 1+$AP15, 0) = INDEX(OFFSET($O$15,0,0,$B$8,$B$9), 1+AS$14, 0))) / $B$13</f>
        <v>1</v>
      </c>
      <c r="AT15" cm="1">
        <f t="array" aca="1" ref="AT15" ca="1">SUMPRODUCT(--(OFFSET($O$13,0,0,1,$B$9)=TRUE), --(INDEX(OFFSET($O$15,0,0,$B$8,$B$9), 1+$AP15, 0) = INDEX(OFFSET($O$15,0,0,$B$8,$B$9), 1+AT$14, 0))) / $B$13</f>
        <v>1</v>
      </c>
      <c r="AU15" cm="1">
        <f t="array" aca="1" ref="AU15" ca="1">SUMPRODUCT(--(OFFSET($O$13,0,0,1,$B$9)=TRUE), --(INDEX(OFFSET($O$15,0,0,$B$8,$B$9), 1+$AP15, 0) = INDEX(OFFSET($O$15,0,0,$B$8,$B$9), 1+AU$14, 0))) / $B$13</f>
        <v>1</v>
      </c>
      <c r="AV15" cm="1">
        <f t="array" aca="1" ref="AV15" ca="1">SUMPRODUCT(--(OFFSET($O$13,0,0,1,$B$9)=TRUE), --(INDEX(OFFSET($O$15,0,0,$B$8,$B$9), 1+$AP15, 0) = INDEX(OFFSET($O$15,0,0,$B$8,$B$9), 1+AV$14, 0))) / $B$13</f>
        <v>0.9</v>
      </c>
      <c r="AW15" cm="1">
        <f t="array" aca="1" ref="AW15" ca="1">SUMPRODUCT(--(OFFSET($O$13,0,0,1,$B$9)=TRUE), --(INDEX(OFFSET($O$15,0,0,$B$8,$B$9), 1+$AP15, 0) = INDEX(OFFSET($O$15,0,0,$B$8,$B$9), 1+AW$14, 0))) / $B$13</f>
        <v>0.85</v>
      </c>
      <c r="AX15" cm="1">
        <f t="array" aca="1" ref="AX15" ca="1">SUMPRODUCT(--(OFFSET($O$13,0,0,1,$B$9)=TRUE), --(INDEX(OFFSET($O$15,0,0,$B$8,$B$9), 1+$AP15, 0) = INDEX(OFFSET($O$15,0,0,$B$8,$B$9), 1+AX$14, 0))) / $B$13</f>
        <v>0.85</v>
      </c>
      <c r="AY15" cm="1">
        <f t="array" aca="1" ref="AY15" ca="1">SUMPRODUCT(--(OFFSET($O$13,0,0,1,$B$9)=TRUE), --(INDEX(OFFSET($O$15,0,0,$B$8,$B$9), 1+$AP15, 0) = INDEX(OFFSET($O$15,0,0,$B$8,$B$9), 1+AY$14, 0))) / $B$13</f>
        <v>0.9</v>
      </c>
      <c r="AZ15" cm="1">
        <f t="array" aca="1" ref="AZ15" ca="1">SUMPRODUCT(--(OFFSET($O$13,0,0,1,$B$9)=TRUE), --(INDEX(OFFSET($O$15,0,0,$B$8,$B$9), 1+$AP15, 0) = INDEX(OFFSET($O$15,0,0,$B$8,$B$9), 1+AZ$14, 0))) / $B$13</f>
        <v>0.9</v>
      </c>
      <c r="BA15" cm="1">
        <f t="array" aca="1" ref="BA15" ca="1">SUMPRODUCT(--(OFFSET($O$13,0,0,1,$B$9)=TRUE), --(INDEX(OFFSET($O$15,0,0,$B$8,$B$9), 1+$AP15, 0) = INDEX(OFFSET($O$15,0,0,$B$8,$B$9), 1+BA$14, 0))) / $B$13</f>
        <v>0.9</v>
      </c>
      <c r="BB15" cm="1">
        <f t="array" aca="1" ref="BB15" ca="1">SUMPRODUCT(--(OFFSET($O$13,0,0,1,$B$9)=TRUE), --(INDEX(OFFSET($O$15,0,0,$B$8,$B$9), 1+$AP15, 0) = INDEX(OFFSET($O$15,0,0,$B$8,$B$9), 1+BB$14, 0))) / $B$13</f>
        <v>0.9</v>
      </c>
      <c r="BC15" cm="1">
        <f t="array" aca="1" ref="BC15" ca="1">SUMPRODUCT(--(OFFSET($O$13,0,0,1,$B$9)=TRUE), --(INDEX(OFFSET($O$15,0,0,$B$8,$B$9), 1+$AP15, 0) = INDEX(OFFSET($O$15,0,0,$B$8,$B$9), 1+BC$14, 0))) / $B$13</f>
        <v>0.9</v>
      </c>
      <c r="BD15" cm="1">
        <f t="array" aca="1" ref="BD15" ca="1">SUMPRODUCT(--(OFFSET($O$13,0,0,1,$B$9)=TRUE), --(INDEX(OFFSET($O$15,0,0,$B$8,$B$9), 1+$AP15, 0) = INDEX(OFFSET($O$15,0,0,$B$8,$B$9), 1+BD$14, 0))) / $B$13</f>
        <v>0.85</v>
      </c>
      <c r="BE15" cm="1">
        <f t="array" aca="1" ref="BE15" ca="1">SUMPRODUCT(--(OFFSET($O$13,0,0,1,$B$9)=TRUE), --(INDEX(OFFSET($O$15,0,0,$B$8,$B$9), 1+$AP15, 0) = INDEX(OFFSET($O$15,0,0,$B$8,$B$9), 1+BE$14, 0))) / $B$13</f>
        <v>0.8</v>
      </c>
      <c r="BF15" cm="1">
        <f t="array" aca="1" ref="BF15" ca="1">SUMPRODUCT(--(OFFSET($O$13,0,0,1,$B$9)=TRUE), --(INDEX(OFFSET($O$15,0,0,$B$8,$B$9), 1+$AP15, 0) = INDEX(OFFSET($O$15,0,0,$B$8,$B$9), 1+BF$14, 0))) / $B$13</f>
        <v>0.8</v>
      </c>
      <c r="BG15" cm="1">
        <f t="array" aca="1" ref="BG15" ca="1">SUMPRODUCT(--(OFFSET($O$13,0,0,1,$B$9)=TRUE), --(INDEX(OFFSET($O$15,0,0,$B$8,$B$9), 1+$AP15, 0) = INDEX(OFFSET($O$15,0,0,$B$8,$B$9), 1+BG$14, 0))) / $B$13</f>
        <v>0.85</v>
      </c>
      <c r="BH15" cm="1">
        <f t="array" aca="1" ref="BH15" ca="1">SUMPRODUCT(--(OFFSET($O$13,0,0,1,$B$9)=TRUE), --(INDEX(OFFSET($O$15,0,0,$B$8,$B$9), 1+$AP15, 0) = INDEX(OFFSET($O$15,0,0,$B$8,$B$9), 1+BH$14, 0))) / $B$13</f>
        <v>0.8</v>
      </c>
      <c r="BI15" cm="1">
        <f t="array" aca="1" ref="BI15" ca="1">SUMPRODUCT(--(OFFSET($O$13,0,0,1,$B$9)=TRUE), --(INDEX(OFFSET($O$15,0,0,$B$8,$B$9), 1+$AP15, 0) = INDEX(OFFSET($O$15,0,0,$B$8,$B$9), 1+BI$14, 0))) / $B$13</f>
        <v>0.85</v>
      </c>
      <c r="BJ15" cm="1">
        <f t="array" aca="1" ref="BJ15" ca="1">SUMPRODUCT(--(OFFSET($O$13,0,0,1,$B$9)=TRUE), --(INDEX(OFFSET($O$15,0,0,$B$8,$B$9), 1+$AP15, 0) = INDEX(OFFSET($O$15,0,0,$B$8,$B$9), 1+BJ$14, 0))) / $B$13</f>
        <v>0.85</v>
      </c>
      <c r="BN15">
        <f t="shared" ref="BN15:BN34" ca="1" si="7">COUNTIF(BQ15:CJ15,"&gt;="&amp;$B$4)</f>
        <v>4</v>
      </c>
      <c r="BO15" s="14">
        <f t="shared" ref="BO15:BO34" ca="1" si="8">1/BN15</f>
        <v>0.25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0.89473684210526316</v>
      </c>
      <c r="BS15" cm="1">
        <f t="array" aca="1" ref="BS15" ca="1">SUMPRODUCT(--(OFFSET($O$9,0,0,1,$B$9)=TRUE), --(INDEX(OFFSET($O$15,0,0,$B$8,$B$9), 1+$BP15, 0) = INDEX(OFFSET($O$15,0,0,$B$8,$B$9), 1+BS$14, 0))) / $B$16</f>
        <v>1</v>
      </c>
      <c r="BT15" cm="1">
        <f t="array" aca="1" ref="BT15" ca="1">SUMPRODUCT(--(OFFSET($O$9,0,0,1,$B$9)=TRUE), --(INDEX(OFFSET($O$15,0,0,$B$8,$B$9), 1+$BP15, 0) = INDEX(OFFSET($O$15,0,0,$B$8,$B$9), 1+BT$14, 0))) / $B$16</f>
        <v>1</v>
      </c>
      <c r="BU15" cm="1">
        <f t="array" aca="1" ref="BU15" ca="1">SUMPRODUCT(--(OFFSET($O$9,0,0,1,$B$9)=TRUE), --(INDEX(OFFSET($O$15,0,0,$B$8,$B$9), 1+$BP15, 0) = INDEX(OFFSET($O$15,0,0,$B$8,$B$9), 1+BU$14, 0))) / $B$16</f>
        <v>1</v>
      </c>
      <c r="BV15" cm="1">
        <f t="array" aca="1" ref="BV15" ca="1">SUMPRODUCT(--(OFFSET($O$9,0,0,1,$B$9)=TRUE), --(INDEX(OFFSET($O$15,0,0,$B$8,$B$9), 1+$BP15, 0) = INDEX(OFFSET($O$15,0,0,$B$8,$B$9), 1+BV$14, 0))) / $B$16</f>
        <v>0.89473684210526316</v>
      </c>
      <c r="BW15" cm="1">
        <f t="array" aca="1" ref="BW15" ca="1">SUMPRODUCT(--(OFFSET($O$9,0,0,1,$B$9)=TRUE), --(INDEX(OFFSET($O$15,0,0,$B$8,$B$9), 1+$BP15, 0) = INDEX(OFFSET($O$15,0,0,$B$8,$B$9), 1+BW$14, 0))) / $B$16</f>
        <v>0.84210526315789469</v>
      </c>
      <c r="BX15" cm="1">
        <f t="array" aca="1" ref="BX15" ca="1">SUMPRODUCT(--(OFFSET($O$9,0,0,1,$B$9)=TRUE), --(INDEX(OFFSET($O$15,0,0,$B$8,$B$9), 1+$BP15, 0) = INDEX(OFFSET($O$15,0,0,$B$8,$B$9), 1+BX$14, 0))) / $B$16</f>
        <v>0.84210526315789469</v>
      </c>
      <c r="BY15" cm="1">
        <f t="array" aca="1" ref="BY15" ca="1">SUMPRODUCT(--(OFFSET($O$9,0,0,1,$B$9)=TRUE), --(INDEX(OFFSET($O$15,0,0,$B$8,$B$9), 1+$BP15, 0) = INDEX(OFFSET($O$15,0,0,$B$8,$B$9), 1+BY$14, 0))) / $B$16</f>
        <v>0.89473684210526316</v>
      </c>
      <c r="BZ15" cm="1">
        <f t="array" aca="1" ref="BZ15" ca="1">SUMPRODUCT(--(OFFSET($O$9,0,0,1,$B$9)=TRUE), --(INDEX(OFFSET($O$15,0,0,$B$8,$B$9), 1+$BP15, 0) = INDEX(OFFSET($O$15,0,0,$B$8,$B$9), 1+BZ$14, 0))) / $B$16</f>
        <v>0.89473684210526316</v>
      </c>
      <c r="CA15" cm="1">
        <f t="array" aca="1" ref="CA15" ca="1">SUMPRODUCT(--(OFFSET($O$9,0,0,1,$B$9)=TRUE), --(INDEX(OFFSET($O$15,0,0,$B$8,$B$9), 1+$BP15, 0) = INDEX(OFFSET($O$15,0,0,$B$8,$B$9), 1+CA$14, 0))) / $B$16</f>
        <v>0.89473684210526316</v>
      </c>
      <c r="CB15" cm="1">
        <f t="array" aca="1" ref="CB15" ca="1">SUMPRODUCT(--(OFFSET($O$9,0,0,1,$B$9)=TRUE), --(INDEX(OFFSET($O$15,0,0,$B$8,$B$9), 1+$BP15, 0) = INDEX(OFFSET($O$15,0,0,$B$8,$B$9), 1+CB$14, 0))) / $B$16</f>
        <v>0.89473684210526316</v>
      </c>
      <c r="CC15" cm="1">
        <f t="array" aca="1" ref="CC15" ca="1">SUMPRODUCT(--(OFFSET($O$9,0,0,1,$B$9)=TRUE), --(INDEX(OFFSET($O$15,0,0,$B$8,$B$9), 1+$BP15, 0) = INDEX(OFFSET($O$15,0,0,$B$8,$B$9), 1+CC$14, 0))) / $B$16</f>
        <v>0.89473684210526316</v>
      </c>
      <c r="CD15" cm="1">
        <f t="array" aca="1" ref="CD15" ca="1">SUMPRODUCT(--(OFFSET($O$9,0,0,1,$B$9)=TRUE), --(INDEX(OFFSET($O$15,0,0,$B$8,$B$9), 1+$BP15, 0) = INDEX(OFFSET($O$15,0,0,$B$8,$B$9), 1+CD$14, 0))) / $B$16</f>
        <v>0.89473684210526316</v>
      </c>
      <c r="CE15" cm="1">
        <f t="array" aca="1" ref="CE15" ca="1">SUMPRODUCT(--(OFFSET($O$9,0,0,1,$B$9)=TRUE), --(INDEX(OFFSET($O$15,0,0,$B$8,$B$9), 1+$BP15, 0) = INDEX(OFFSET($O$15,0,0,$B$8,$B$9), 1+CE$14, 0))) / $B$16</f>
        <v>0.84210526315789469</v>
      </c>
      <c r="CF15" cm="1">
        <f t="array" aca="1" ref="CF15" ca="1">SUMPRODUCT(--(OFFSET($O$9,0,0,1,$B$9)=TRUE), --(INDEX(OFFSET($O$15,0,0,$B$8,$B$9), 1+$BP15, 0) = INDEX(OFFSET($O$15,0,0,$B$8,$B$9), 1+CF$14, 0))) / $B$16</f>
        <v>0.84210526315789469</v>
      </c>
      <c r="CG15" cm="1">
        <f t="array" aca="1" ref="CG15" ca="1">SUMPRODUCT(--(OFFSET($O$9,0,0,1,$B$9)=TRUE), --(INDEX(OFFSET($O$15,0,0,$B$8,$B$9), 1+$BP15, 0) = INDEX(OFFSET($O$15,0,0,$B$8,$B$9), 1+CG$14, 0))) / $B$16</f>
        <v>0.89473684210526316</v>
      </c>
      <c r="CH15" cm="1">
        <f t="array" aca="1" ref="CH15" ca="1">SUMPRODUCT(--(OFFSET($O$9,0,0,1,$B$9)=TRUE), --(INDEX(OFFSET($O$15,0,0,$B$8,$B$9), 1+$BP15, 0) = INDEX(OFFSET($O$15,0,0,$B$8,$B$9), 1+CH$14, 0))) / $B$16</f>
        <v>0.84210526315789469</v>
      </c>
      <c r="CI15" cm="1">
        <f t="array" aca="1" ref="CI15" ca="1">SUMPRODUCT(--(OFFSET($O$9,0,0,1,$B$9)=TRUE), --(INDEX(OFFSET($O$15,0,0,$B$8,$B$9), 1+$BP15, 0) = INDEX(OFFSET($O$15,0,0,$B$8,$B$9), 1+CI$14, 0))) / $B$16</f>
        <v>0.89473684210526316</v>
      </c>
      <c r="CJ15" cm="1">
        <f t="array" aca="1" ref="CJ15" ca="1">SUMPRODUCT(--(OFFSET($O$9,0,0,1,$B$9)=TRUE), --(INDEX(OFFSET($O$15,0,0,$B$8,$B$9), 1+$BP15, 0) = INDEX(OFFSET($O$15,0,0,$B$8,$B$9), 1+CJ$14, 0))) / $B$16</f>
        <v>0.84210526315789469</v>
      </c>
    </row>
    <row r="16" spans="1:88" x14ac:dyDescent="0.2">
      <c r="A16" t="s">
        <v>39</v>
      </c>
      <c r="B16">
        <f ca="1">COUNTIF(OFFSET($O$9,0,0,1,$B$9),TRUE)</f>
        <v>19</v>
      </c>
      <c r="D16" s="10">
        <f ca="1"/>
        <v>1</v>
      </c>
      <c r="F16" s="10">
        <f ca="1"/>
        <v>0.1</v>
      </c>
      <c r="H16" s="10">
        <f ca="1"/>
        <v>1</v>
      </c>
      <c r="J16" cm="1">
        <f t="array" aca="1" ref="J16" ca="1">SUMPRODUCT((O16:AJ16=$O$11:$AJ$11)*(O$13:AJ$13=TRUE))  / COUNTIF(O$13:AJ$13,TRUE)</f>
        <v>1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11</v>
      </c>
      <c r="P16" s="9" t="s">
        <v>11</v>
      </c>
      <c r="Q16" s="9" t="s">
        <v>11</v>
      </c>
      <c r="R16" s="9" t="s">
        <v>11</v>
      </c>
      <c r="S16" s="9" t="s">
        <v>11</v>
      </c>
      <c r="T16" s="9" t="s">
        <v>11</v>
      </c>
      <c r="U16" s="9" t="s">
        <v>11</v>
      </c>
      <c r="V16" s="9" t="s">
        <v>11</v>
      </c>
      <c r="W16" s="9" t="s">
        <v>11</v>
      </c>
      <c r="X16" s="9" t="s">
        <v>11</v>
      </c>
      <c r="Y16" s="9" t="s">
        <v>0</v>
      </c>
      <c r="Z16" s="9" t="s">
        <v>0</v>
      </c>
      <c r="AA16" s="9" t="s">
        <v>1</v>
      </c>
      <c r="AB16" s="9" t="s">
        <v>1</v>
      </c>
      <c r="AC16" s="9" t="s">
        <v>2</v>
      </c>
      <c r="AD16" s="9" t="s">
        <v>2</v>
      </c>
      <c r="AE16" s="9" t="s">
        <v>5</v>
      </c>
      <c r="AF16" s="9" t="s">
        <v>5</v>
      </c>
      <c r="AG16" s="9" t="s">
        <v>3</v>
      </c>
      <c r="AH16" s="9" t="s">
        <v>3</v>
      </c>
      <c r="AI16" s="9" t="s">
        <v>4</v>
      </c>
      <c r="AJ16" s="9" t="s">
        <v>4</v>
      </c>
      <c r="AK16" s="7"/>
      <c r="AN16">
        <f t="shared" ca="1" si="5"/>
        <v>7</v>
      </c>
      <c r="AO16" s="14">
        <f t="shared" ca="1" si="6"/>
        <v>0.14285714285714285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0.9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0.9</v>
      </c>
      <c r="AT16" cm="1">
        <f t="array" aca="1" ref="AT16" ca="1">SUMPRODUCT(--(OFFSET($O$13,0,0,1,$B$9)=TRUE), --(INDEX(OFFSET($O$15,0,0,$B$8,$B$9), 1+$AP16, 0) = INDEX(OFFSET($O$15,0,0,$B$8,$B$9), 1+AT$14, 0))) / $B$13</f>
        <v>0.9</v>
      </c>
      <c r="AU16" cm="1">
        <f t="array" aca="1" ref="AU16" ca="1">SUMPRODUCT(--(OFFSET($O$13,0,0,1,$B$9)=TRUE), --(INDEX(OFFSET($O$15,0,0,$B$8,$B$9), 1+$AP16, 0) = INDEX(OFFSET($O$15,0,0,$B$8,$B$9), 1+AU$14, 0))) / $B$13</f>
        <v>0.9</v>
      </c>
      <c r="AV16" cm="1">
        <f t="array" aca="1" ref="AV16" ca="1">SUMPRODUCT(--(OFFSET($O$13,0,0,1,$B$9)=TRUE), --(INDEX(OFFSET($O$15,0,0,$B$8,$B$9), 1+$AP16, 0) = INDEX(OFFSET($O$15,0,0,$B$8,$B$9), 1+AV$14, 0))) / $B$13</f>
        <v>1</v>
      </c>
      <c r="AW16" cm="1">
        <f t="array" aca="1" ref="AW16" ca="1">SUMPRODUCT(--(OFFSET($O$13,0,0,1,$B$9)=TRUE), --(INDEX(OFFSET($O$15,0,0,$B$8,$B$9), 1+$AP16, 0) = INDEX(OFFSET($O$15,0,0,$B$8,$B$9), 1+AW$14, 0))) / $B$13</f>
        <v>0.85</v>
      </c>
      <c r="AX16" cm="1">
        <f t="array" aca="1" ref="AX16" ca="1">SUMPRODUCT(--(OFFSET($O$13,0,0,1,$B$9)=TRUE), --(INDEX(OFFSET($O$15,0,0,$B$8,$B$9), 1+$AP16, 0) = INDEX(OFFSET($O$15,0,0,$B$8,$B$9), 1+AX$14, 0))) / $B$13</f>
        <v>0.85</v>
      </c>
      <c r="AY16" cm="1">
        <f t="array" aca="1" ref="AY16" ca="1">SUMPRODUCT(--(OFFSET($O$13,0,0,1,$B$9)=TRUE), --(INDEX(OFFSET($O$15,0,0,$B$8,$B$9), 1+$AP16, 0) = INDEX(OFFSET($O$15,0,0,$B$8,$B$9), 1+AY$14, 0))) / $B$13</f>
        <v>1</v>
      </c>
      <c r="AZ16" cm="1">
        <f t="array" aca="1" ref="AZ16" ca="1">SUMPRODUCT(--(OFFSET($O$13,0,0,1,$B$9)=TRUE), --(INDEX(OFFSET($O$15,0,0,$B$8,$B$9), 1+$AP16, 0) = INDEX(OFFSET($O$15,0,0,$B$8,$B$9), 1+AZ$14, 0))) / $B$13</f>
        <v>1</v>
      </c>
      <c r="BA16" cm="1">
        <f t="array" aca="1" ref="BA16" ca="1">SUMPRODUCT(--(OFFSET($O$13,0,0,1,$B$9)=TRUE), --(INDEX(OFFSET($O$15,0,0,$B$8,$B$9), 1+$AP16, 0) = INDEX(OFFSET($O$15,0,0,$B$8,$B$9), 1+BA$14, 0))) / $B$13</f>
        <v>1</v>
      </c>
      <c r="BB16" cm="1">
        <f t="array" aca="1" ref="BB16" ca="1">SUMPRODUCT(--(OFFSET($O$13,0,0,1,$B$9)=TRUE), --(INDEX(OFFSET($O$15,0,0,$B$8,$B$9), 1+$AP16, 0) = INDEX(OFFSET($O$15,0,0,$B$8,$B$9), 1+BB$14, 0))) / $B$13</f>
        <v>1</v>
      </c>
      <c r="BC16" cm="1">
        <f t="array" aca="1" ref="BC16" ca="1">SUMPRODUCT(--(OFFSET($O$13,0,0,1,$B$9)=TRUE), --(INDEX(OFFSET($O$15,0,0,$B$8,$B$9), 1+$AP16, 0) = INDEX(OFFSET($O$15,0,0,$B$8,$B$9), 1+BC$14, 0))) / $B$13</f>
        <v>1</v>
      </c>
      <c r="BD16" cm="1">
        <f t="array" aca="1" ref="BD16" ca="1">SUMPRODUCT(--(OFFSET($O$13,0,0,1,$B$9)=TRUE), --(INDEX(OFFSET($O$15,0,0,$B$8,$B$9), 1+$AP16, 0) = INDEX(OFFSET($O$15,0,0,$B$8,$B$9), 1+BD$14, 0))) / $B$13</f>
        <v>0.95</v>
      </c>
      <c r="BE16" cm="1">
        <f t="array" aca="1" ref="BE16" ca="1">SUMPRODUCT(--(OFFSET($O$13,0,0,1,$B$9)=TRUE), --(INDEX(OFFSET($O$15,0,0,$B$8,$B$9), 1+$AP16, 0) = INDEX(OFFSET($O$15,0,0,$B$8,$B$9), 1+BE$14, 0))) / $B$13</f>
        <v>0.8</v>
      </c>
      <c r="BF16" cm="1">
        <f t="array" aca="1" ref="BF16" ca="1">SUMPRODUCT(--(OFFSET($O$13,0,0,1,$B$9)=TRUE), --(INDEX(OFFSET($O$15,0,0,$B$8,$B$9), 1+$AP16, 0) = INDEX(OFFSET($O$15,0,0,$B$8,$B$9), 1+BF$14, 0))) / $B$13</f>
        <v>0.8</v>
      </c>
      <c r="BG16" cm="1">
        <f t="array" aca="1" ref="BG16" ca="1">SUMPRODUCT(--(OFFSET($O$13,0,0,1,$B$9)=TRUE), --(INDEX(OFFSET($O$15,0,0,$B$8,$B$9), 1+$AP16, 0) = INDEX(OFFSET($O$15,0,0,$B$8,$B$9), 1+BG$14, 0))) / $B$13</f>
        <v>0.95</v>
      </c>
      <c r="BH16" cm="1">
        <f t="array" aca="1" ref="BH16" ca="1">SUMPRODUCT(--(OFFSET($O$13,0,0,1,$B$9)=TRUE), --(INDEX(OFFSET($O$15,0,0,$B$8,$B$9), 1+$AP16, 0) = INDEX(OFFSET($O$15,0,0,$B$8,$B$9), 1+BH$14, 0))) / $B$13</f>
        <v>0.8</v>
      </c>
      <c r="BI16" cm="1">
        <f t="array" aca="1" ref="BI16" ca="1">SUMPRODUCT(--(OFFSET($O$13,0,0,1,$B$9)=TRUE), --(INDEX(OFFSET($O$15,0,0,$B$8,$B$9), 1+$AP16, 0) = INDEX(OFFSET($O$15,0,0,$B$8,$B$9), 1+BI$14, 0))) / $B$13</f>
        <v>0.95</v>
      </c>
      <c r="BJ16" cm="1">
        <f t="array" aca="1" ref="BJ16" ca="1">SUMPRODUCT(--(OFFSET($O$13,0,0,1,$B$9)=TRUE), --(INDEX(OFFSET($O$15,0,0,$B$8,$B$9), 1+$AP16, 0) = INDEX(OFFSET($O$15,0,0,$B$8,$B$9), 1+BJ$14, 0))) / $B$13</f>
        <v>0.85</v>
      </c>
      <c r="BN16">
        <f t="shared" ca="1" si="7"/>
        <v>10</v>
      </c>
      <c r="BO16" s="14">
        <f t="shared" ca="1" si="8"/>
        <v>0.1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0.89473684210526316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0.89473684210526316</v>
      </c>
      <c r="BT16" cm="1">
        <f t="array" aca="1" ref="BT16" ca="1">SUMPRODUCT(--(OFFSET($O$9,0,0,1,$B$9)=TRUE), --(INDEX(OFFSET($O$15,0,0,$B$8,$B$9), 1+$BP16, 0) = INDEX(OFFSET($O$15,0,0,$B$8,$B$9), 1+BT$14, 0))) / $B$16</f>
        <v>0.89473684210526316</v>
      </c>
      <c r="BU16" cm="1">
        <f t="array" aca="1" ref="BU16" ca="1">SUMPRODUCT(--(OFFSET($O$9,0,0,1,$B$9)=TRUE), --(INDEX(OFFSET($O$15,0,0,$B$8,$B$9), 1+$BP16, 0) = INDEX(OFFSET($O$15,0,0,$B$8,$B$9), 1+BU$14, 0))) / $B$16</f>
        <v>0.89473684210526316</v>
      </c>
      <c r="BV16" cm="1">
        <f t="array" aca="1" ref="BV16" ca="1">SUMPRODUCT(--(OFFSET($O$9,0,0,1,$B$9)=TRUE), --(INDEX(OFFSET($O$15,0,0,$B$8,$B$9), 1+$BP16, 0) = INDEX(OFFSET($O$15,0,0,$B$8,$B$9), 1+BV$14, 0))) / $B$16</f>
        <v>1</v>
      </c>
      <c r="BW16" cm="1">
        <f t="array" aca="1" ref="BW16" ca="1">SUMPRODUCT(--(OFFSET($O$9,0,0,1,$B$9)=TRUE), --(INDEX(OFFSET($O$15,0,0,$B$8,$B$9), 1+$BP16, 0) = INDEX(OFFSET($O$15,0,0,$B$8,$B$9), 1+BW$14, 0))) / $B$16</f>
        <v>0.84210526315789469</v>
      </c>
      <c r="BX16" cm="1">
        <f t="array" aca="1" ref="BX16" ca="1">SUMPRODUCT(--(OFFSET($O$9,0,0,1,$B$9)=TRUE), --(INDEX(OFFSET($O$15,0,0,$B$8,$B$9), 1+$BP16, 0) = INDEX(OFFSET($O$15,0,0,$B$8,$B$9), 1+BX$14, 0))) / $B$16</f>
        <v>0.84210526315789469</v>
      </c>
      <c r="BY16" cm="1">
        <f t="array" aca="1" ref="BY16" ca="1">SUMPRODUCT(--(OFFSET($O$9,0,0,1,$B$9)=TRUE), --(INDEX(OFFSET($O$15,0,0,$B$8,$B$9), 1+$BP16, 0) = INDEX(OFFSET($O$15,0,0,$B$8,$B$9), 1+BY$14, 0))) / $B$16</f>
        <v>1</v>
      </c>
      <c r="BZ16" cm="1">
        <f t="array" aca="1" ref="BZ16" ca="1">SUMPRODUCT(--(OFFSET($O$9,0,0,1,$B$9)=TRUE), --(INDEX(OFFSET($O$15,0,0,$B$8,$B$9), 1+$BP16, 0) = INDEX(OFFSET($O$15,0,0,$B$8,$B$9), 1+BZ$14, 0))) / $B$16</f>
        <v>1</v>
      </c>
      <c r="CA16" cm="1">
        <f t="array" aca="1" ref="CA16" ca="1">SUMPRODUCT(--(OFFSET($O$9,0,0,1,$B$9)=TRUE), --(INDEX(OFFSET($O$15,0,0,$B$8,$B$9), 1+$BP16, 0) = INDEX(OFFSET($O$15,0,0,$B$8,$B$9), 1+CA$14, 0))) / $B$16</f>
        <v>1</v>
      </c>
      <c r="CB16" cm="1">
        <f t="array" aca="1" ref="CB16" ca="1">SUMPRODUCT(--(OFFSET($O$9,0,0,1,$B$9)=TRUE), --(INDEX(OFFSET($O$15,0,0,$B$8,$B$9), 1+$BP16, 0) = INDEX(OFFSET($O$15,0,0,$B$8,$B$9), 1+CB$14, 0))) / $B$16</f>
        <v>1</v>
      </c>
      <c r="CC16" cm="1">
        <f t="array" aca="1" ref="CC16" ca="1">SUMPRODUCT(--(OFFSET($O$9,0,0,1,$B$9)=TRUE), --(INDEX(OFFSET($O$15,0,0,$B$8,$B$9), 1+$BP16, 0) = INDEX(OFFSET($O$15,0,0,$B$8,$B$9), 1+CC$14, 0))) / $B$16</f>
        <v>1</v>
      </c>
      <c r="CD16" cm="1">
        <f t="array" aca="1" ref="CD16" ca="1">SUMPRODUCT(--(OFFSET($O$9,0,0,1,$B$9)=TRUE), --(INDEX(OFFSET($O$15,0,0,$B$8,$B$9), 1+$BP16, 0) = INDEX(OFFSET($O$15,0,0,$B$8,$B$9), 1+CD$14, 0))) / $B$16</f>
        <v>1</v>
      </c>
      <c r="CE16" cm="1">
        <f t="array" aca="1" ref="CE16" ca="1">SUMPRODUCT(--(OFFSET($O$9,0,0,1,$B$9)=TRUE), --(INDEX(OFFSET($O$15,0,0,$B$8,$B$9), 1+$BP16, 0) = INDEX(OFFSET($O$15,0,0,$B$8,$B$9), 1+CE$14, 0))) / $B$16</f>
        <v>0.84210526315789469</v>
      </c>
      <c r="CF16" cm="1">
        <f t="array" aca="1" ref="CF16" ca="1">SUMPRODUCT(--(OFFSET($O$9,0,0,1,$B$9)=TRUE), --(INDEX(OFFSET($O$15,0,0,$B$8,$B$9), 1+$BP16, 0) = INDEX(OFFSET($O$15,0,0,$B$8,$B$9), 1+CF$14, 0))) / $B$16</f>
        <v>0.84210526315789469</v>
      </c>
      <c r="CG16" cm="1">
        <f t="array" aca="1" ref="CG16" ca="1">SUMPRODUCT(--(OFFSET($O$9,0,0,1,$B$9)=TRUE), --(INDEX(OFFSET($O$15,0,0,$B$8,$B$9), 1+$BP16, 0) = INDEX(OFFSET($O$15,0,0,$B$8,$B$9), 1+CG$14, 0))) / $B$16</f>
        <v>1</v>
      </c>
      <c r="CH16" cm="1">
        <f t="array" aca="1" ref="CH16" ca="1">SUMPRODUCT(--(OFFSET($O$9,0,0,1,$B$9)=TRUE), --(INDEX(OFFSET($O$15,0,0,$B$8,$B$9), 1+$BP16, 0) = INDEX(OFFSET($O$15,0,0,$B$8,$B$9), 1+CH$14, 0))) / $B$16</f>
        <v>0.84210526315789469</v>
      </c>
      <c r="CI16" cm="1">
        <f t="array" aca="1" ref="CI16" ca="1">SUMPRODUCT(--(OFFSET($O$9,0,0,1,$B$9)=TRUE), --(INDEX(OFFSET($O$15,0,0,$B$8,$B$9), 1+$BP16, 0) = INDEX(OFFSET($O$15,0,0,$B$8,$B$9), 1+CI$14, 0))) / $B$16</f>
        <v>1</v>
      </c>
      <c r="CJ16" cm="1">
        <f t="array" aca="1" ref="CJ16" ca="1">SUMPRODUCT(--(OFFSET($O$9,0,0,1,$B$9)=TRUE), --(INDEX(OFFSET($O$15,0,0,$B$8,$B$9), 1+$BP16, 0) = INDEX(OFFSET($O$15,0,0,$B$8,$B$9), 1+CJ$14, 0))) / $B$16</f>
        <v>0.84210526315789469</v>
      </c>
    </row>
    <row r="17" spans="4:88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0.9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9" t="s">
        <v>0</v>
      </c>
      <c r="Z17" s="9" t="s">
        <v>0</v>
      </c>
      <c r="AA17" s="9" t="s">
        <v>1</v>
      </c>
      <c r="AB17" s="9" t="s">
        <v>1</v>
      </c>
      <c r="AC17" s="9" t="s">
        <v>2</v>
      </c>
      <c r="AD17" s="9" t="s">
        <v>2</v>
      </c>
      <c r="AE17" s="9" t="s">
        <v>5</v>
      </c>
      <c r="AF17" s="9" t="s">
        <v>5</v>
      </c>
      <c r="AG17" s="9" t="s">
        <v>3</v>
      </c>
      <c r="AH17" s="9" t="s">
        <v>3</v>
      </c>
      <c r="AI17" s="9" t="s">
        <v>6</v>
      </c>
      <c r="AJ17" s="9" t="s">
        <v>11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1</v>
      </c>
      <c r="AR17" cm="1">
        <f t="array" aca="1" ref="AR17" ca="1">SUMPRODUCT(--(OFFSET($O$13,0,0,1,$B$9)=TRUE), --(INDEX(OFFSET($O$15,0,0,$B$8,$B$9), 1+$AP17, 0) = INDEX(OFFSET($O$15,0,0,$B$8,$B$9), 1+AR$14, 0))) / $B$13</f>
        <v>0.9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1</v>
      </c>
      <c r="AU17" cm="1">
        <f t="array" aca="1" ref="AU17" ca="1">SUMPRODUCT(--(OFFSET($O$13,0,0,1,$B$9)=TRUE), --(INDEX(OFFSET($O$15,0,0,$B$8,$B$9), 1+$AP17, 0) = INDEX(OFFSET($O$15,0,0,$B$8,$B$9), 1+AU$14, 0))) / $B$13</f>
        <v>1</v>
      </c>
      <c r="AV17" cm="1">
        <f t="array" aca="1" ref="AV17" ca="1">SUMPRODUCT(--(OFFSET($O$13,0,0,1,$B$9)=TRUE), --(INDEX(OFFSET($O$15,0,0,$B$8,$B$9), 1+$AP17, 0) = INDEX(OFFSET($O$15,0,0,$B$8,$B$9), 1+AV$14, 0))) / $B$13</f>
        <v>0.9</v>
      </c>
      <c r="AW17" cm="1">
        <f t="array" aca="1" ref="AW17" ca="1">SUMPRODUCT(--(OFFSET($O$13,0,0,1,$B$9)=TRUE), --(INDEX(OFFSET($O$15,0,0,$B$8,$B$9), 1+$AP17, 0) = INDEX(OFFSET($O$15,0,0,$B$8,$B$9), 1+AW$14, 0))) / $B$13</f>
        <v>0.85</v>
      </c>
      <c r="AX17" cm="1">
        <f t="array" aca="1" ref="AX17" ca="1">SUMPRODUCT(--(OFFSET($O$13,0,0,1,$B$9)=TRUE), --(INDEX(OFFSET($O$15,0,0,$B$8,$B$9), 1+$AP17, 0) = INDEX(OFFSET($O$15,0,0,$B$8,$B$9), 1+AX$14, 0))) / $B$13</f>
        <v>0.85</v>
      </c>
      <c r="AY17" cm="1">
        <f t="array" aca="1" ref="AY17" ca="1">SUMPRODUCT(--(OFFSET($O$13,0,0,1,$B$9)=TRUE), --(INDEX(OFFSET($O$15,0,0,$B$8,$B$9), 1+$AP17, 0) = INDEX(OFFSET($O$15,0,0,$B$8,$B$9), 1+AY$14, 0))) / $B$13</f>
        <v>0.9</v>
      </c>
      <c r="AZ17" cm="1">
        <f t="array" aca="1" ref="AZ17" ca="1">SUMPRODUCT(--(OFFSET($O$13,0,0,1,$B$9)=TRUE), --(INDEX(OFFSET($O$15,0,0,$B$8,$B$9), 1+$AP17, 0) = INDEX(OFFSET($O$15,0,0,$B$8,$B$9), 1+AZ$14, 0))) / $B$13</f>
        <v>0.9</v>
      </c>
      <c r="BA17" cm="1">
        <f t="array" aca="1" ref="BA17" ca="1">SUMPRODUCT(--(OFFSET($O$13,0,0,1,$B$9)=TRUE), --(INDEX(OFFSET($O$15,0,0,$B$8,$B$9), 1+$AP17, 0) = INDEX(OFFSET($O$15,0,0,$B$8,$B$9), 1+BA$14, 0))) / $B$13</f>
        <v>0.9</v>
      </c>
      <c r="BB17" cm="1">
        <f t="array" aca="1" ref="BB17" ca="1">SUMPRODUCT(--(OFFSET($O$13,0,0,1,$B$9)=TRUE), --(INDEX(OFFSET($O$15,0,0,$B$8,$B$9), 1+$AP17, 0) = INDEX(OFFSET($O$15,0,0,$B$8,$B$9), 1+BB$14, 0))) / $B$13</f>
        <v>0.9</v>
      </c>
      <c r="BC17" cm="1">
        <f t="array" aca="1" ref="BC17" ca="1">SUMPRODUCT(--(OFFSET($O$13,0,0,1,$B$9)=TRUE), --(INDEX(OFFSET($O$15,0,0,$B$8,$B$9), 1+$AP17, 0) = INDEX(OFFSET($O$15,0,0,$B$8,$B$9), 1+BC$14, 0))) / $B$13</f>
        <v>0.9</v>
      </c>
      <c r="BD17" cm="1">
        <f t="array" aca="1" ref="BD17" ca="1">SUMPRODUCT(--(OFFSET($O$13,0,0,1,$B$9)=TRUE), --(INDEX(OFFSET($O$15,0,0,$B$8,$B$9), 1+$AP17, 0) = INDEX(OFFSET($O$15,0,0,$B$8,$B$9), 1+BD$14, 0))) / $B$13</f>
        <v>0.85</v>
      </c>
      <c r="BE17" cm="1">
        <f t="array" aca="1" ref="BE17" ca="1">SUMPRODUCT(--(OFFSET($O$13,0,0,1,$B$9)=TRUE), --(INDEX(OFFSET($O$15,0,0,$B$8,$B$9), 1+$AP17, 0) = INDEX(OFFSET($O$15,0,0,$B$8,$B$9), 1+BE$14, 0))) / $B$13</f>
        <v>0.8</v>
      </c>
      <c r="BF17" cm="1">
        <f t="array" aca="1" ref="BF17" ca="1">SUMPRODUCT(--(OFFSET($O$13,0,0,1,$B$9)=TRUE), --(INDEX(OFFSET($O$15,0,0,$B$8,$B$9), 1+$AP17, 0) = INDEX(OFFSET($O$15,0,0,$B$8,$B$9), 1+BF$14, 0))) / $B$13</f>
        <v>0.8</v>
      </c>
      <c r="BG17" cm="1">
        <f t="array" aca="1" ref="BG17" ca="1">SUMPRODUCT(--(OFFSET($O$13,0,0,1,$B$9)=TRUE), --(INDEX(OFFSET($O$15,0,0,$B$8,$B$9), 1+$AP17, 0) = INDEX(OFFSET($O$15,0,0,$B$8,$B$9), 1+BG$14, 0))) / $B$13</f>
        <v>0.85</v>
      </c>
      <c r="BH17" cm="1">
        <f t="array" aca="1" ref="BH17" ca="1">SUMPRODUCT(--(OFFSET($O$13,0,0,1,$B$9)=TRUE), --(INDEX(OFFSET($O$15,0,0,$B$8,$B$9), 1+$AP17, 0) = INDEX(OFFSET($O$15,0,0,$B$8,$B$9), 1+BH$14, 0))) / $B$13</f>
        <v>0.8</v>
      </c>
      <c r="BI17" cm="1">
        <f t="array" aca="1" ref="BI17" ca="1">SUMPRODUCT(--(OFFSET($O$13,0,0,1,$B$9)=TRUE), --(INDEX(OFFSET($O$15,0,0,$B$8,$B$9), 1+$AP17, 0) = INDEX(OFFSET($O$15,0,0,$B$8,$B$9), 1+BI$14, 0))) / $B$13</f>
        <v>0.85</v>
      </c>
      <c r="BJ17" cm="1">
        <f t="array" aca="1" ref="BJ17" ca="1">SUMPRODUCT(--(OFFSET($O$13,0,0,1,$B$9)=TRUE), --(INDEX(OFFSET($O$15,0,0,$B$8,$B$9), 1+$AP17, 0) = INDEX(OFFSET($O$15,0,0,$B$8,$B$9), 1+BJ$14, 0))) / $B$13</f>
        <v>0.85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1</v>
      </c>
      <c r="BR17" cm="1">
        <f t="array" aca="1" ref="BR17" ca="1">SUMPRODUCT(--(OFFSET($O$9,0,0,1,$B$9)=TRUE), --(INDEX(OFFSET($O$15,0,0,$B$8,$B$9), 1+$BP17, 0) = INDEX(OFFSET($O$15,0,0,$B$8,$B$9), 1+BR$14, 0))) / $B$16</f>
        <v>0.89473684210526316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1</v>
      </c>
      <c r="BU17" cm="1">
        <f t="array" aca="1" ref="BU17" ca="1">SUMPRODUCT(--(OFFSET($O$9,0,0,1,$B$9)=TRUE), --(INDEX(OFFSET($O$15,0,0,$B$8,$B$9), 1+$BP17, 0) = INDEX(OFFSET($O$15,0,0,$B$8,$B$9), 1+BU$14, 0))) / $B$16</f>
        <v>1</v>
      </c>
      <c r="BV17" cm="1">
        <f t="array" aca="1" ref="BV17" ca="1">SUMPRODUCT(--(OFFSET($O$9,0,0,1,$B$9)=TRUE), --(INDEX(OFFSET($O$15,0,0,$B$8,$B$9), 1+$BP17, 0) = INDEX(OFFSET($O$15,0,0,$B$8,$B$9), 1+BV$14, 0))) / $B$16</f>
        <v>0.89473684210526316</v>
      </c>
      <c r="BW17" cm="1">
        <f t="array" aca="1" ref="BW17" ca="1">SUMPRODUCT(--(OFFSET($O$9,0,0,1,$B$9)=TRUE), --(INDEX(OFFSET($O$15,0,0,$B$8,$B$9), 1+$BP17, 0) = INDEX(OFFSET($O$15,0,0,$B$8,$B$9), 1+BW$14, 0))) / $B$16</f>
        <v>0.84210526315789469</v>
      </c>
      <c r="BX17" cm="1">
        <f t="array" aca="1" ref="BX17" ca="1">SUMPRODUCT(--(OFFSET($O$9,0,0,1,$B$9)=TRUE), --(INDEX(OFFSET($O$15,0,0,$B$8,$B$9), 1+$BP17, 0) = INDEX(OFFSET($O$15,0,0,$B$8,$B$9), 1+BX$14, 0))) / $B$16</f>
        <v>0.84210526315789469</v>
      </c>
      <c r="BY17" cm="1">
        <f t="array" aca="1" ref="BY17" ca="1">SUMPRODUCT(--(OFFSET($O$9,0,0,1,$B$9)=TRUE), --(INDEX(OFFSET($O$15,0,0,$B$8,$B$9), 1+$BP17, 0) = INDEX(OFFSET($O$15,0,0,$B$8,$B$9), 1+BY$14, 0))) / $B$16</f>
        <v>0.89473684210526316</v>
      </c>
      <c r="BZ17" cm="1">
        <f t="array" aca="1" ref="BZ17" ca="1">SUMPRODUCT(--(OFFSET($O$9,0,0,1,$B$9)=TRUE), --(INDEX(OFFSET($O$15,0,0,$B$8,$B$9), 1+$BP17, 0) = INDEX(OFFSET($O$15,0,0,$B$8,$B$9), 1+BZ$14, 0))) / $B$16</f>
        <v>0.89473684210526316</v>
      </c>
      <c r="CA17" cm="1">
        <f t="array" aca="1" ref="CA17" ca="1">SUMPRODUCT(--(OFFSET($O$9,0,0,1,$B$9)=TRUE), --(INDEX(OFFSET($O$15,0,0,$B$8,$B$9), 1+$BP17, 0) = INDEX(OFFSET($O$15,0,0,$B$8,$B$9), 1+CA$14, 0))) / $B$16</f>
        <v>0.89473684210526316</v>
      </c>
      <c r="CB17" cm="1">
        <f t="array" aca="1" ref="CB17" ca="1">SUMPRODUCT(--(OFFSET($O$9,0,0,1,$B$9)=TRUE), --(INDEX(OFFSET($O$15,0,0,$B$8,$B$9), 1+$BP17, 0) = INDEX(OFFSET($O$15,0,0,$B$8,$B$9), 1+CB$14, 0))) / $B$16</f>
        <v>0.89473684210526316</v>
      </c>
      <c r="CC17" cm="1">
        <f t="array" aca="1" ref="CC17" ca="1">SUMPRODUCT(--(OFFSET($O$9,0,0,1,$B$9)=TRUE), --(INDEX(OFFSET($O$15,0,0,$B$8,$B$9), 1+$BP17, 0) = INDEX(OFFSET($O$15,0,0,$B$8,$B$9), 1+CC$14, 0))) / $B$16</f>
        <v>0.89473684210526316</v>
      </c>
      <c r="CD17" cm="1">
        <f t="array" aca="1" ref="CD17" ca="1">SUMPRODUCT(--(OFFSET($O$9,0,0,1,$B$9)=TRUE), --(INDEX(OFFSET($O$15,0,0,$B$8,$B$9), 1+$BP17, 0) = INDEX(OFFSET($O$15,0,0,$B$8,$B$9), 1+CD$14, 0))) / $B$16</f>
        <v>0.89473684210526316</v>
      </c>
      <c r="CE17" cm="1">
        <f t="array" aca="1" ref="CE17" ca="1">SUMPRODUCT(--(OFFSET($O$9,0,0,1,$B$9)=TRUE), --(INDEX(OFFSET($O$15,0,0,$B$8,$B$9), 1+$BP17, 0) = INDEX(OFFSET($O$15,0,0,$B$8,$B$9), 1+CE$14, 0))) / $B$16</f>
        <v>0.84210526315789469</v>
      </c>
      <c r="CF17" cm="1">
        <f t="array" aca="1" ref="CF17" ca="1">SUMPRODUCT(--(OFFSET($O$9,0,0,1,$B$9)=TRUE), --(INDEX(OFFSET($O$15,0,0,$B$8,$B$9), 1+$BP17, 0) = INDEX(OFFSET($O$15,0,0,$B$8,$B$9), 1+CF$14, 0))) / $B$16</f>
        <v>0.84210526315789469</v>
      </c>
      <c r="CG17" cm="1">
        <f t="array" aca="1" ref="CG17" ca="1">SUMPRODUCT(--(OFFSET($O$9,0,0,1,$B$9)=TRUE), --(INDEX(OFFSET($O$15,0,0,$B$8,$B$9), 1+$BP17, 0) = INDEX(OFFSET($O$15,0,0,$B$8,$B$9), 1+CG$14, 0))) / $B$16</f>
        <v>0.89473684210526316</v>
      </c>
      <c r="CH17" cm="1">
        <f t="array" aca="1" ref="CH17" ca="1">SUMPRODUCT(--(OFFSET($O$9,0,0,1,$B$9)=TRUE), --(INDEX(OFFSET($O$15,0,0,$B$8,$B$9), 1+$BP17, 0) = INDEX(OFFSET($O$15,0,0,$B$8,$B$9), 1+CH$14, 0))) / $B$16</f>
        <v>0.84210526315789469</v>
      </c>
      <c r="CI17" cm="1">
        <f t="array" aca="1" ref="CI17" ca="1">SUMPRODUCT(--(OFFSET($O$9,0,0,1,$B$9)=TRUE), --(INDEX(OFFSET($O$15,0,0,$B$8,$B$9), 1+$BP17, 0) = INDEX(OFFSET($O$15,0,0,$B$8,$B$9), 1+CI$14, 0))) / $B$16</f>
        <v>0.89473684210526316</v>
      </c>
      <c r="CJ17" cm="1">
        <f t="array" aca="1" ref="CJ17" ca="1">SUMPRODUCT(--(OFFSET($O$9,0,0,1,$B$9)=TRUE), --(INDEX(OFFSET($O$15,0,0,$B$8,$B$9), 1+$BP17, 0) = INDEX(OFFSET($O$15,0,0,$B$8,$B$9), 1+CJ$14, 0))) / $B$16</f>
        <v>0.84210526315789469</v>
      </c>
    </row>
    <row r="18" spans="4:88" x14ac:dyDescent="0.2"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0.9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9" t="s">
        <v>11</v>
      </c>
      <c r="Y18" s="9" t="s">
        <v>0</v>
      </c>
      <c r="Z18" s="9" t="s">
        <v>0</v>
      </c>
      <c r="AA18" s="9" t="s">
        <v>1</v>
      </c>
      <c r="AB18" s="9" t="s">
        <v>1</v>
      </c>
      <c r="AC18" s="9" t="s">
        <v>2</v>
      </c>
      <c r="AD18" s="12" t="s">
        <v>2</v>
      </c>
      <c r="AE18" s="9" t="s">
        <v>5</v>
      </c>
      <c r="AF18" s="9" t="s">
        <v>5</v>
      </c>
      <c r="AG18" s="9" t="s">
        <v>3</v>
      </c>
      <c r="AH18" s="9" t="s">
        <v>3</v>
      </c>
      <c r="AI18" s="9" t="s">
        <v>6</v>
      </c>
      <c r="AJ18" s="9" t="s">
        <v>11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1</v>
      </c>
      <c r="AR18" cm="1">
        <f t="array" aca="1" ref="AR18" ca="1">SUMPRODUCT(--(OFFSET($O$13,0,0,1,$B$9)=TRUE), --(INDEX(OFFSET($O$15,0,0,$B$8,$B$9), 1+$AP18, 0) = INDEX(OFFSET($O$15,0,0,$B$8,$B$9), 1+AR$14, 0))) / $B$13</f>
        <v>0.9</v>
      </c>
      <c r="AS18" cm="1">
        <f t="array" aca="1" ref="AS18" ca="1">SUMPRODUCT(--(OFFSET($O$13,0,0,1,$B$9)=TRUE), --(INDEX(OFFSET($O$15,0,0,$B$8,$B$9), 1+$AP18, 0) = INDEX(OFFSET($O$15,0,0,$B$8,$B$9), 1+AS$14, 0))) / $B$13</f>
        <v>1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1</v>
      </c>
      <c r="AV18" cm="1">
        <f t="array" aca="1" ref="AV18" ca="1">SUMPRODUCT(--(OFFSET($O$13,0,0,1,$B$9)=TRUE), --(INDEX(OFFSET($O$15,0,0,$B$8,$B$9), 1+$AP18, 0) = INDEX(OFFSET($O$15,0,0,$B$8,$B$9), 1+AV$14, 0))) / $B$13</f>
        <v>0.9</v>
      </c>
      <c r="AW18" cm="1">
        <f t="array" aca="1" ref="AW18" ca="1">SUMPRODUCT(--(OFFSET($O$13,0,0,1,$B$9)=TRUE), --(INDEX(OFFSET($O$15,0,0,$B$8,$B$9), 1+$AP18, 0) = INDEX(OFFSET($O$15,0,0,$B$8,$B$9), 1+AW$14, 0))) / $B$13</f>
        <v>0.85</v>
      </c>
      <c r="AX18" cm="1">
        <f t="array" aca="1" ref="AX18" ca="1">SUMPRODUCT(--(OFFSET($O$13,0,0,1,$B$9)=TRUE), --(INDEX(OFFSET($O$15,0,0,$B$8,$B$9), 1+$AP18, 0) = INDEX(OFFSET($O$15,0,0,$B$8,$B$9), 1+AX$14, 0))) / $B$13</f>
        <v>0.85</v>
      </c>
      <c r="AY18" cm="1">
        <f t="array" aca="1" ref="AY18" ca="1">SUMPRODUCT(--(OFFSET($O$13,0,0,1,$B$9)=TRUE), --(INDEX(OFFSET($O$15,0,0,$B$8,$B$9), 1+$AP18, 0) = INDEX(OFFSET($O$15,0,0,$B$8,$B$9), 1+AY$14, 0))) / $B$13</f>
        <v>0.9</v>
      </c>
      <c r="AZ18" cm="1">
        <f t="array" aca="1" ref="AZ18" ca="1">SUMPRODUCT(--(OFFSET($O$13,0,0,1,$B$9)=TRUE), --(INDEX(OFFSET($O$15,0,0,$B$8,$B$9), 1+$AP18, 0) = INDEX(OFFSET($O$15,0,0,$B$8,$B$9), 1+AZ$14, 0))) / $B$13</f>
        <v>0.9</v>
      </c>
      <c r="BA18" cm="1">
        <f t="array" aca="1" ref="BA18" ca="1">SUMPRODUCT(--(OFFSET($O$13,0,0,1,$B$9)=TRUE), --(INDEX(OFFSET($O$15,0,0,$B$8,$B$9), 1+$AP18, 0) = INDEX(OFFSET($O$15,0,0,$B$8,$B$9), 1+BA$14, 0))) / $B$13</f>
        <v>0.9</v>
      </c>
      <c r="BB18" cm="1">
        <f t="array" aca="1" ref="BB18" ca="1">SUMPRODUCT(--(OFFSET($O$13,0,0,1,$B$9)=TRUE), --(INDEX(OFFSET($O$15,0,0,$B$8,$B$9), 1+$AP18, 0) = INDEX(OFFSET($O$15,0,0,$B$8,$B$9), 1+BB$14, 0))) / $B$13</f>
        <v>0.9</v>
      </c>
      <c r="BC18" cm="1">
        <f t="array" aca="1" ref="BC18" ca="1">SUMPRODUCT(--(OFFSET($O$13,0,0,1,$B$9)=TRUE), --(INDEX(OFFSET($O$15,0,0,$B$8,$B$9), 1+$AP18, 0) = INDEX(OFFSET($O$15,0,0,$B$8,$B$9), 1+BC$14, 0))) / $B$13</f>
        <v>0.9</v>
      </c>
      <c r="BD18" cm="1">
        <f t="array" aca="1" ref="BD18" ca="1">SUMPRODUCT(--(OFFSET($O$13,0,0,1,$B$9)=TRUE), --(INDEX(OFFSET($O$15,0,0,$B$8,$B$9), 1+$AP18, 0) = INDEX(OFFSET($O$15,0,0,$B$8,$B$9), 1+BD$14, 0))) / $B$13</f>
        <v>0.85</v>
      </c>
      <c r="BE18" cm="1">
        <f t="array" aca="1" ref="BE18" ca="1">SUMPRODUCT(--(OFFSET($O$13,0,0,1,$B$9)=TRUE), --(INDEX(OFFSET($O$15,0,0,$B$8,$B$9), 1+$AP18, 0) = INDEX(OFFSET($O$15,0,0,$B$8,$B$9), 1+BE$14, 0))) / $B$13</f>
        <v>0.8</v>
      </c>
      <c r="BF18" cm="1">
        <f t="array" aca="1" ref="BF18" ca="1">SUMPRODUCT(--(OFFSET($O$13,0,0,1,$B$9)=TRUE), --(INDEX(OFFSET($O$15,0,0,$B$8,$B$9), 1+$AP18, 0) = INDEX(OFFSET($O$15,0,0,$B$8,$B$9), 1+BF$14, 0))) / $B$13</f>
        <v>0.8</v>
      </c>
      <c r="BG18" cm="1">
        <f t="array" aca="1" ref="BG18" ca="1">SUMPRODUCT(--(OFFSET($O$13,0,0,1,$B$9)=TRUE), --(INDEX(OFFSET($O$15,0,0,$B$8,$B$9), 1+$AP18, 0) = INDEX(OFFSET($O$15,0,0,$B$8,$B$9), 1+BG$14, 0))) / $B$13</f>
        <v>0.85</v>
      </c>
      <c r="BH18" cm="1">
        <f t="array" aca="1" ref="BH18" ca="1">SUMPRODUCT(--(OFFSET($O$13,0,0,1,$B$9)=TRUE), --(INDEX(OFFSET($O$15,0,0,$B$8,$B$9), 1+$AP18, 0) = INDEX(OFFSET($O$15,0,0,$B$8,$B$9), 1+BH$14, 0))) / $B$13</f>
        <v>0.8</v>
      </c>
      <c r="BI18" cm="1">
        <f t="array" aca="1" ref="BI18" ca="1">SUMPRODUCT(--(OFFSET($O$13,0,0,1,$B$9)=TRUE), --(INDEX(OFFSET($O$15,0,0,$B$8,$B$9), 1+$AP18, 0) = INDEX(OFFSET($O$15,0,0,$B$8,$B$9), 1+BI$14, 0))) / $B$13</f>
        <v>0.85</v>
      </c>
      <c r="BJ18" cm="1">
        <f t="array" aca="1" ref="BJ18" ca="1">SUMPRODUCT(--(OFFSET($O$13,0,0,1,$B$9)=TRUE), --(INDEX(OFFSET($O$15,0,0,$B$8,$B$9), 1+$AP18, 0) = INDEX(OFFSET($O$15,0,0,$B$8,$B$9), 1+BJ$14, 0))) / $B$13</f>
        <v>0.85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1</v>
      </c>
      <c r="BR18" cm="1">
        <f t="array" aca="1" ref="BR18" ca="1">SUMPRODUCT(--(OFFSET($O$9,0,0,1,$B$9)=TRUE), --(INDEX(OFFSET($O$15,0,0,$B$8,$B$9), 1+$BP18, 0) = INDEX(OFFSET($O$15,0,0,$B$8,$B$9), 1+BR$14, 0))) / $B$16</f>
        <v>0.89473684210526316</v>
      </c>
      <c r="BS18" cm="1">
        <f t="array" aca="1" ref="BS18" ca="1">SUMPRODUCT(--(OFFSET($O$9,0,0,1,$B$9)=TRUE), --(INDEX(OFFSET($O$15,0,0,$B$8,$B$9), 1+$BP18, 0) = INDEX(OFFSET($O$15,0,0,$B$8,$B$9), 1+BS$14, 0))) / $B$16</f>
        <v>1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1</v>
      </c>
      <c r="BV18" cm="1">
        <f t="array" aca="1" ref="BV18" ca="1">SUMPRODUCT(--(OFFSET($O$9,0,0,1,$B$9)=TRUE), --(INDEX(OFFSET($O$15,0,0,$B$8,$B$9), 1+$BP18, 0) = INDEX(OFFSET($O$15,0,0,$B$8,$B$9), 1+BV$14, 0))) / $B$16</f>
        <v>0.89473684210526316</v>
      </c>
      <c r="BW18" cm="1">
        <f t="array" aca="1" ref="BW18" ca="1">SUMPRODUCT(--(OFFSET($O$9,0,0,1,$B$9)=TRUE), --(INDEX(OFFSET($O$15,0,0,$B$8,$B$9), 1+$BP18, 0) = INDEX(OFFSET($O$15,0,0,$B$8,$B$9), 1+BW$14, 0))) / $B$16</f>
        <v>0.84210526315789469</v>
      </c>
      <c r="BX18" cm="1">
        <f t="array" aca="1" ref="BX18" ca="1">SUMPRODUCT(--(OFFSET($O$9,0,0,1,$B$9)=TRUE), --(INDEX(OFFSET($O$15,0,0,$B$8,$B$9), 1+$BP18, 0) = INDEX(OFFSET($O$15,0,0,$B$8,$B$9), 1+BX$14, 0))) / $B$16</f>
        <v>0.84210526315789469</v>
      </c>
      <c r="BY18" cm="1">
        <f t="array" aca="1" ref="BY18" ca="1">SUMPRODUCT(--(OFFSET($O$9,0,0,1,$B$9)=TRUE), --(INDEX(OFFSET($O$15,0,0,$B$8,$B$9), 1+$BP18, 0) = INDEX(OFFSET($O$15,0,0,$B$8,$B$9), 1+BY$14, 0))) / $B$16</f>
        <v>0.89473684210526316</v>
      </c>
      <c r="BZ18" cm="1">
        <f t="array" aca="1" ref="BZ18" ca="1">SUMPRODUCT(--(OFFSET($O$9,0,0,1,$B$9)=TRUE), --(INDEX(OFFSET($O$15,0,0,$B$8,$B$9), 1+$BP18, 0) = INDEX(OFFSET($O$15,0,0,$B$8,$B$9), 1+BZ$14, 0))) / $B$16</f>
        <v>0.89473684210526316</v>
      </c>
      <c r="CA18" cm="1">
        <f t="array" aca="1" ref="CA18" ca="1">SUMPRODUCT(--(OFFSET($O$9,0,0,1,$B$9)=TRUE), --(INDEX(OFFSET($O$15,0,0,$B$8,$B$9), 1+$BP18, 0) = INDEX(OFFSET($O$15,0,0,$B$8,$B$9), 1+CA$14, 0))) / $B$16</f>
        <v>0.89473684210526316</v>
      </c>
      <c r="CB18" cm="1">
        <f t="array" aca="1" ref="CB18" ca="1">SUMPRODUCT(--(OFFSET($O$9,0,0,1,$B$9)=TRUE), --(INDEX(OFFSET($O$15,0,0,$B$8,$B$9), 1+$BP18, 0) = INDEX(OFFSET($O$15,0,0,$B$8,$B$9), 1+CB$14, 0))) / $B$16</f>
        <v>0.89473684210526316</v>
      </c>
      <c r="CC18" cm="1">
        <f t="array" aca="1" ref="CC18" ca="1">SUMPRODUCT(--(OFFSET($O$9,0,0,1,$B$9)=TRUE), --(INDEX(OFFSET($O$15,0,0,$B$8,$B$9), 1+$BP18, 0) = INDEX(OFFSET($O$15,0,0,$B$8,$B$9), 1+CC$14, 0))) / $B$16</f>
        <v>0.89473684210526316</v>
      </c>
      <c r="CD18" cm="1">
        <f t="array" aca="1" ref="CD18" ca="1">SUMPRODUCT(--(OFFSET($O$9,0,0,1,$B$9)=TRUE), --(INDEX(OFFSET($O$15,0,0,$B$8,$B$9), 1+$BP18, 0) = INDEX(OFFSET($O$15,0,0,$B$8,$B$9), 1+CD$14, 0))) / $B$16</f>
        <v>0.89473684210526316</v>
      </c>
      <c r="CE18" cm="1">
        <f t="array" aca="1" ref="CE18" ca="1">SUMPRODUCT(--(OFFSET($O$9,0,0,1,$B$9)=TRUE), --(INDEX(OFFSET($O$15,0,0,$B$8,$B$9), 1+$BP18, 0) = INDEX(OFFSET($O$15,0,0,$B$8,$B$9), 1+CE$14, 0))) / $B$16</f>
        <v>0.84210526315789469</v>
      </c>
      <c r="CF18" cm="1">
        <f t="array" aca="1" ref="CF18" ca="1">SUMPRODUCT(--(OFFSET($O$9,0,0,1,$B$9)=TRUE), --(INDEX(OFFSET($O$15,0,0,$B$8,$B$9), 1+$BP18, 0) = INDEX(OFFSET($O$15,0,0,$B$8,$B$9), 1+CF$14, 0))) / $B$16</f>
        <v>0.84210526315789469</v>
      </c>
      <c r="CG18" cm="1">
        <f t="array" aca="1" ref="CG18" ca="1">SUMPRODUCT(--(OFFSET($O$9,0,0,1,$B$9)=TRUE), --(INDEX(OFFSET($O$15,0,0,$B$8,$B$9), 1+$BP18, 0) = INDEX(OFFSET($O$15,0,0,$B$8,$B$9), 1+CG$14, 0))) / $B$16</f>
        <v>0.89473684210526316</v>
      </c>
      <c r="CH18" cm="1">
        <f t="array" aca="1" ref="CH18" ca="1">SUMPRODUCT(--(OFFSET($O$9,0,0,1,$B$9)=TRUE), --(INDEX(OFFSET($O$15,0,0,$B$8,$B$9), 1+$BP18, 0) = INDEX(OFFSET($O$15,0,0,$B$8,$B$9), 1+CH$14, 0))) / $B$16</f>
        <v>0.84210526315789469</v>
      </c>
      <c r="CI18" cm="1">
        <f t="array" aca="1" ref="CI18" ca="1">SUMPRODUCT(--(OFFSET($O$9,0,0,1,$B$9)=TRUE), --(INDEX(OFFSET($O$15,0,0,$B$8,$B$9), 1+$BP18, 0) = INDEX(OFFSET($O$15,0,0,$B$8,$B$9), 1+CI$14, 0))) / $B$16</f>
        <v>0.89473684210526316</v>
      </c>
      <c r="CJ18" cm="1">
        <f t="array" aca="1" ref="CJ18" ca="1">SUMPRODUCT(--(OFFSET($O$9,0,0,1,$B$9)=TRUE), --(INDEX(OFFSET($O$15,0,0,$B$8,$B$9), 1+$BP18, 0) = INDEX(OFFSET($O$15,0,0,$B$8,$B$9), 1+CJ$14, 0))) / $B$16</f>
        <v>0.84210526315789469</v>
      </c>
    </row>
    <row r="19" spans="4:88" x14ac:dyDescent="0.2">
      <c r="D19" s="10">
        <f ca="1"/>
        <v>4</v>
      </c>
      <c r="F19" s="10">
        <f ca="1"/>
        <v>0.25</v>
      </c>
      <c r="H19" s="10">
        <f ca="1"/>
        <v>4</v>
      </c>
      <c r="J19" cm="1">
        <f t="array" aca="1" ref="J19" ca="1">SUMPRODUCT((O19:AJ19=$O$11:$AJ$11)*(O$13:AJ$13=TRUE))  / COUNTIF(O$13:AJ$13,TRUE)</f>
        <v>0.9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</v>
      </c>
      <c r="M19" t="b">
        <f t="shared" ca="1" si="4"/>
        <v>1</v>
      </c>
      <c r="N19" s="2">
        <v>4</v>
      </c>
      <c r="O19" s="12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9" t="s">
        <v>11</v>
      </c>
      <c r="Y19" s="9" t="s">
        <v>0</v>
      </c>
      <c r="Z19" s="9" t="s">
        <v>0</v>
      </c>
      <c r="AA19" s="9" t="s">
        <v>1</v>
      </c>
      <c r="AB19" s="9" t="s">
        <v>1</v>
      </c>
      <c r="AC19" s="9" t="s">
        <v>2</v>
      </c>
      <c r="AD19" s="9" t="s">
        <v>2</v>
      </c>
      <c r="AE19" s="9" t="s">
        <v>5</v>
      </c>
      <c r="AF19" s="9" t="s">
        <v>5</v>
      </c>
      <c r="AG19" s="9" t="s">
        <v>3</v>
      </c>
      <c r="AH19" s="9" t="s">
        <v>3</v>
      </c>
      <c r="AI19" s="9" t="s">
        <v>6</v>
      </c>
      <c r="AJ19" s="9" t="s">
        <v>11</v>
      </c>
      <c r="AK19" s="7"/>
      <c r="AN19">
        <f t="shared" ca="1" si="5"/>
        <v>4</v>
      </c>
      <c r="AO19" s="14">
        <f t="shared" ca="1" si="6"/>
        <v>0.25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1</v>
      </c>
      <c r="AR19" cm="1">
        <f t="array" aca="1" ref="AR19" ca="1">SUMPRODUCT(--(OFFSET($O$13,0,0,1,$B$9)=TRUE), --(INDEX(OFFSET($O$15,0,0,$B$8,$B$9), 1+$AP19, 0) = INDEX(OFFSET($O$15,0,0,$B$8,$B$9), 1+AR$14, 0))) / $B$13</f>
        <v>0.9</v>
      </c>
      <c r="AS19" cm="1">
        <f t="array" aca="1" ref="AS19" ca="1">SUMPRODUCT(--(OFFSET($O$13,0,0,1,$B$9)=TRUE), --(INDEX(OFFSET($O$15,0,0,$B$8,$B$9), 1+$AP19, 0) = INDEX(OFFSET($O$15,0,0,$B$8,$B$9), 1+AS$14, 0))) / $B$13</f>
        <v>1</v>
      </c>
      <c r="AT19" cm="1">
        <f t="array" aca="1" ref="AT19" ca="1">SUMPRODUCT(--(OFFSET($O$13,0,0,1,$B$9)=TRUE), --(INDEX(OFFSET($O$15,0,0,$B$8,$B$9), 1+$AP19, 0) = INDEX(OFFSET($O$15,0,0,$B$8,$B$9), 1+AT$14, 0))) / $B$13</f>
        <v>1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0.9</v>
      </c>
      <c r="AW19" cm="1">
        <f t="array" aca="1" ref="AW19" ca="1">SUMPRODUCT(--(OFFSET($O$13,0,0,1,$B$9)=TRUE), --(INDEX(OFFSET($O$15,0,0,$B$8,$B$9), 1+$AP19, 0) = INDEX(OFFSET($O$15,0,0,$B$8,$B$9), 1+AW$14, 0))) / $B$13</f>
        <v>0.85</v>
      </c>
      <c r="AX19" cm="1">
        <f t="array" aca="1" ref="AX19" ca="1">SUMPRODUCT(--(OFFSET($O$13,0,0,1,$B$9)=TRUE), --(INDEX(OFFSET($O$15,0,0,$B$8,$B$9), 1+$AP19, 0) = INDEX(OFFSET($O$15,0,0,$B$8,$B$9), 1+AX$14, 0))) / $B$13</f>
        <v>0.85</v>
      </c>
      <c r="AY19" cm="1">
        <f t="array" aca="1" ref="AY19" ca="1">SUMPRODUCT(--(OFFSET($O$13,0,0,1,$B$9)=TRUE), --(INDEX(OFFSET($O$15,0,0,$B$8,$B$9), 1+$AP19, 0) = INDEX(OFFSET($O$15,0,0,$B$8,$B$9), 1+AY$14, 0))) / $B$13</f>
        <v>0.9</v>
      </c>
      <c r="AZ19" cm="1">
        <f t="array" aca="1" ref="AZ19" ca="1">SUMPRODUCT(--(OFFSET($O$13,0,0,1,$B$9)=TRUE), --(INDEX(OFFSET($O$15,0,0,$B$8,$B$9), 1+$AP19, 0) = INDEX(OFFSET($O$15,0,0,$B$8,$B$9), 1+AZ$14, 0))) / $B$13</f>
        <v>0.9</v>
      </c>
      <c r="BA19" cm="1">
        <f t="array" aca="1" ref="BA19" ca="1">SUMPRODUCT(--(OFFSET($O$13,0,0,1,$B$9)=TRUE), --(INDEX(OFFSET($O$15,0,0,$B$8,$B$9), 1+$AP19, 0) = INDEX(OFFSET($O$15,0,0,$B$8,$B$9), 1+BA$14, 0))) / $B$13</f>
        <v>0.9</v>
      </c>
      <c r="BB19" cm="1">
        <f t="array" aca="1" ref="BB19" ca="1">SUMPRODUCT(--(OFFSET($O$13,0,0,1,$B$9)=TRUE), --(INDEX(OFFSET($O$15,0,0,$B$8,$B$9), 1+$AP19, 0) = INDEX(OFFSET($O$15,0,0,$B$8,$B$9), 1+BB$14, 0))) / $B$13</f>
        <v>0.9</v>
      </c>
      <c r="BC19" cm="1">
        <f t="array" aca="1" ref="BC19" ca="1">SUMPRODUCT(--(OFFSET($O$13,0,0,1,$B$9)=TRUE), --(INDEX(OFFSET($O$15,0,0,$B$8,$B$9), 1+$AP19, 0) = INDEX(OFFSET($O$15,0,0,$B$8,$B$9), 1+BC$14, 0))) / $B$13</f>
        <v>0.9</v>
      </c>
      <c r="BD19" cm="1">
        <f t="array" aca="1" ref="BD19" ca="1">SUMPRODUCT(--(OFFSET($O$13,0,0,1,$B$9)=TRUE), --(INDEX(OFFSET($O$15,0,0,$B$8,$B$9), 1+$AP19, 0) = INDEX(OFFSET($O$15,0,0,$B$8,$B$9), 1+BD$14, 0))) / $B$13</f>
        <v>0.85</v>
      </c>
      <c r="BE19" cm="1">
        <f t="array" aca="1" ref="BE19" ca="1">SUMPRODUCT(--(OFFSET($O$13,0,0,1,$B$9)=TRUE), --(INDEX(OFFSET($O$15,0,0,$B$8,$B$9), 1+$AP19, 0) = INDEX(OFFSET($O$15,0,0,$B$8,$B$9), 1+BE$14, 0))) / $B$13</f>
        <v>0.8</v>
      </c>
      <c r="BF19" cm="1">
        <f t="array" aca="1" ref="BF19" ca="1">SUMPRODUCT(--(OFFSET($O$13,0,0,1,$B$9)=TRUE), --(INDEX(OFFSET($O$15,0,0,$B$8,$B$9), 1+$AP19, 0) = INDEX(OFFSET($O$15,0,0,$B$8,$B$9), 1+BF$14, 0))) / $B$13</f>
        <v>0.8</v>
      </c>
      <c r="BG19" cm="1">
        <f t="array" aca="1" ref="BG19" ca="1">SUMPRODUCT(--(OFFSET($O$13,0,0,1,$B$9)=TRUE), --(INDEX(OFFSET($O$15,0,0,$B$8,$B$9), 1+$AP19, 0) = INDEX(OFFSET($O$15,0,0,$B$8,$B$9), 1+BG$14, 0))) / $B$13</f>
        <v>0.85</v>
      </c>
      <c r="BH19" cm="1">
        <f t="array" aca="1" ref="BH19" ca="1">SUMPRODUCT(--(OFFSET($O$13,0,0,1,$B$9)=TRUE), --(INDEX(OFFSET($O$15,0,0,$B$8,$B$9), 1+$AP19, 0) = INDEX(OFFSET($O$15,0,0,$B$8,$B$9), 1+BH$14, 0))) / $B$13</f>
        <v>0.8</v>
      </c>
      <c r="BI19" cm="1">
        <f t="array" aca="1" ref="BI19" ca="1">SUMPRODUCT(--(OFFSET($O$13,0,0,1,$B$9)=TRUE), --(INDEX(OFFSET($O$15,0,0,$B$8,$B$9), 1+$AP19, 0) = INDEX(OFFSET($O$15,0,0,$B$8,$B$9), 1+BI$14, 0))) / $B$13</f>
        <v>0.85</v>
      </c>
      <c r="BJ19" cm="1">
        <f t="array" aca="1" ref="BJ19" ca="1">SUMPRODUCT(--(OFFSET($O$13,0,0,1,$B$9)=TRUE), --(INDEX(OFFSET($O$15,0,0,$B$8,$B$9), 1+$AP19, 0) = INDEX(OFFSET($O$15,0,0,$B$8,$B$9), 1+BJ$14, 0))) / $B$13</f>
        <v>0.85</v>
      </c>
      <c r="BN19">
        <f t="shared" ca="1" si="7"/>
        <v>4</v>
      </c>
      <c r="BO19" s="14">
        <f t="shared" ca="1" si="8"/>
        <v>0.25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1</v>
      </c>
      <c r="BR19" cm="1">
        <f t="array" aca="1" ref="BR19" ca="1">SUMPRODUCT(--(OFFSET($O$9,0,0,1,$B$9)=TRUE), --(INDEX(OFFSET($O$15,0,0,$B$8,$B$9), 1+$BP19, 0) = INDEX(OFFSET($O$15,0,0,$B$8,$B$9), 1+BR$14, 0))) / $B$16</f>
        <v>0.89473684210526316</v>
      </c>
      <c r="BS19" cm="1">
        <f t="array" aca="1" ref="BS19" ca="1">SUMPRODUCT(--(OFFSET($O$9,0,0,1,$B$9)=TRUE), --(INDEX(OFFSET($O$15,0,0,$B$8,$B$9), 1+$BP19, 0) = INDEX(OFFSET($O$15,0,0,$B$8,$B$9), 1+BS$14, 0))) / $B$16</f>
        <v>1</v>
      </c>
      <c r="BT19" cm="1">
        <f t="array" aca="1" ref="BT19" ca="1">SUMPRODUCT(--(OFFSET($O$9,0,0,1,$B$9)=TRUE), --(INDEX(OFFSET($O$15,0,0,$B$8,$B$9), 1+$BP19, 0) = INDEX(OFFSET($O$15,0,0,$B$8,$B$9), 1+BT$14, 0))) / $B$16</f>
        <v>1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0.89473684210526316</v>
      </c>
      <c r="BW19" cm="1">
        <f t="array" aca="1" ref="BW19" ca="1">SUMPRODUCT(--(OFFSET($O$9,0,0,1,$B$9)=TRUE), --(INDEX(OFFSET($O$15,0,0,$B$8,$B$9), 1+$BP19, 0) = INDEX(OFFSET($O$15,0,0,$B$8,$B$9), 1+BW$14, 0))) / $B$16</f>
        <v>0.84210526315789469</v>
      </c>
      <c r="BX19" cm="1">
        <f t="array" aca="1" ref="BX19" ca="1">SUMPRODUCT(--(OFFSET($O$9,0,0,1,$B$9)=TRUE), --(INDEX(OFFSET($O$15,0,0,$B$8,$B$9), 1+$BP19, 0) = INDEX(OFFSET($O$15,0,0,$B$8,$B$9), 1+BX$14, 0))) / $B$16</f>
        <v>0.84210526315789469</v>
      </c>
      <c r="BY19" cm="1">
        <f t="array" aca="1" ref="BY19" ca="1">SUMPRODUCT(--(OFFSET($O$9,0,0,1,$B$9)=TRUE), --(INDEX(OFFSET($O$15,0,0,$B$8,$B$9), 1+$BP19, 0) = INDEX(OFFSET($O$15,0,0,$B$8,$B$9), 1+BY$14, 0))) / $B$16</f>
        <v>0.89473684210526316</v>
      </c>
      <c r="BZ19" cm="1">
        <f t="array" aca="1" ref="BZ19" ca="1">SUMPRODUCT(--(OFFSET($O$9,0,0,1,$B$9)=TRUE), --(INDEX(OFFSET($O$15,0,0,$B$8,$B$9), 1+$BP19, 0) = INDEX(OFFSET($O$15,0,0,$B$8,$B$9), 1+BZ$14, 0))) / $B$16</f>
        <v>0.89473684210526316</v>
      </c>
      <c r="CA19" cm="1">
        <f t="array" aca="1" ref="CA19" ca="1">SUMPRODUCT(--(OFFSET($O$9,0,0,1,$B$9)=TRUE), --(INDEX(OFFSET($O$15,0,0,$B$8,$B$9), 1+$BP19, 0) = INDEX(OFFSET($O$15,0,0,$B$8,$B$9), 1+CA$14, 0))) / $B$16</f>
        <v>0.89473684210526316</v>
      </c>
      <c r="CB19" cm="1">
        <f t="array" aca="1" ref="CB19" ca="1">SUMPRODUCT(--(OFFSET($O$9,0,0,1,$B$9)=TRUE), --(INDEX(OFFSET($O$15,0,0,$B$8,$B$9), 1+$BP19, 0) = INDEX(OFFSET($O$15,0,0,$B$8,$B$9), 1+CB$14, 0))) / $B$16</f>
        <v>0.89473684210526316</v>
      </c>
      <c r="CC19" cm="1">
        <f t="array" aca="1" ref="CC19" ca="1">SUMPRODUCT(--(OFFSET($O$9,0,0,1,$B$9)=TRUE), --(INDEX(OFFSET($O$15,0,0,$B$8,$B$9), 1+$BP19, 0) = INDEX(OFFSET($O$15,0,0,$B$8,$B$9), 1+CC$14, 0))) / $B$16</f>
        <v>0.89473684210526316</v>
      </c>
      <c r="CD19" cm="1">
        <f t="array" aca="1" ref="CD19" ca="1">SUMPRODUCT(--(OFFSET($O$9,0,0,1,$B$9)=TRUE), --(INDEX(OFFSET($O$15,0,0,$B$8,$B$9), 1+$BP19, 0) = INDEX(OFFSET($O$15,0,0,$B$8,$B$9), 1+CD$14, 0))) / $B$16</f>
        <v>0.89473684210526316</v>
      </c>
      <c r="CE19" cm="1">
        <f t="array" aca="1" ref="CE19" ca="1">SUMPRODUCT(--(OFFSET($O$9,0,0,1,$B$9)=TRUE), --(INDEX(OFFSET($O$15,0,0,$B$8,$B$9), 1+$BP19, 0) = INDEX(OFFSET($O$15,0,0,$B$8,$B$9), 1+CE$14, 0))) / $B$16</f>
        <v>0.84210526315789469</v>
      </c>
      <c r="CF19" cm="1">
        <f t="array" aca="1" ref="CF19" ca="1">SUMPRODUCT(--(OFFSET($O$9,0,0,1,$B$9)=TRUE), --(INDEX(OFFSET($O$15,0,0,$B$8,$B$9), 1+$BP19, 0) = INDEX(OFFSET($O$15,0,0,$B$8,$B$9), 1+CF$14, 0))) / $B$16</f>
        <v>0.84210526315789469</v>
      </c>
      <c r="CG19" cm="1">
        <f t="array" aca="1" ref="CG19" ca="1">SUMPRODUCT(--(OFFSET($O$9,0,0,1,$B$9)=TRUE), --(INDEX(OFFSET($O$15,0,0,$B$8,$B$9), 1+$BP19, 0) = INDEX(OFFSET($O$15,0,0,$B$8,$B$9), 1+CG$14, 0))) / $B$16</f>
        <v>0.89473684210526316</v>
      </c>
      <c r="CH19" cm="1">
        <f t="array" aca="1" ref="CH19" ca="1">SUMPRODUCT(--(OFFSET($O$9,0,0,1,$B$9)=TRUE), --(INDEX(OFFSET($O$15,0,0,$B$8,$B$9), 1+$BP19, 0) = INDEX(OFFSET($O$15,0,0,$B$8,$B$9), 1+CH$14, 0))) / $B$16</f>
        <v>0.84210526315789469</v>
      </c>
      <c r="CI19" cm="1">
        <f t="array" aca="1" ref="CI19" ca="1">SUMPRODUCT(--(OFFSET($O$9,0,0,1,$B$9)=TRUE), --(INDEX(OFFSET($O$15,0,0,$B$8,$B$9), 1+$BP19, 0) = INDEX(OFFSET($O$15,0,0,$B$8,$B$9), 1+CI$14, 0))) / $B$16</f>
        <v>0.89473684210526316</v>
      </c>
      <c r="CJ19" cm="1">
        <f t="array" aca="1" ref="CJ19" ca="1">SUMPRODUCT(--(OFFSET($O$9,0,0,1,$B$9)=TRUE), --(INDEX(OFFSET($O$15,0,0,$B$8,$B$9), 1+$BP19, 0) = INDEX(OFFSET($O$15,0,0,$B$8,$B$9), 1+CJ$14, 0))) / $B$16</f>
        <v>0.84210526315789469</v>
      </c>
    </row>
    <row r="20" spans="4:88" x14ac:dyDescent="0.2">
      <c r="D20" s="10">
        <f ca="1"/>
        <v>5</v>
      </c>
      <c r="F20" s="10">
        <f ca="1"/>
        <v>0.1</v>
      </c>
      <c r="H20" s="10">
        <f ca="1"/>
        <v>5</v>
      </c>
      <c r="J20" cm="1">
        <f t="array" aca="1" ref="J20" ca="1">SUMPRODUCT((O20:AJ20=$O$11:$AJ$11)*(O$13:AJ$13=TRUE))  / COUNTIF(O$13:AJ$13,TRUE)</f>
        <v>1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11</v>
      </c>
      <c r="P20" s="9" t="s">
        <v>11</v>
      </c>
      <c r="Q20" s="9" t="s">
        <v>11</v>
      </c>
      <c r="R20" s="9" t="s">
        <v>11</v>
      </c>
      <c r="S20" s="9" t="s">
        <v>11</v>
      </c>
      <c r="T20" s="9" t="s">
        <v>11</v>
      </c>
      <c r="U20" s="9" t="s">
        <v>11</v>
      </c>
      <c r="V20" s="9" t="s">
        <v>11</v>
      </c>
      <c r="W20" s="9" t="s">
        <v>11</v>
      </c>
      <c r="X20" s="9" t="s">
        <v>11</v>
      </c>
      <c r="Y20" s="9" t="s">
        <v>0</v>
      </c>
      <c r="Z20" s="9" t="s">
        <v>0</v>
      </c>
      <c r="AA20" s="9" t="s">
        <v>1</v>
      </c>
      <c r="AB20" s="9" t="s">
        <v>1</v>
      </c>
      <c r="AC20" s="9" t="s">
        <v>2</v>
      </c>
      <c r="AD20" s="9" t="s">
        <v>2</v>
      </c>
      <c r="AE20" s="9" t="s">
        <v>5</v>
      </c>
      <c r="AF20" s="9" t="s">
        <v>5</v>
      </c>
      <c r="AG20" s="9" t="s">
        <v>3</v>
      </c>
      <c r="AH20" s="9" t="s">
        <v>3</v>
      </c>
      <c r="AI20" s="9" t="s">
        <v>4</v>
      </c>
      <c r="AJ20" s="9" t="s">
        <v>4</v>
      </c>
      <c r="AK20" s="7"/>
      <c r="AN20">
        <f t="shared" ca="1" si="5"/>
        <v>7</v>
      </c>
      <c r="AO20" s="14">
        <f t="shared" ca="1" si="6"/>
        <v>0.14285714285714285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0.9</v>
      </c>
      <c r="AR20" cm="1">
        <f t="array" aca="1" ref="AR20" ca="1">SUMPRODUCT(--(OFFSET($O$13,0,0,1,$B$9)=TRUE), --(INDEX(OFFSET($O$15,0,0,$B$8,$B$9), 1+$AP20, 0) = INDEX(OFFSET($O$15,0,0,$B$8,$B$9), 1+AR$14, 0))) / $B$13</f>
        <v>1</v>
      </c>
      <c r="AS20" cm="1">
        <f t="array" aca="1" ref="AS20" ca="1">SUMPRODUCT(--(OFFSET($O$13,0,0,1,$B$9)=TRUE), --(INDEX(OFFSET($O$15,0,0,$B$8,$B$9), 1+$AP20, 0) = INDEX(OFFSET($O$15,0,0,$B$8,$B$9), 1+AS$14, 0))) / $B$13</f>
        <v>0.9</v>
      </c>
      <c r="AT20" cm="1">
        <f t="array" aca="1" ref="AT20" ca="1">SUMPRODUCT(--(OFFSET($O$13,0,0,1,$B$9)=TRUE), --(INDEX(OFFSET($O$15,0,0,$B$8,$B$9), 1+$AP20, 0) = INDEX(OFFSET($O$15,0,0,$B$8,$B$9), 1+AT$14, 0))) / $B$13</f>
        <v>0.9</v>
      </c>
      <c r="AU20" cm="1">
        <f t="array" aca="1" ref="AU20" ca="1">SUMPRODUCT(--(OFFSET($O$13,0,0,1,$B$9)=TRUE), --(INDEX(OFFSET($O$15,0,0,$B$8,$B$9), 1+$AP20, 0) = INDEX(OFFSET($O$15,0,0,$B$8,$B$9), 1+AU$14, 0))) / $B$13</f>
        <v>0.9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0.85</v>
      </c>
      <c r="AX20" cm="1">
        <f t="array" aca="1" ref="AX20" ca="1">SUMPRODUCT(--(OFFSET($O$13,0,0,1,$B$9)=TRUE), --(INDEX(OFFSET($O$15,0,0,$B$8,$B$9), 1+$AP20, 0) = INDEX(OFFSET($O$15,0,0,$B$8,$B$9), 1+AX$14, 0))) / $B$13</f>
        <v>0.85</v>
      </c>
      <c r="AY20" cm="1">
        <f t="array" aca="1" ref="AY20" ca="1">SUMPRODUCT(--(OFFSET($O$13,0,0,1,$B$9)=TRUE), --(INDEX(OFFSET($O$15,0,0,$B$8,$B$9), 1+$AP20, 0) = INDEX(OFFSET($O$15,0,0,$B$8,$B$9), 1+AY$14, 0))) / $B$13</f>
        <v>1</v>
      </c>
      <c r="AZ20" cm="1">
        <f t="array" aca="1" ref="AZ20" ca="1">SUMPRODUCT(--(OFFSET($O$13,0,0,1,$B$9)=TRUE), --(INDEX(OFFSET($O$15,0,0,$B$8,$B$9), 1+$AP20, 0) = INDEX(OFFSET($O$15,0,0,$B$8,$B$9), 1+AZ$14, 0))) / $B$13</f>
        <v>1</v>
      </c>
      <c r="BA20" cm="1">
        <f t="array" aca="1" ref="BA20" ca="1">SUMPRODUCT(--(OFFSET($O$13,0,0,1,$B$9)=TRUE), --(INDEX(OFFSET($O$15,0,0,$B$8,$B$9), 1+$AP20, 0) = INDEX(OFFSET($O$15,0,0,$B$8,$B$9), 1+BA$14, 0))) / $B$13</f>
        <v>1</v>
      </c>
      <c r="BB20" cm="1">
        <f t="array" aca="1" ref="BB20" ca="1">SUMPRODUCT(--(OFFSET($O$13,0,0,1,$B$9)=TRUE), --(INDEX(OFFSET($O$15,0,0,$B$8,$B$9), 1+$AP20, 0) = INDEX(OFFSET($O$15,0,0,$B$8,$B$9), 1+BB$14, 0))) / $B$13</f>
        <v>1</v>
      </c>
      <c r="BC20" cm="1">
        <f t="array" aca="1" ref="BC20" ca="1">SUMPRODUCT(--(OFFSET($O$13,0,0,1,$B$9)=TRUE), --(INDEX(OFFSET($O$15,0,0,$B$8,$B$9), 1+$AP20, 0) = INDEX(OFFSET($O$15,0,0,$B$8,$B$9), 1+BC$14, 0))) / $B$13</f>
        <v>1</v>
      </c>
      <c r="BD20" cm="1">
        <f t="array" aca="1" ref="BD20" ca="1">SUMPRODUCT(--(OFFSET($O$13,0,0,1,$B$9)=TRUE), --(INDEX(OFFSET($O$15,0,0,$B$8,$B$9), 1+$AP20, 0) = INDEX(OFFSET($O$15,0,0,$B$8,$B$9), 1+BD$14, 0))) / $B$13</f>
        <v>0.95</v>
      </c>
      <c r="BE20" cm="1">
        <f t="array" aca="1" ref="BE20" ca="1">SUMPRODUCT(--(OFFSET($O$13,0,0,1,$B$9)=TRUE), --(INDEX(OFFSET($O$15,0,0,$B$8,$B$9), 1+$AP20, 0) = INDEX(OFFSET($O$15,0,0,$B$8,$B$9), 1+BE$14, 0))) / $B$13</f>
        <v>0.8</v>
      </c>
      <c r="BF20" cm="1">
        <f t="array" aca="1" ref="BF20" ca="1">SUMPRODUCT(--(OFFSET($O$13,0,0,1,$B$9)=TRUE), --(INDEX(OFFSET($O$15,0,0,$B$8,$B$9), 1+$AP20, 0) = INDEX(OFFSET($O$15,0,0,$B$8,$B$9), 1+BF$14, 0))) / $B$13</f>
        <v>0.8</v>
      </c>
      <c r="BG20" cm="1">
        <f t="array" aca="1" ref="BG20" ca="1">SUMPRODUCT(--(OFFSET($O$13,0,0,1,$B$9)=TRUE), --(INDEX(OFFSET($O$15,0,0,$B$8,$B$9), 1+$AP20, 0) = INDEX(OFFSET($O$15,0,0,$B$8,$B$9), 1+BG$14, 0))) / $B$13</f>
        <v>0.95</v>
      </c>
      <c r="BH20" cm="1">
        <f t="array" aca="1" ref="BH20" ca="1">SUMPRODUCT(--(OFFSET($O$13,0,0,1,$B$9)=TRUE), --(INDEX(OFFSET($O$15,0,0,$B$8,$B$9), 1+$AP20, 0) = INDEX(OFFSET($O$15,0,0,$B$8,$B$9), 1+BH$14, 0))) / $B$13</f>
        <v>0.8</v>
      </c>
      <c r="BI20" cm="1">
        <f t="array" aca="1" ref="BI20" ca="1">SUMPRODUCT(--(OFFSET($O$13,0,0,1,$B$9)=TRUE), --(INDEX(OFFSET($O$15,0,0,$B$8,$B$9), 1+$AP20, 0) = INDEX(OFFSET($O$15,0,0,$B$8,$B$9), 1+BI$14, 0))) / $B$13</f>
        <v>0.95</v>
      </c>
      <c r="BJ20" cm="1">
        <f t="array" aca="1" ref="BJ20" ca="1">SUMPRODUCT(--(OFFSET($O$13,0,0,1,$B$9)=TRUE), --(INDEX(OFFSET($O$15,0,0,$B$8,$B$9), 1+$AP20, 0) = INDEX(OFFSET($O$15,0,0,$B$8,$B$9), 1+BJ$14, 0))) / $B$13</f>
        <v>0.85</v>
      </c>
      <c r="BN20">
        <f t="shared" ca="1" si="7"/>
        <v>10</v>
      </c>
      <c r="BO20" s="14">
        <f t="shared" ca="1" si="8"/>
        <v>0.1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0.89473684210526316</v>
      </c>
      <c r="BR20" cm="1">
        <f t="array" aca="1" ref="BR20" ca="1">SUMPRODUCT(--(OFFSET($O$9,0,0,1,$B$9)=TRUE), --(INDEX(OFFSET($O$15,0,0,$B$8,$B$9), 1+$BP20, 0) = INDEX(OFFSET($O$15,0,0,$B$8,$B$9), 1+BR$14, 0))) / $B$16</f>
        <v>1</v>
      </c>
      <c r="BS20" cm="1">
        <f t="array" aca="1" ref="BS20" ca="1">SUMPRODUCT(--(OFFSET($O$9,0,0,1,$B$9)=TRUE), --(INDEX(OFFSET($O$15,0,0,$B$8,$B$9), 1+$BP20, 0) = INDEX(OFFSET($O$15,0,0,$B$8,$B$9), 1+BS$14, 0))) / $B$16</f>
        <v>0.89473684210526316</v>
      </c>
      <c r="BT20" cm="1">
        <f t="array" aca="1" ref="BT20" ca="1">SUMPRODUCT(--(OFFSET($O$9,0,0,1,$B$9)=TRUE), --(INDEX(OFFSET($O$15,0,0,$B$8,$B$9), 1+$BP20, 0) = INDEX(OFFSET($O$15,0,0,$B$8,$B$9), 1+BT$14, 0))) / $B$16</f>
        <v>0.89473684210526316</v>
      </c>
      <c r="BU20" cm="1">
        <f t="array" aca="1" ref="BU20" ca="1">SUMPRODUCT(--(OFFSET($O$9,0,0,1,$B$9)=TRUE), --(INDEX(OFFSET($O$15,0,0,$B$8,$B$9), 1+$BP20, 0) = INDEX(OFFSET($O$15,0,0,$B$8,$B$9), 1+BU$14, 0))) / $B$16</f>
        <v>0.89473684210526316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0.84210526315789469</v>
      </c>
      <c r="BX20" cm="1">
        <f t="array" aca="1" ref="BX20" ca="1">SUMPRODUCT(--(OFFSET($O$9,0,0,1,$B$9)=TRUE), --(INDEX(OFFSET($O$15,0,0,$B$8,$B$9), 1+$BP20, 0) = INDEX(OFFSET($O$15,0,0,$B$8,$B$9), 1+BX$14, 0))) / $B$16</f>
        <v>0.84210526315789469</v>
      </c>
      <c r="BY20" cm="1">
        <f t="array" aca="1" ref="BY20" ca="1">SUMPRODUCT(--(OFFSET($O$9,0,0,1,$B$9)=TRUE), --(INDEX(OFFSET($O$15,0,0,$B$8,$B$9), 1+$BP20, 0) = INDEX(OFFSET($O$15,0,0,$B$8,$B$9), 1+BY$14, 0))) / $B$16</f>
        <v>1</v>
      </c>
      <c r="BZ20" cm="1">
        <f t="array" aca="1" ref="BZ20" ca="1">SUMPRODUCT(--(OFFSET($O$9,0,0,1,$B$9)=TRUE), --(INDEX(OFFSET($O$15,0,0,$B$8,$B$9), 1+$BP20, 0) = INDEX(OFFSET($O$15,0,0,$B$8,$B$9), 1+BZ$14, 0))) / $B$16</f>
        <v>1</v>
      </c>
      <c r="CA20" cm="1">
        <f t="array" aca="1" ref="CA20" ca="1">SUMPRODUCT(--(OFFSET($O$9,0,0,1,$B$9)=TRUE), --(INDEX(OFFSET($O$15,0,0,$B$8,$B$9), 1+$BP20, 0) = INDEX(OFFSET($O$15,0,0,$B$8,$B$9), 1+CA$14, 0))) / $B$16</f>
        <v>1</v>
      </c>
      <c r="CB20" cm="1">
        <f t="array" aca="1" ref="CB20" ca="1">SUMPRODUCT(--(OFFSET($O$9,0,0,1,$B$9)=TRUE), --(INDEX(OFFSET($O$15,0,0,$B$8,$B$9), 1+$BP20, 0) = INDEX(OFFSET($O$15,0,0,$B$8,$B$9), 1+CB$14, 0))) / $B$16</f>
        <v>1</v>
      </c>
      <c r="CC20" cm="1">
        <f t="array" aca="1" ref="CC20" ca="1">SUMPRODUCT(--(OFFSET($O$9,0,0,1,$B$9)=TRUE), --(INDEX(OFFSET($O$15,0,0,$B$8,$B$9), 1+$BP20, 0) = INDEX(OFFSET($O$15,0,0,$B$8,$B$9), 1+CC$14, 0))) / $B$16</f>
        <v>1</v>
      </c>
      <c r="CD20" cm="1">
        <f t="array" aca="1" ref="CD20" ca="1">SUMPRODUCT(--(OFFSET($O$9,0,0,1,$B$9)=TRUE), --(INDEX(OFFSET($O$15,0,0,$B$8,$B$9), 1+$BP20, 0) = INDEX(OFFSET($O$15,0,0,$B$8,$B$9), 1+CD$14, 0))) / $B$16</f>
        <v>1</v>
      </c>
      <c r="CE20" cm="1">
        <f t="array" aca="1" ref="CE20" ca="1">SUMPRODUCT(--(OFFSET($O$9,0,0,1,$B$9)=TRUE), --(INDEX(OFFSET($O$15,0,0,$B$8,$B$9), 1+$BP20, 0) = INDEX(OFFSET($O$15,0,0,$B$8,$B$9), 1+CE$14, 0))) / $B$16</f>
        <v>0.84210526315789469</v>
      </c>
      <c r="CF20" cm="1">
        <f t="array" aca="1" ref="CF20" ca="1">SUMPRODUCT(--(OFFSET($O$9,0,0,1,$B$9)=TRUE), --(INDEX(OFFSET($O$15,0,0,$B$8,$B$9), 1+$BP20, 0) = INDEX(OFFSET($O$15,0,0,$B$8,$B$9), 1+CF$14, 0))) / $B$16</f>
        <v>0.84210526315789469</v>
      </c>
      <c r="CG20" cm="1">
        <f t="array" aca="1" ref="CG20" ca="1">SUMPRODUCT(--(OFFSET($O$9,0,0,1,$B$9)=TRUE), --(INDEX(OFFSET($O$15,0,0,$B$8,$B$9), 1+$BP20, 0) = INDEX(OFFSET($O$15,0,0,$B$8,$B$9), 1+CG$14, 0))) / $B$16</f>
        <v>1</v>
      </c>
      <c r="CH20" cm="1">
        <f t="array" aca="1" ref="CH20" ca="1">SUMPRODUCT(--(OFFSET($O$9,0,0,1,$B$9)=TRUE), --(INDEX(OFFSET($O$15,0,0,$B$8,$B$9), 1+$BP20, 0) = INDEX(OFFSET($O$15,0,0,$B$8,$B$9), 1+CH$14, 0))) / $B$16</f>
        <v>0.84210526315789469</v>
      </c>
      <c r="CI20" cm="1">
        <f t="array" aca="1" ref="CI20" ca="1">SUMPRODUCT(--(OFFSET($O$9,0,0,1,$B$9)=TRUE), --(INDEX(OFFSET($O$15,0,0,$B$8,$B$9), 1+$BP20, 0) = INDEX(OFFSET($O$15,0,0,$B$8,$B$9), 1+CI$14, 0))) / $B$16</f>
        <v>1</v>
      </c>
      <c r="CJ20" cm="1">
        <f t="array" aca="1" ref="CJ20" ca="1">SUMPRODUCT(--(OFFSET($O$9,0,0,1,$B$9)=TRUE), --(INDEX(OFFSET($O$15,0,0,$B$8,$B$9), 1+$BP20, 0) = INDEX(OFFSET($O$15,0,0,$B$8,$B$9), 1+CJ$14, 0))) / $B$16</f>
        <v>0.84210526315789469</v>
      </c>
    </row>
    <row r="21" spans="4:88" x14ac:dyDescent="0.2">
      <c r="D21" s="10">
        <f ca="1"/>
        <v>6</v>
      </c>
      <c r="F21" s="10">
        <f ca="1"/>
        <v>0.2</v>
      </c>
      <c r="H21" s="10">
        <f ca="1"/>
        <v>6</v>
      </c>
      <c r="J21" cm="1">
        <f t="array" aca="1" ref="J21" ca="1">SUMPRODUCT((O21:AJ21=$O$11:$AJ$11)*(O$13:AJ$13=TRUE))  / COUNTIF(O$13:AJ$13,TRUE)</f>
        <v>0.85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9" t="s">
        <v>11</v>
      </c>
      <c r="W21" s="9" t="s">
        <v>11</v>
      </c>
      <c r="X21" s="9" t="s">
        <v>11</v>
      </c>
      <c r="Y21" s="9" t="s">
        <v>0</v>
      </c>
      <c r="Z21" s="9" t="s">
        <v>2</v>
      </c>
      <c r="AA21" s="9" t="s">
        <v>1</v>
      </c>
      <c r="AB21" s="9" t="s">
        <v>1</v>
      </c>
      <c r="AC21" s="9" t="s">
        <v>2</v>
      </c>
      <c r="AD21" s="9" t="s">
        <v>2</v>
      </c>
      <c r="AE21" s="9" t="s">
        <v>5</v>
      </c>
      <c r="AF21" s="9" t="s">
        <v>5</v>
      </c>
      <c r="AG21" s="9" t="s">
        <v>3</v>
      </c>
      <c r="AH21" s="9" t="s">
        <v>3</v>
      </c>
      <c r="AI21" s="9" t="s">
        <v>11</v>
      </c>
      <c r="AJ21" s="9" t="s">
        <v>6</v>
      </c>
      <c r="AK21" s="7"/>
      <c r="AN21">
        <f t="shared" ca="1" si="5"/>
        <v>2</v>
      </c>
      <c r="AO21" s="14">
        <f t="shared" ca="1" si="6"/>
        <v>0.5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0.85</v>
      </c>
      <c r="AR21" cm="1">
        <f t="array" aca="1" ref="AR21" ca="1">SUMPRODUCT(--(OFFSET($O$13,0,0,1,$B$9)=TRUE), --(INDEX(OFFSET($O$15,0,0,$B$8,$B$9), 1+$AP21, 0) = INDEX(OFFSET($O$15,0,0,$B$8,$B$9), 1+AR$14, 0))) / $B$13</f>
        <v>0.85</v>
      </c>
      <c r="AS21" cm="1">
        <f t="array" aca="1" ref="AS21" ca="1">SUMPRODUCT(--(OFFSET($O$13,0,0,1,$B$9)=TRUE), --(INDEX(OFFSET($O$15,0,0,$B$8,$B$9), 1+$AP21, 0) = INDEX(OFFSET($O$15,0,0,$B$8,$B$9), 1+AS$14, 0))) / $B$13</f>
        <v>0.85</v>
      </c>
      <c r="AT21" cm="1">
        <f t="array" aca="1" ref="AT21" ca="1">SUMPRODUCT(--(OFFSET($O$13,0,0,1,$B$9)=TRUE), --(INDEX(OFFSET($O$15,0,0,$B$8,$B$9), 1+$AP21, 0) = INDEX(OFFSET($O$15,0,0,$B$8,$B$9), 1+AT$14, 0))) / $B$13</f>
        <v>0.85</v>
      </c>
      <c r="AU21" cm="1">
        <f t="array" aca="1" ref="AU21" ca="1">SUMPRODUCT(--(OFFSET($O$13,0,0,1,$B$9)=TRUE), --(INDEX(OFFSET($O$15,0,0,$B$8,$B$9), 1+$AP21, 0) = INDEX(OFFSET($O$15,0,0,$B$8,$B$9), 1+AU$14, 0))) / $B$13</f>
        <v>0.85</v>
      </c>
      <c r="AV21" cm="1">
        <f t="array" aca="1" ref="AV21" ca="1">SUMPRODUCT(--(OFFSET($O$13,0,0,1,$B$9)=TRUE), --(INDEX(OFFSET($O$15,0,0,$B$8,$B$9), 1+$AP21, 0) = INDEX(OFFSET($O$15,0,0,$B$8,$B$9), 1+AV$14, 0))) / $B$13</f>
        <v>0.85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1</v>
      </c>
      <c r="AY21" cm="1">
        <f t="array" aca="1" ref="AY21" ca="1">SUMPRODUCT(--(OFFSET($O$13,0,0,1,$B$9)=TRUE), --(INDEX(OFFSET($O$15,0,0,$B$8,$B$9), 1+$AP21, 0) = INDEX(OFFSET($O$15,0,0,$B$8,$B$9), 1+AY$14, 0))) / $B$13</f>
        <v>0.85</v>
      </c>
      <c r="AZ21" cm="1">
        <f t="array" aca="1" ref="AZ21" ca="1">SUMPRODUCT(--(OFFSET($O$13,0,0,1,$B$9)=TRUE), --(INDEX(OFFSET($O$15,0,0,$B$8,$B$9), 1+$AP21, 0) = INDEX(OFFSET($O$15,0,0,$B$8,$B$9), 1+AZ$14, 0))) / $B$13</f>
        <v>0.85</v>
      </c>
      <c r="BA21" cm="1">
        <f t="array" aca="1" ref="BA21" ca="1">SUMPRODUCT(--(OFFSET($O$13,0,0,1,$B$9)=TRUE), --(INDEX(OFFSET($O$15,0,0,$B$8,$B$9), 1+$AP21, 0) = INDEX(OFFSET($O$15,0,0,$B$8,$B$9), 1+BA$14, 0))) / $B$13</f>
        <v>0.85</v>
      </c>
      <c r="BB21" cm="1">
        <f t="array" aca="1" ref="BB21" ca="1">SUMPRODUCT(--(OFFSET($O$13,0,0,1,$B$9)=TRUE), --(INDEX(OFFSET($O$15,0,0,$B$8,$B$9), 1+$AP21, 0) = INDEX(OFFSET($O$15,0,0,$B$8,$B$9), 1+BB$14, 0))) / $B$13</f>
        <v>0.85</v>
      </c>
      <c r="BC21" cm="1">
        <f t="array" aca="1" ref="BC21" ca="1">SUMPRODUCT(--(OFFSET($O$13,0,0,1,$B$9)=TRUE), --(INDEX(OFFSET($O$15,0,0,$B$8,$B$9), 1+$AP21, 0) = INDEX(OFFSET($O$15,0,0,$B$8,$B$9), 1+BC$14, 0))) / $B$13</f>
        <v>0.85</v>
      </c>
      <c r="BD21" cm="1">
        <f t="array" aca="1" ref="BD21" ca="1">SUMPRODUCT(--(OFFSET($O$13,0,0,1,$B$9)=TRUE), --(INDEX(OFFSET($O$15,0,0,$B$8,$B$9), 1+$AP21, 0) = INDEX(OFFSET($O$15,0,0,$B$8,$B$9), 1+BD$14, 0))) / $B$13</f>
        <v>0.8</v>
      </c>
      <c r="BE21" cm="1">
        <f t="array" aca="1" ref="BE21" ca="1">SUMPRODUCT(--(OFFSET($O$13,0,0,1,$B$9)=TRUE), --(INDEX(OFFSET($O$15,0,0,$B$8,$B$9), 1+$AP21, 0) = INDEX(OFFSET($O$15,0,0,$B$8,$B$9), 1+BE$14, 0))) / $B$13</f>
        <v>0.95</v>
      </c>
      <c r="BF21" cm="1">
        <f t="array" aca="1" ref="BF21" ca="1">SUMPRODUCT(--(OFFSET($O$13,0,0,1,$B$9)=TRUE), --(INDEX(OFFSET($O$15,0,0,$B$8,$B$9), 1+$AP21, 0) = INDEX(OFFSET($O$15,0,0,$B$8,$B$9), 1+BF$14, 0))) / $B$13</f>
        <v>0.95</v>
      </c>
      <c r="BG21" cm="1">
        <f t="array" aca="1" ref="BG21" ca="1">SUMPRODUCT(--(OFFSET($O$13,0,0,1,$B$9)=TRUE), --(INDEX(OFFSET($O$15,0,0,$B$8,$B$9), 1+$AP21, 0) = INDEX(OFFSET($O$15,0,0,$B$8,$B$9), 1+BG$14, 0))) / $B$13</f>
        <v>0.8</v>
      </c>
      <c r="BH21" cm="1">
        <f t="array" aca="1" ref="BH21" ca="1">SUMPRODUCT(--(OFFSET($O$13,0,0,1,$B$9)=TRUE), --(INDEX(OFFSET($O$15,0,0,$B$8,$B$9), 1+$AP21, 0) = INDEX(OFFSET($O$15,0,0,$B$8,$B$9), 1+BH$14, 0))) / $B$13</f>
        <v>0.95</v>
      </c>
      <c r="BI21" cm="1">
        <f t="array" aca="1" ref="BI21" ca="1">SUMPRODUCT(--(OFFSET($O$13,0,0,1,$B$9)=TRUE), --(INDEX(OFFSET($O$15,0,0,$B$8,$B$9), 1+$AP21, 0) = INDEX(OFFSET($O$15,0,0,$B$8,$B$9), 1+BI$14, 0))) / $B$13</f>
        <v>0.8</v>
      </c>
      <c r="BJ21" cm="1">
        <f t="array" aca="1" ref="BJ21" ca="1">SUMPRODUCT(--(OFFSET($O$13,0,0,1,$B$9)=TRUE), --(INDEX(OFFSET($O$15,0,0,$B$8,$B$9), 1+$AP21, 0) = INDEX(OFFSET($O$15,0,0,$B$8,$B$9), 1+BJ$14, 0))) / $B$13</f>
        <v>0.95</v>
      </c>
      <c r="BN21">
        <f t="shared" ca="1" si="7"/>
        <v>5</v>
      </c>
      <c r="BO21" s="14">
        <f t="shared" ca="1" si="8"/>
        <v>0.2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0.84210526315789469</v>
      </c>
      <c r="BR21" cm="1">
        <f t="array" aca="1" ref="BR21" ca="1">SUMPRODUCT(--(OFFSET($O$9,0,0,1,$B$9)=TRUE), --(INDEX(OFFSET($O$15,0,0,$B$8,$B$9), 1+$BP21, 0) = INDEX(OFFSET($O$15,0,0,$B$8,$B$9), 1+BR$14, 0))) / $B$16</f>
        <v>0.84210526315789469</v>
      </c>
      <c r="BS21" cm="1">
        <f t="array" aca="1" ref="BS21" ca="1">SUMPRODUCT(--(OFFSET($O$9,0,0,1,$B$9)=TRUE), --(INDEX(OFFSET($O$15,0,0,$B$8,$B$9), 1+$BP21, 0) = INDEX(OFFSET($O$15,0,0,$B$8,$B$9), 1+BS$14, 0))) / $B$16</f>
        <v>0.84210526315789469</v>
      </c>
      <c r="BT21" cm="1">
        <f t="array" aca="1" ref="BT21" ca="1">SUMPRODUCT(--(OFFSET($O$9,0,0,1,$B$9)=TRUE), --(INDEX(OFFSET($O$15,0,0,$B$8,$B$9), 1+$BP21, 0) = INDEX(OFFSET($O$15,0,0,$B$8,$B$9), 1+BT$14, 0))) / $B$16</f>
        <v>0.84210526315789469</v>
      </c>
      <c r="BU21" cm="1">
        <f t="array" aca="1" ref="BU21" ca="1">SUMPRODUCT(--(OFFSET($O$9,0,0,1,$B$9)=TRUE), --(INDEX(OFFSET($O$15,0,0,$B$8,$B$9), 1+$BP21, 0) = INDEX(OFFSET($O$15,0,0,$B$8,$B$9), 1+BU$14, 0))) / $B$16</f>
        <v>0.84210526315789469</v>
      </c>
      <c r="BV21" cm="1">
        <f t="array" aca="1" ref="BV21" ca="1">SUMPRODUCT(--(OFFSET($O$9,0,0,1,$B$9)=TRUE), --(INDEX(OFFSET($O$15,0,0,$B$8,$B$9), 1+$BP21, 0) = INDEX(OFFSET($O$15,0,0,$B$8,$B$9), 1+BV$14, 0))) / $B$16</f>
        <v>0.84210526315789469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1</v>
      </c>
      <c r="BY21" cm="1">
        <f t="array" aca="1" ref="BY21" ca="1">SUMPRODUCT(--(OFFSET($O$9,0,0,1,$B$9)=TRUE), --(INDEX(OFFSET($O$15,0,0,$B$8,$B$9), 1+$BP21, 0) = INDEX(OFFSET($O$15,0,0,$B$8,$B$9), 1+BY$14, 0))) / $B$16</f>
        <v>0.84210526315789469</v>
      </c>
      <c r="BZ21" cm="1">
        <f t="array" aca="1" ref="BZ21" ca="1">SUMPRODUCT(--(OFFSET($O$9,0,0,1,$B$9)=TRUE), --(INDEX(OFFSET($O$15,0,0,$B$8,$B$9), 1+$BP21, 0) = INDEX(OFFSET($O$15,0,0,$B$8,$B$9), 1+BZ$14, 0))) / $B$16</f>
        <v>0.84210526315789469</v>
      </c>
      <c r="CA21" cm="1">
        <f t="array" aca="1" ref="CA21" ca="1">SUMPRODUCT(--(OFFSET($O$9,0,0,1,$B$9)=TRUE), --(INDEX(OFFSET($O$15,0,0,$B$8,$B$9), 1+$BP21, 0) = INDEX(OFFSET($O$15,0,0,$B$8,$B$9), 1+CA$14, 0))) / $B$16</f>
        <v>0.84210526315789469</v>
      </c>
      <c r="CB21" cm="1">
        <f t="array" aca="1" ref="CB21" ca="1">SUMPRODUCT(--(OFFSET($O$9,0,0,1,$B$9)=TRUE), --(INDEX(OFFSET($O$15,0,0,$B$8,$B$9), 1+$BP21, 0) = INDEX(OFFSET($O$15,0,0,$B$8,$B$9), 1+CB$14, 0))) / $B$16</f>
        <v>0.84210526315789469</v>
      </c>
      <c r="CC21" cm="1">
        <f t="array" aca="1" ref="CC21" ca="1">SUMPRODUCT(--(OFFSET($O$9,0,0,1,$B$9)=TRUE), --(INDEX(OFFSET($O$15,0,0,$B$8,$B$9), 1+$BP21, 0) = INDEX(OFFSET($O$15,0,0,$B$8,$B$9), 1+CC$14, 0))) / $B$16</f>
        <v>0.84210526315789469</v>
      </c>
      <c r="CD21" cm="1">
        <f t="array" aca="1" ref="CD21" ca="1">SUMPRODUCT(--(OFFSET($O$9,0,0,1,$B$9)=TRUE), --(INDEX(OFFSET($O$15,0,0,$B$8,$B$9), 1+$BP21, 0) = INDEX(OFFSET($O$15,0,0,$B$8,$B$9), 1+CD$14, 0))) / $B$16</f>
        <v>0.84210526315789469</v>
      </c>
      <c r="CE21" cm="1">
        <f t="array" aca="1" ref="CE21" ca="1">SUMPRODUCT(--(OFFSET($O$9,0,0,1,$B$9)=TRUE), --(INDEX(OFFSET($O$15,0,0,$B$8,$B$9), 1+$BP21, 0) = INDEX(OFFSET($O$15,0,0,$B$8,$B$9), 1+CE$14, 0))) / $B$16</f>
        <v>1</v>
      </c>
      <c r="CF21" cm="1">
        <f t="array" aca="1" ref="CF21" ca="1">SUMPRODUCT(--(OFFSET($O$9,0,0,1,$B$9)=TRUE), --(INDEX(OFFSET($O$15,0,0,$B$8,$B$9), 1+$BP21, 0) = INDEX(OFFSET($O$15,0,0,$B$8,$B$9), 1+CF$14, 0))) / $B$16</f>
        <v>1</v>
      </c>
      <c r="CG21" cm="1">
        <f t="array" aca="1" ref="CG21" ca="1">SUMPRODUCT(--(OFFSET($O$9,0,0,1,$B$9)=TRUE), --(INDEX(OFFSET($O$15,0,0,$B$8,$B$9), 1+$BP21, 0) = INDEX(OFFSET($O$15,0,0,$B$8,$B$9), 1+CG$14, 0))) / $B$16</f>
        <v>0.84210526315789469</v>
      </c>
      <c r="CH21" cm="1">
        <f t="array" aca="1" ref="CH21" ca="1">SUMPRODUCT(--(OFFSET($O$9,0,0,1,$B$9)=TRUE), --(INDEX(OFFSET($O$15,0,0,$B$8,$B$9), 1+$BP21, 0) = INDEX(OFFSET($O$15,0,0,$B$8,$B$9), 1+CH$14, 0))) / $B$16</f>
        <v>1</v>
      </c>
      <c r="CI21" cm="1">
        <f t="array" aca="1" ref="CI21" ca="1">SUMPRODUCT(--(OFFSET($O$9,0,0,1,$B$9)=TRUE), --(INDEX(OFFSET($O$15,0,0,$B$8,$B$9), 1+$BP21, 0) = INDEX(OFFSET($O$15,0,0,$B$8,$B$9), 1+CI$14, 0))) / $B$16</f>
        <v>0.84210526315789469</v>
      </c>
      <c r="CJ21" cm="1">
        <f t="array" aca="1" ref="CJ21" ca="1">SUMPRODUCT(--(OFFSET($O$9,0,0,1,$B$9)=TRUE), --(INDEX(OFFSET($O$15,0,0,$B$8,$B$9), 1+$BP21, 0) = INDEX(OFFSET($O$15,0,0,$B$8,$B$9), 1+CJ$14, 0))) / $B$16</f>
        <v>0.94736842105263153</v>
      </c>
    </row>
    <row r="22" spans="4:88" x14ac:dyDescent="0.2">
      <c r="D22" s="10">
        <f ca="1"/>
        <v>7</v>
      </c>
      <c r="F22" s="10">
        <f ca="1"/>
        <v>0.2</v>
      </c>
      <c r="H22" s="10">
        <f ca="1"/>
        <v>7</v>
      </c>
      <c r="J22" cm="1">
        <f t="array" aca="1" ref="J22" ca="1">SUMPRODUCT((O22:AJ22=$O$11:$AJ$11)*(O$13:AJ$13=TRUE))  / COUNTIF(O$13:AJ$13,TRUE)</f>
        <v>0.85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9" t="s">
        <v>11</v>
      </c>
      <c r="W22" s="9" t="s">
        <v>11</v>
      </c>
      <c r="X22" s="9" t="s">
        <v>11</v>
      </c>
      <c r="Y22" s="9" t="s">
        <v>0</v>
      </c>
      <c r="Z22" s="9" t="s">
        <v>2</v>
      </c>
      <c r="AA22" s="9" t="s">
        <v>1</v>
      </c>
      <c r="AB22" s="9" t="s">
        <v>1</v>
      </c>
      <c r="AC22" s="9" t="s">
        <v>2</v>
      </c>
      <c r="AD22" s="9" t="s">
        <v>2</v>
      </c>
      <c r="AE22" s="9" t="s">
        <v>5</v>
      </c>
      <c r="AF22" s="9" t="s">
        <v>5</v>
      </c>
      <c r="AG22" s="9" t="s">
        <v>3</v>
      </c>
      <c r="AH22" s="9" t="s">
        <v>3</v>
      </c>
      <c r="AI22" s="9" t="s">
        <v>11</v>
      </c>
      <c r="AJ22" s="9" t="s">
        <v>6</v>
      </c>
      <c r="AK22" s="7"/>
      <c r="AN22">
        <f t="shared" ca="1" si="5"/>
        <v>2</v>
      </c>
      <c r="AO22" s="14">
        <f t="shared" ca="1" si="6"/>
        <v>0.5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0.85</v>
      </c>
      <c r="AR22" cm="1">
        <f t="array" aca="1" ref="AR22" ca="1">SUMPRODUCT(--(OFFSET($O$13,0,0,1,$B$9)=TRUE), --(INDEX(OFFSET($O$15,0,0,$B$8,$B$9), 1+$AP22, 0) = INDEX(OFFSET($O$15,0,0,$B$8,$B$9), 1+AR$14, 0))) / $B$13</f>
        <v>0.85</v>
      </c>
      <c r="AS22" cm="1">
        <f t="array" aca="1" ref="AS22" ca="1">SUMPRODUCT(--(OFFSET($O$13,0,0,1,$B$9)=TRUE), --(INDEX(OFFSET($O$15,0,0,$B$8,$B$9), 1+$AP22, 0) = INDEX(OFFSET($O$15,0,0,$B$8,$B$9), 1+AS$14, 0))) / $B$13</f>
        <v>0.85</v>
      </c>
      <c r="AT22" cm="1">
        <f t="array" aca="1" ref="AT22" ca="1">SUMPRODUCT(--(OFFSET($O$13,0,0,1,$B$9)=TRUE), --(INDEX(OFFSET($O$15,0,0,$B$8,$B$9), 1+$AP22, 0) = INDEX(OFFSET($O$15,0,0,$B$8,$B$9), 1+AT$14, 0))) / $B$13</f>
        <v>0.85</v>
      </c>
      <c r="AU22" cm="1">
        <f t="array" aca="1" ref="AU22" ca="1">SUMPRODUCT(--(OFFSET($O$13,0,0,1,$B$9)=TRUE), --(INDEX(OFFSET($O$15,0,0,$B$8,$B$9), 1+$AP22, 0) = INDEX(OFFSET($O$15,0,0,$B$8,$B$9), 1+AU$14, 0))) / $B$13</f>
        <v>0.85</v>
      </c>
      <c r="AV22" cm="1">
        <f t="array" aca="1" ref="AV22" ca="1">SUMPRODUCT(--(OFFSET($O$13,0,0,1,$B$9)=TRUE), --(INDEX(OFFSET($O$15,0,0,$B$8,$B$9), 1+$AP22, 0) = INDEX(OFFSET($O$15,0,0,$B$8,$B$9), 1+AV$14, 0))) / $B$13</f>
        <v>0.85</v>
      </c>
      <c r="AW22" cm="1">
        <f t="array" aca="1" ref="AW22" ca="1">SUMPRODUCT(--(OFFSET($O$13,0,0,1,$B$9)=TRUE), --(INDEX(OFFSET($O$15,0,0,$B$8,$B$9), 1+$AP22, 0) = INDEX(OFFSET($O$15,0,0,$B$8,$B$9), 1+AW$14, 0))) / $B$13</f>
        <v>1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0.85</v>
      </c>
      <c r="AZ22" cm="1">
        <f t="array" aca="1" ref="AZ22" ca="1">SUMPRODUCT(--(OFFSET($O$13,0,0,1,$B$9)=TRUE), --(INDEX(OFFSET($O$15,0,0,$B$8,$B$9), 1+$AP22, 0) = INDEX(OFFSET($O$15,0,0,$B$8,$B$9), 1+AZ$14, 0))) / $B$13</f>
        <v>0.85</v>
      </c>
      <c r="BA22" cm="1">
        <f t="array" aca="1" ref="BA22" ca="1">SUMPRODUCT(--(OFFSET($O$13,0,0,1,$B$9)=TRUE), --(INDEX(OFFSET($O$15,0,0,$B$8,$B$9), 1+$AP22, 0) = INDEX(OFFSET($O$15,0,0,$B$8,$B$9), 1+BA$14, 0))) / $B$13</f>
        <v>0.85</v>
      </c>
      <c r="BB22" cm="1">
        <f t="array" aca="1" ref="BB22" ca="1">SUMPRODUCT(--(OFFSET($O$13,0,0,1,$B$9)=TRUE), --(INDEX(OFFSET($O$15,0,0,$B$8,$B$9), 1+$AP22, 0) = INDEX(OFFSET($O$15,0,0,$B$8,$B$9), 1+BB$14, 0))) / $B$13</f>
        <v>0.85</v>
      </c>
      <c r="BC22" cm="1">
        <f t="array" aca="1" ref="BC22" ca="1">SUMPRODUCT(--(OFFSET($O$13,0,0,1,$B$9)=TRUE), --(INDEX(OFFSET($O$15,0,0,$B$8,$B$9), 1+$AP22, 0) = INDEX(OFFSET($O$15,0,0,$B$8,$B$9), 1+BC$14, 0))) / $B$13</f>
        <v>0.85</v>
      </c>
      <c r="BD22" cm="1">
        <f t="array" aca="1" ref="BD22" ca="1">SUMPRODUCT(--(OFFSET($O$13,0,0,1,$B$9)=TRUE), --(INDEX(OFFSET($O$15,0,0,$B$8,$B$9), 1+$AP22, 0) = INDEX(OFFSET($O$15,0,0,$B$8,$B$9), 1+BD$14, 0))) / $B$13</f>
        <v>0.8</v>
      </c>
      <c r="BE22" cm="1">
        <f t="array" aca="1" ref="BE22" ca="1">SUMPRODUCT(--(OFFSET($O$13,0,0,1,$B$9)=TRUE), --(INDEX(OFFSET($O$15,0,0,$B$8,$B$9), 1+$AP22, 0) = INDEX(OFFSET($O$15,0,0,$B$8,$B$9), 1+BE$14, 0))) / $B$13</f>
        <v>0.95</v>
      </c>
      <c r="BF22" cm="1">
        <f t="array" aca="1" ref="BF22" ca="1">SUMPRODUCT(--(OFFSET($O$13,0,0,1,$B$9)=TRUE), --(INDEX(OFFSET($O$15,0,0,$B$8,$B$9), 1+$AP22, 0) = INDEX(OFFSET($O$15,0,0,$B$8,$B$9), 1+BF$14, 0))) / $B$13</f>
        <v>0.95</v>
      </c>
      <c r="BG22" cm="1">
        <f t="array" aca="1" ref="BG22" ca="1">SUMPRODUCT(--(OFFSET($O$13,0,0,1,$B$9)=TRUE), --(INDEX(OFFSET($O$15,0,0,$B$8,$B$9), 1+$AP22, 0) = INDEX(OFFSET($O$15,0,0,$B$8,$B$9), 1+BG$14, 0))) / $B$13</f>
        <v>0.8</v>
      </c>
      <c r="BH22" cm="1">
        <f t="array" aca="1" ref="BH22" ca="1">SUMPRODUCT(--(OFFSET($O$13,0,0,1,$B$9)=TRUE), --(INDEX(OFFSET($O$15,0,0,$B$8,$B$9), 1+$AP22, 0) = INDEX(OFFSET($O$15,0,0,$B$8,$B$9), 1+BH$14, 0))) / $B$13</f>
        <v>0.95</v>
      </c>
      <c r="BI22" cm="1">
        <f t="array" aca="1" ref="BI22" ca="1">SUMPRODUCT(--(OFFSET($O$13,0,0,1,$B$9)=TRUE), --(INDEX(OFFSET($O$15,0,0,$B$8,$B$9), 1+$AP22, 0) = INDEX(OFFSET($O$15,0,0,$B$8,$B$9), 1+BI$14, 0))) / $B$13</f>
        <v>0.8</v>
      </c>
      <c r="BJ22" cm="1">
        <f t="array" aca="1" ref="BJ22" ca="1">SUMPRODUCT(--(OFFSET($O$13,0,0,1,$B$9)=TRUE), --(INDEX(OFFSET($O$15,0,0,$B$8,$B$9), 1+$AP22, 0) = INDEX(OFFSET($O$15,0,0,$B$8,$B$9), 1+BJ$14, 0))) / $B$13</f>
        <v>0.95</v>
      </c>
      <c r="BN22">
        <f t="shared" ca="1" si="7"/>
        <v>5</v>
      </c>
      <c r="BO22" s="14">
        <f t="shared" ca="1" si="8"/>
        <v>0.2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0.84210526315789469</v>
      </c>
      <c r="BR22" cm="1">
        <f t="array" aca="1" ref="BR22" ca="1">SUMPRODUCT(--(OFFSET($O$9,0,0,1,$B$9)=TRUE), --(INDEX(OFFSET($O$15,0,0,$B$8,$B$9), 1+$BP22, 0) = INDEX(OFFSET($O$15,0,0,$B$8,$B$9), 1+BR$14, 0))) / $B$16</f>
        <v>0.84210526315789469</v>
      </c>
      <c r="BS22" cm="1">
        <f t="array" aca="1" ref="BS22" ca="1">SUMPRODUCT(--(OFFSET($O$9,0,0,1,$B$9)=TRUE), --(INDEX(OFFSET($O$15,0,0,$B$8,$B$9), 1+$BP22, 0) = INDEX(OFFSET($O$15,0,0,$B$8,$B$9), 1+BS$14, 0))) / $B$16</f>
        <v>0.84210526315789469</v>
      </c>
      <c r="BT22" cm="1">
        <f t="array" aca="1" ref="BT22" ca="1">SUMPRODUCT(--(OFFSET($O$9,0,0,1,$B$9)=TRUE), --(INDEX(OFFSET($O$15,0,0,$B$8,$B$9), 1+$BP22, 0) = INDEX(OFFSET($O$15,0,0,$B$8,$B$9), 1+BT$14, 0))) / $B$16</f>
        <v>0.84210526315789469</v>
      </c>
      <c r="BU22" cm="1">
        <f t="array" aca="1" ref="BU22" ca="1">SUMPRODUCT(--(OFFSET($O$9,0,0,1,$B$9)=TRUE), --(INDEX(OFFSET($O$15,0,0,$B$8,$B$9), 1+$BP22, 0) = INDEX(OFFSET($O$15,0,0,$B$8,$B$9), 1+BU$14, 0))) / $B$16</f>
        <v>0.84210526315789469</v>
      </c>
      <c r="BV22" cm="1">
        <f t="array" aca="1" ref="BV22" ca="1">SUMPRODUCT(--(OFFSET($O$9,0,0,1,$B$9)=TRUE), --(INDEX(OFFSET($O$15,0,0,$B$8,$B$9), 1+$BP22, 0) = INDEX(OFFSET($O$15,0,0,$B$8,$B$9), 1+BV$14, 0))) / $B$16</f>
        <v>0.84210526315789469</v>
      </c>
      <c r="BW22" cm="1">
        <f t="array" aca="1" ref="BW22" ca="1">SUMPRODUCT(--(OFFSET($O$9,0,0,1,$B$9)=TRUE), --(INDEX(OFFSET($O$15,0,0,$B$8,$B$9), 1+$BP22, 0) = INDEX(OFFSET($O$15,0,0,$B$8,$B$9), 1+BW$14, 0))) / $B$16</f>
        <v>1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0.84210526315789469</v>
      </c>
      <c r="BZ22" cm="1">
        <f t="array" aca="1" ref="BZ22" ca="1">SUMPRODUCT(--(OFFSET($O$9,0,0,1,$B$9)=TRUE), --(INDEX(OFFSET($O$15,0,0,$B$8,$B$9), 1+$BP22, 0) = INDEX(OFFSET($O$15,0,0,$B$8,$B$9), 1+BZ$14, 0))) / $B$16</f>
        <v>0.84210526315789469</v>
      </c>
      <c r="CA22" cm="1">
        <f t="array" aca="1" ref="CA22" ca="1">SUMPRODUCT(--(OFFSET($O$9,0,0,1,$B$9)=TRUE), --(INDEX(OFFSET($O$15,0,0,$B$8,$B$9), 1+$BP22, 0) = INDEX(OFFSET($O$15,0,0,$B$8,$B$9), 1+CA$14, 0))) / $B$16</f>
        <v>0.84210526315789469</v>
      </c>
      <c r="CB22" cm="1">
        <f t="array" aca="1" ref="CB22" ca="1">SUMPRODUCT(--(OFFSET($O$9,0,0,1,$B$9)=TRUE), --(INDEX(OFFSET($O$15,0,0,$B$8,$B$9), 1+$BP22, 0) = INDEX(OFFSET($O$15,0,0,$B$8,$B$9), 1+CB$14, 0))) / $B$16</f>
        <v>0.84210526315789469</v>
      </c>
      <c r="CC22" cm="1">
        <f t="array" aca="1" ref="CC22" ca="1">SUMPRODUCT(--(OFFSET($O$9,0,0,1,$B$9)=TRUE), --(INDEX(OFFSET($O$15,0,0,$B$8,$B$9), 1+$BP22, 0) = INDEX(OFFSET($O$15,0,0,$B$8,$B$9), 1+CC$14, 0))) / $B$16</f>
        <v>0.84210526315789469</v>
      </c>
      <c r="CD22" cm="1">
        <f t="array" aca="1" ref="CD22" ca="1">SUMPRODUCT(--(OFFSET($O$9,0,0,1,$B$9)=TRUE), --(INDEX(OFFSET($O$15,0,0,$B$8,$B$9), 1+$BP22, 0) = INDEX(OFFSET($O$15,0,0,$B$8,$B$9), 1+CD$14, 0))) / $B$16</f>
        <v>0.84210526315789469</v>
      </c>
      <c r="CE22" cm="1">
        <f t="array" aca="1" ref="CE22" ca="1">SUMPRODUCT(--(OFFSET($O$9,0,0,1,$B$9)=TRUE), --(INDEX(OFFSET($O$15,0,0,$B$8,$B$9), 1+$BP22, 0) = INDEX(OFFSET($O$15,0,0,$B$8,$B$9), 1+CE$14, 0))) / $B$16</f>
        <v>1</v>
      </c>
      <c r="CF22" cm="1">
        <f t="array" aca="1" ref="CF22" ca="1">SUMPRODUCT(--(OFFSET($O$9,0,0,1,$B$9)=TRUE), --(INDEX(OFFSET($O$15,0,0,$B$8,$B$9), 1+$BP22, 0) = INDEX(OFFSET($O$15,0,0,$B$8,$B$9), 1+CF$14, 0))) / $B$16</f>
        <v>1</v>
      </c>
      <c r="CG22" cm="1">
        <f t="array" aca="1" ref="CG22" ca="1">SUMPRODUCT(--(OFFSET($O$9,0,0,1,$B$9)=TRUE), --(INDEX(OFFSET($O$15,0,0,$B$8,$B$9), 1+$BP22, 0) = INDEX(OFFSET($O$15,0,0,$B$8,$B$9), 1+CG$14, 0))) / $B$16</f>
        <v>0.84210526315789469</v>
      </c>
      <c r="CH22" cm="1">
        <f t="array" aca="1" ref="CH22" ca="1">SUMPRODUCT(--(OFFSET($O$9,0,0,1,$B$9)=TRUE), --(INDEX(OFFSET($O$15,0,0,$B$8,$B$9), 1+$BP22, 0) = INDEX(OFFSET($O$15,0,0,$B$8,$B$9), 1+CH$14, 0))) / $B$16</f>
        <v>1</v>
      </c>
      <c r="CI22" cm="1">
        <f t="array" aca="1" ref="CI22" ca="1">SUMPRODUCT(--(OFFSET($O$9,0,0,1,$B$9)=TRUE), --(INDEX(OFFSET($O$15,0,0,$B$8,$B$9), 1+$BP22, 0) = INDEX(OFFSET($O$15,0,0,$B$8,$B$9), 1+CI$14, 0))) / $B$16</f>
        <v>0.84210526315789469</v>
      </c>
      <c r="CJ22" cm="1">
        <f t="array" aca="1" ref="CJ22" ca="1">SUMPRODUCT(--(OFFSET($O$9,0,0,1,$B$9)=TRUE), --(INDEX(OFFSET($O$15,0,0,$B$8,$B$9), 1+$BP22, 0) = INDEX(OFFSET($O$15,0,0,$B$8,$B$9), 1+CJ$14, 0))) / $B$16</f>
        <v>0.94736842105263153</v>
      </c>
    </row>
    <row r="23" spans="4:88" x14ac:dyDescent="0.2">
      <c r="D23" s="10">
        <f ca="1"/>
        <v>8</v>
      </c>
      <c r="F23" s="10">
        <f ca="1"/>
        <v>0.1</v>
      </c>
      <c r="H23" s="10">
        <f ca="1"/>
        <v>8</v>
      </c>
      <c r="J23" cm="1">
        <f t="array" aca="1" ref="J23" ca="1">SUMPRODUCT((O23:AJ23=$O$11:$AJ$11)*(O$13:AJ$13=TRUE))  / COUNTIF(O$13:AJ$13,TRUE)</f>
        <v>1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</v>
      </c>
      <c r="M23" t="b">
        <f t="shared" ca="1" si="4"/>
        <v>1</v>
      </c>
      <c r="N23" s="2">
        <v>8</v>
      </c>
      <c r="O23" s="12" t="s">
        <v>11</v>
      </c>
      <c r="P23" s="9" t="s">
        <v>11</v>
      </c>
      <c r="Q23" s="9" t="s">
        <v>11</v>
      </c>
      <c r="R23" s="9" t="s">
        <v>11</v>
      </c>
      <c r="S23" s="9" t="s">
        <v>11</v>
      </c>
      <c r="T23" s="9" t="s">
        <v>11</v>
      </c>
      <c r="U23" s="9" t="s">
        <v>11</v>
      </c>
      <c r="V23" s="9" t="s">
        <v>11</v>
      </c>
      <c r="W23" s="9" t="s">
        <v>11</v>
      </c>
      <c r="X23" s="9" t="s">
        <v>11</v>
      </c>
      <c r="Y23" s="9" t="s">
        <v>0</v>
      </c>
      <c r="Z23" s="9" t="s">
        <v>0</v>
      </c>
      <c r="AA23" s="9" t="s">
        <v>1</v>
      </c>
      <c r="AB23" s="9" t="s">
        <v>1</v>
      </c>
      <c r="AC23" s="9" t="s">
        <v>2</v>
      </c>
      <c r="AD23" s="9" t="s">
        <v>2</v>
      </c>
      <c r="AE23" s="9" t="s">
        <v>5</v>
      </c>
      <c r="AF23" s="9" t="s">
        <v>5</v>
      </c>
      <c r="AG23" s="9" t="s">
        <v>3</v>
      </c>
      <c r="AH23" s="9" t="s">
        <v>3</v>
      </c>
      <c r="AI23" s="9" t="s">
        <v>4</v>
      </c>
      <c r="AJ23" s="9" t="s">
        <v>4</v>
      </c>
      <c r="AK23" s="7"/>
      <c r="AN23">
        <f t="shared" ca="1" si="5"/>
        <v>7</v>
      </c>
      <c r="AO23" s="14">
        <f t="shared" ca="1" si="6"/>
        <v>0.14285714285714285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0.9</v>
      </c>
      <c r="AR23" cm="1">
        <f t="array" aca="1" ref="AR23" ca="1">SUMPRODUCT(--(OFFSET($O$13,0,0,1,$B$9)=TRUE), --(INDEX(OFFSET($O$15,0,0,$B$8,$B$9), 1+$AP23, 0) = INDEX(OFFSET($O$15,0,0,$B$8,$B$9), 1+AR$14, 0))) / $B$13</f>
        <v>1</v>
      </c>
      <c r="AS23" cm="1">
        <f t="array" aca="1" ref="AS23" ca="1">SUMPRODUCT(--(OFFSET($O$13,0,0,1,$B$9)=TRUE), --(INDEX(OFFSET($O$15,0,0,$B$8,$B$9), 1+$AP23, 0) = INDEX(OFFSET($O$15,0,0,$B$8,$B$9), 1+AS$14, 0))) / $B$13</f>
        <v>0.9</v>
      </c>
      <c r="AT23" cm="1">
        <f t="array" aca="1" ref="AT23" ca="1">SUMPRODUCT(--(OFFSET($O$13,0,0,1,$B$9)=TRUE), --(INDEX(OFFSET($O$15,0,0,$B$8,$B$9), 1+$AP23, 0) = INDEX(OFFSET($O$15,0,0,$B$8,$B$9), 1+AT$14, 0))) / $B$13</f>
        <v>0.9</v>
      </c>
      <c r="AU23" cm="1">
        <f t="array" aca="1" ref="AU23" ca="1">SUMPRODUCT(--(OFFSET($O$13,0,0,1,$B$9)=TRUE), --(INDEX(OFFSET($O$15,0,0,$B$8,$B$9), 1+$AP23, 0) = INDEX(OFFSET($O$15,0,0,$B$8,$B$9), 1+AU$14, 0))) / $B$13</f>
        <v>0.9</v>
      </c>
      <c r="AV23" cm="1">
        <f t="array" aca="1" ref="AV23" ca="1">SUMPRODUCT(--(OFFSET($O$13,0,0,1,$B$9)=TRUE), --(INDEX(OFFSET($O$15,0,0,$B$8,$B$9), 1+$AP23, 0) = INDEX(OFFSET($O$15,0,0,$B$8,$B$9), 1+AV$14, 0))) / $B$13</f>
        <v>1</v>
      </c>
      <c r="AW23" cm="1">
        <f t="array" aca="1" ref="AW23" ca="1">SUMPRODUCT(--(OFFSET($O$13,0,0,1,$B$9)=TRUE), --(INDEX(OFFSET($O$15,0,0,$B$8,$B$9), 1+$AP23, 0) = INDEX(OFFSET($O$15,0,0,$B$8,$B$9), 1+AW$14, 0))) / $B$13</f>
        <v>0.85</v>
      </c>
      <c r="AX23" cm="1">
        <f t="array" aca="1" ref="AX23" ca="1">SUMPRODUCT(--(OFFSET($O$13,0,0,1,$B$9)=TRUE), --(INDEX(OFFSET($O$15,0,0,$B$8,$B$9), 1+$AP23, 0) = INDEX(OFFSET($O$15,0,0,$B$8,$B$9), 1+AX$14, 0))) / $B$13</f>
        <v>0.85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1</v>
      </c>
      <c r="BA23" cm="1">
        <f t="array" aca="1" ref="BA23" ca="1">SUMPRODUCT(--(OFFSET($O$13,0,0,1,$B$9)=TRUE), --(INDEX(OFFSET($O$15,0,0,$B$8,$B$9), 1+$AP23, 0) = INDEX(OFFSET($O$15,0,0,$B$8,$B$9), 1+BA$14, 0))) / $B$13</f>
        <v>1</v>
      </c>
      <c r="BB23" cm="1">
        <f t="array" aca="1" ref="BB23" ca="1">SUMPRODUCT(--(OFFSET($O$13,0,0,1,$B$9)=TRUE), --(INDEX(OFFSET($O$15,0,0,$B$8,$B$9), 1+$AP23, 0) = INDEX(OFFSET($O$15,0,0,$B$8,$B$9), 1+BB$14, 0))) / $B$13</f>
        <v>1</v>
      </c>
      <c r="BC23" cm="1">
        <f t="array" aca="1" ref="BC23" ca="1">SUMPRODUCT(--(OFFSET($O$13,0,0,1,$B$9)=TRUE), --(INDEX(OFFSET($O$15,0,0,$B$8,$B$9), 1+$AP23, 0) = INDEX(OFFSET($O$15,0,0,$B$8,$B$9), 1+BC$14, 0))) / $B$13</f>
        <v>1</v>
      </c>
      <c r="BD23" cm="1">
        <f t="array" aca="1" ref="BD23" ca="1">SUMPRODUCT(--(OFFSET($O$13,0,0,1,$B$9)=TRUE), --(INDEX(OFFSET($O$15,0,0,$B$8,$B$9), 1+$AP23, 0) = INDEX(OFFSET($O$15,0,0,$B$8,$B$9), 1+BD$14, 0))) / $B$13</f>
        <v>0.95</v>
      </c>
      <c r="BE23" cm="1">
        <f t="array" aca="1" ref="BE23" ca="1">SUMPRODUCT(--(OFFSET($O$13,0,0,1,$B$9)=TRUE), --(INDEX(OFFSET($O$15,0,0,$B$8,$B$9), 1+$AP23, 0) = INDEX(OFFSET($O$15,0,0,$B$8,$B$9), 1+BE$14, 0))) / $B$13</f>
        <v>0.8</v>
      </c>
      <c r="BF23" cm="1">
        <f t="array" aca="1" ref="BF23" ca="1">SUMPRODUCT(--(OFFSET($O$13,0,0,1,$B$9)=TRUE), --(INDEX(OFFSET($O$15,0,0,$B$8,$B$9), 1+$AP23, 0) = INDEX(OFFSET($O$15,0,0,$B$8,$B$9), 1+BF$14, 0))) / $B$13</f>
        <v>0.8</v>
      </c>
      <c r="BG23" cm="1">
        <f t="array" aca="1" ref="BG23" ca="1">SUMPRODUCT(--(OFFSET($O$13,0,0,1,$B$9)=TRUE), --(INDEX(OFFSET($O$15,0,0,$B$8,$B$9), 1+$AP23, 0) = INDEX(OFFSET($O$15,0,0,$B$8,$B$9), 1+BG$14, 0))) / $B$13</f>
        <v>0.95</v>
      </c>
      <c r="BH23" cm="1">
        <f t="array" aca="1" ref="BH23" ca="1">SUMPRODUCT(--(OFFSET($O$13,0,0,1,$B$9)=TRUE), --(INDEX(OFFSET($O$15,0,0,$B$8,$B$9), 1+$AP23, 0) = INDEX(OFFSET($O$15,0,0,$B$8,$B$9), 1+BH$14, 0))) / $B$13</f>
        <v>0.8</v>
      </c>
      <c r="BI23" cm="1">
        <f t="array" aca="1" ref="BI23" ca="1">SUMPRODUCT(--(OFFSET($O$13,0,0,1,$B$9)=TRUE), --(INDEX(OFFSET($O$15,0,0,$B$8,$B$9), 1+$AP23, 0) = INDEX(OFFSET($O$15,0,0,$B$8,$B$9), 1+BI$14, 0))) / $B$13</f>
        <v>0.95</v>
      </c>
      <c r="BJ23" cm="1">
        <f t="array" aca="1" ref="BJ23" ca="1">SUMPRODUCT(--(OFFSET($O$13,0,0,1,$B$9)=TRUE), --(INDEX(OFFSET($O$15,0,0,$B$8,$B$9), 1+$AP23, 0) = INDEX(OFFSET($O$15,0,0,$B$8,$B$9), 1+BJ$14, 0))) / $B$13</f>
        <v>0.85</v>
      </c>
      <c r="BN23">
        <f t="shared" ca="1" si="7"/>
        <v>10</v>
      </c>
      <c r="BO23" s="14">
        <f t="shared" ca="1" si="8"/>
        <v>0.1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0.89473684210526316</v>
      </c>
      <c r="BR23" cm="1">
        <f t="array" aca="1" ref="BR23" ca="1">SUMPRODUCT(--(OFFSET($O$9,0,0,1,$B$9)=TRUE), --(INDEX(OFFSET($O$15,0,0,$B$8,$B$9), 1+$BP23, 0) = INDEX(OFFSET($O$15,0,0,$B$8,$B$9), 1+BR$14, 0))) / $B$16</f>
        <v>1</v>
      </c>
      <c r="BS23" cm="1">
        <f t="array" aca="1" ref="BS23" ca="1">SUMPRODUCT(--(OFFSET($O$9,0,0,1,$B$9)=TRUE), --(INDEX(OFFSET($O$15,0,0,$B$8,$B$9), 1+$BP23, 0) = INDEX(OFFSET($O$15,0,0,$B$8,$B$9), 1+BS$14, 0))) / $B$16</f>
        <v>0.89473684210526316</v>
      </c>
      <c r="BT23" cm="1">
        <f t="array" aca="1" ref="BT23" ca="1">SUMPRODUCT(--(OFFSET($O$9,0,0,1,$B$9)=TRUE), --(INDEX(OFFSET($O$15,0,0,$B$8,$B$9), 1+$BP23, 0) = INDEX(OFFSET($O$15,0,0,$B$8,$B$9), 1+BT$14, 0))) / $B$16</f>
        <v>0.89473684210526316</v>
      </c>
      <c r="BU23" cm="1">
        <f t="array" aca="1" ref="BU23" ca="1">SUMPRODUCT(--(OFFSET($O$9,0,0,1,$B$9)=TRUE), --(INDEX(OFFSET($O$15,0,0,$B$8,$B$9), 1+$BP23, 0) = INDEX(OFFSET($O$15,0,0,$B$8,$B$9), 1+BU$14, 0))) / $B$16</f>
        <v>0.89473684210526316</v>
      </c>
      <c r="BV23" cm="1">
        <f t="array" aca="1" ref="BV23" ca="1">SUMPRODUCT(--(OFFSET($O$9,0,0,1,$B$9)=TRUE), --(INDEX(OFFSET($O$15,0,0,$B$8,$B$9), 1+$BP23, 0) = INDEX(OFFSET($O$15,0,0,$B$8,$B$9), 1+BV$14, 0))) / $B$16</f>
        <v>1</v>
      </c>
      <c r="BW23" cm="1">
        <f t="array" aca="1" ref="BW23" ca="1">SUMPRODUCT(--(OFFSET($O$9,0,0,1,$B$9)=TRUE), --(INDEX(OFFSET($O$15,0,0,$B$8,$B$9), 1+$BP23, 0) = INDEX(OFFSET($O$15,0,0,$B$8,$B$9), 1+BW$14, 0))) / $B$16</f>
        <v>0.84210526315789469</v>
      </c>
      <c r="BX23" cm="1">
        <f t="array" aca="1" ref="BX23" ca="1">SUMPRODUCT(--(OFFSET($O$9,0,0,1,$B$9)=TRUE), --(INDEX(OFFSET($O$15,0,0,$B$8,$B$9), 1+$BP23, 0) = INDEX(OFFSET($O$15,0,0,$B$8,$B$9), 1+BX$14, 0))) / $B$16</f>
        <v>0.84210526315789469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1</v>
      </c>
      <c r="CA23" cm="1">
        <f t="array" aca="1" ref="CA23" ca="1">SUMPRODUCT(--(OFFSET($O$9,0,0,1,$B$9)=TRUE), --(INDEX(OFFSET($O$15,0,0,$B$8,$B$9), 1+$BP23, 0) = INDEX(OFFSET($O$15,0,0,$B$8,$B$9), 1+CA$14, 0))) / $B$16</f>
        <v>1</v>
      </c>
      <c r="CB23" cm="1">
        <f t="array" aca="1" ref="CB23" ca="1">SUMPRODUCT(--(OFFSET($O$9,0,0,1,$B$9)=TRUE), --(INDEX(OFFSET($O$15,0,0,$B$8,$B$9), 1+$BP23, 0) = INDEX(OFFSET($O$15,0,0,$B$8,$B$9), 1+CB$14, 0))) / $B$16</f>
        <v>1</v>
      </c>
      <c r="CC23" cm="1">
        <f t="array" aca="1" ref="CC23" ca="1">SUMPRODUCT(--(OFFSET($O$9,0,0,1,$B$9)=TRUE), --(INDEX(OFFSET($O$15,0,0,$B$8,$B$9), 1+$BP23, 0) = INDEX(OFFSET($O$15,0,0,$B$8,$B$9), 1+CC$14, 0))) / $B$16</f>
        <v>1</v>
      </c>
      <c r="CD23" cm="1">
        <f t="array" aca="1" ref="CD23" ca="1">SUMPRODUCT(--(OFFSET($O$9,0,0,1,$B$9)=TRUE), --(INDEX(OFFSET($O$15,0,0,$B$8,$B$9), 1+$BP23, 0) = INDEX(OFFSET($O$15,0,0,$B$8,$B$9), 1+CD$14, 0))) / $B$16</f>
        <v>1</v>
      </c>
      <c r="CE23" cm="1">
        <f t="array" aca="1" ref="CE23" ca="1">SUMPRODUCT(--(OFFSET($O$9,0,0,1,$B$9)=TRUE), --(INDEX(OFFSET($O$15,0,0,$B$8,$B$9), 1+$BP23, 0) = INDEX(OFFSET($O$15,0,0,$B$8,$B$9), 1+CE$14, 0))) / $B$16</f>
        <v>0.84210526315789469</v>
      </c>
      <c r="CF23" cm="1">
        <f t="array" aca="1" ref="CF23" ca="1">SUMPRODUCT(--(OFFSET($O$9,0,0,1,$B$9)=TRUE), --(INDEX(OFFSET($O$15,0,0,$B$8,$B$9), 1+$BP23, 0) = INDEX(OFFSET($O$15,0,0,$B$8,$B$9), 1+CF$14, 0))) / $B$16</f>
        <v>0.84210526315789469</v>
      </c>
      <c r="CG23" cm="1">
        <f t="array" aca="1" ref="CG23" ca="1">SUMPRODUCT(--(OFFSET($O$9,0,0,1,$B$9)=TRUE), --(INDEX(OFFSET($O$15,0,0,$B$8,$B$9), 1+$BP23, 0) = INDEX(OFFSET($O$15,0,0,$B$8,$B$9), 1+CG$14, 0))) / $B$16</f>
        <v>1</v>
      </c>
      <c r="CH23" cm="1">
        <f t="array" aca="1" ref="CH23" ca="1">SUMPRODUCT(--(OFFSET($O$9,0,0,1,$B$9)=TRUE), --(INDEX(OFFSET($O$15,0,0,$B$8,$B$9), 1+$BP23, 0) = INDEX(OFFSET($O$15,0,0,$B$8,$B$9), 1+CH$14, 0))) / $B$16</f>
        <v>0.84210526315789469</v>
      </c>
      <c r="CI23" cm="1">
        <f t="array" aca="1" ref="CI23" ca="1">SUMPRODUCT(--(OFFSET($O$9,0,0,1,$B$9)=TRUE), --(INDEX(OFFSET($O$15,0,0,$B$8,$B$9), 1+$BP23, 0) = INDEX(OFFSET($O$15,0,0,$B$8,$B$9), 1+CI$14, 0))) / $B$16</f>
        <v>1</v>
      </c>
      <c r="CJ23" cm="1">
        <f t="array" aca="1" ref="CJ23" ca="1">SUMPRODUCT(--(OFFSET($O$9,0,0,1,$B$9)=TRUE), --(INDEX(OFFSET($O$15,0,0,$B$8,$B$9), 1+$BP23, 0) = INDEX(OFFSET($O$15,0,0,$B$8,$B$9), 1+CJ$14, 0))) / $B$16</f>
        <v>0.84210526315789469</v>
      </c>
    </row>
    <row r="24" spans="4:88" x14ac:dyDescent="0.2">
      <c r="D24" s="10">
        <f ca="1"/>
        <v>9</v>
      </c>
      <c r="F24" s="10">
        <f ca="1"/>
        <v>0.1</v>
      </c>
      <c r="H24" s="10">
        <f ca="1"/>
        <v>9</v>
      </c>
      <c r="J24" cm="1">
        <f t="array" aca="1" ref="J24" ca="1">SUMPRODUCT((O24:AJ24=$O$11:$AJ$11)*(O$13:AJ$13=TRUE))  / COUNTIF(O$13:AJ$13,TRUE)</f>
        <v>1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11</v>
      </c>
      <c r="P24" s="9" t="s">
        <v>11</v>
      </c>
      <c r="Q24" s="9" t="s">
        <v>11</v>
      </c>
      <c r="R24" s="9" t="s">
        <v>11</v>
      </c>
      <c r="S24" s="9" t="s">
        <v>11</v>
      </c>
      <c r="T24" s="9" t="s">
        <v>11</v>
      </c>
      <c r="U24" s="9" t="s">
        <v>11</v>
      </c>
      <c r="V24" s="9" t="s">
        <v>11</v>
      </c>
      <c r="W24" s="9" t="s">
        <v>11</v>
      </c>
      <c r="X24" s="9" t="s">
        <v>11</v>
      </c>
      <c r="Y24" s="9" t="s">
        <v>0</v>
      </c>
      <c r="Z24" s="9" t="s">
        <v>0</v>
      </c>
      <c r="AA24" s="9" t="s">
        <v>1</v>
      </c>
      <c r="AB24" s="9" t="s">
        <v>1</v>
      </c>
      <c r="AC24" s="9" t="s">
        <v>2</v>
      </c>
      <c r="AD24" s="9" t="s">
        <v>2</v>
      </c>
      <c r="AE24" s="9" t="s">
        <v>5</v>
      </c>
      <c r="AF24" s="9" t="s">
        <v>5</v>
      </c>
      <c r="AG24" s="9" t="s">
        <v>3</v>
      </c>
      <c r="AH24" s="9" t="s">
        <v>3</v>
      </c>
      <c r="AI24" s="9" t="s">
        <v>4</v>
      </c>
      <c r="AJ24" s="9" t="s">
        <v>4</v>
      </c>
      <c r="AK24" s="7"/>
      <c r="AN24">
        <f t="shared" ca="1" si="5"/>
        <v>7</v>
      </c>
      <c r="AO24" s="14">
        <f t="shared" ca="1" si="6"/>
        <v>0.14285714285714285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0.9</v>
      </c>
      <c r="AR24" cm="1">
        <f t="array" aca="1" ref="AR24" ca="1">SUMPRODUCT(--(OFFSET($O$13,0,0,1,$B$9)=TRUE), --(INDEX(OFFSET($O$15,0,0,$B$8,$B$9), 1+$AP24, 0) = INDEX(OFFSET($O$15,0,0,$B$8,$B$9), 1+AR$14, 0))) / $B$13</f>
        <v>1</v>
      </c>
      <c r="AS24" cm="1">
        <f t="array" aca="1" ref="AS24" ca="1">SUMPRODUCT(--(OFFSET($O$13,0,0,1,$B$9)=TRUE), --(INDEX(OFFSET($O$15,0,0,$B$8,$B$9), 1+$AP24, 0) = INDEX(OFFSET($O$15,0,0,$B$8,$B$9), 1+AS$14, 0))) / $B$13</f>
        <v>0.9</v>
      </c>
      <c r="AT24" cm="1">
        <f t="array" aca="1" ref="AT24" ca="1">SUMPRODUCT(--(OFFSET($O$13,0,0,1,$B$9)=TRUE), --(INDEX(OFFSET($O$15,0,0,$B$8,$B$9), 1+$AP24, 0) = INDEX(OFFSET($O$15,0,0,$B$8,$B$9), 1+AT$14, 0))) / $B$13</f>
        <v>0.9</v>
      </c>
      <c r="AU24" cm="1">
        <f t="array" aca="1" ref="AU24" ca="1">SUMPRODUCT(--(OFFSET($O$13,0,0,1,$B$9)=TRUE), --(INDEX(OFFSET($O$15,0,0,$B$8,$B$9), 1+$AP24, 0) = INDEX(OFFSET($O$15,0,0,$B$8,$B$9), 1+AU$14, 0))) / $B$13</f>
        <v>0.9</v>
      </c>
      <c r="AV24" cm="1">
        <f t="array" aca="1" ref="AV24" ca="1">SUMPRODUCT(--(OFFSET($O$13,0,0,1,$B$9)=TRUE), --(INDEX(OFFSET($O$15,0,0,$B$8,$B$9), 1+$AP24, 0) = INDEX(OFFSET($O$15,0,0,$B$8,$B$9), 1+AV$14, 0))) / $B$13</f>
        <v>1</v>
      </c>
      <c r="AW24" cm="1">
        <f t="array" aca="1" ref="AW24" ca="1">SUMPRODUCT(--(OFFSET($O$13,0,0,1,$B$9)=TRUE), --(INDEX(OFFSET($O$15,0,0,$B$8,$B$9), 1+$AP24, 0) = INDEX(OFFSET($O$15,0,0,$B$8,$B$9), 1+AW$14, 0))) / $B$13</f>
        <v>0.85</v>
      </c>
      <c r="AX24" cm="1">
        <f t="array" aca="1" ref="AX24" ca="1">SUMPRODUCT(--(OFFSET($O$13,0,0,1,$B$9)=TRUE), --(INDEX(OFFSET($O$15,0,0,$B$8,$B$9), 1+$AP24, 0) = INDEX(OFFSET($O$15,0,0,$B$8,$B$9), 1+AX$14, 0))) / $B$13</f>
        <v>0.85</v>
      </c>
      <c r="AY24" cm="1">
        <f t="array" aca="1" ref="AY24" ca="1">SUMPRODUCT(--(OFFSET($O$13,0,0,1,$B$9)=TRUE), --(INDEX(OFFSET($O$15,0,0,$B$8,$B$9), 1+$AP24, 0) = INDEX(OFFSET($O$15,0,0,$B$8,$B$9), 1+AY$14, 0))) / $B$13</f>
        <v>1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1</v>
      </c>
      <c r="BB24" cm="1">
        <f t="array" aca="1" ref="BB24" ca="1">SUMPRODUCT(--(OFFSET($O$13,0,0,1,$B$9)=TRUE), --(INDEX(OFFSET($O$15,0,0,$B$8,$B$9), 1+$AP24, 0) = INDEX(OFFSET($O$15,0,0,$B$8,$B$9), 1+BB$14, 0))) / $B$13</f>
        <v>1</v>
      </c>
      <c r="BC24" cm="1">
        <f t="array" aca="1" ref="BC24" ca="1">SUMPRODUCT(--(OFFSET($O$13,0,0,1,$B$9)=TRUE), --(INDEX(OFFSET($O$15,0,0,$B$8,$B$9), 1+$AP24, 0) = INDEX(OFFSET($O$15,0,0,$B$8,$B$9), 1+BC$14, 0))) / $B$13</f>
        <v>1</v>
      </c>
      <c r="BD24" cm="1">
        <f t="array" aca="1" ref="BD24" ca="1">SUMPRODUCT(--(OFFSET($O$13,0,0,1,$B$9)=TRUE), --(INDEX(OFFSET($O$15,0,0,$B$8,$B$9), 1+$AP24, 0) = INDEX(OFFSET($O$15,0,0,$B$8,$B$9), 1+BD$14, 0))) / $B$13</f>
        <v>0.95</v>
      </c>
      <c r="BE24" cm="1">
        <f t="array" aca="1" ref="BE24" ca="1">SUMPRODUCT(--(OFFSET($O$13,0,0,1,$B$9)=TRUE), --(INDEX(OFFSET($O$15,0,0,$B$8,$B$9), 1+$AP24, 0) = INDEX(OFFSET($O$15,0,0,$B$8,$B$9), 1+BE$14, 0))) / $B$13</f>
        <v>0.8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0.95</v>
      </c>
      <c r="BH24" cm="1">
        <f t="array" aca="1" ref="BH24" ca="1">SUMPRODUCT(--(OFFSET($O$13,0,0,1,$B$9)=TRUE), --(INDEX(OFFSET($O$15,0,0,$B$8,$B$9), 1+$AP24, 0) = INDEX(OFFSET($O$15,0,0,$B$8,$B$9), 1+BH$14, 0))) / $B$13</f>
        <v>0.8</v>
      </c>
      <c r="BI24" cm="1">
        <f t="array" aca="1" ref="BI24" ca="1">SUMPRODUCT(--(OFFSET($O$13,0,0,1,$B$9)=TRUE), --(INDEX(OFFSET($O$15,0,0,$B$8,$B$9), 1+$AP24, 0) = INDEX(OFFSET($O$15,0,0,$B$8,$B$9), 1+BI$14, 0))) / $B$13</f>
        <v>0.95</v>
      </c>
      <c r="BJ24" cm="1">
        <f t="array" aca="1" ref="BJ24" ca="1">SUMPRODUCT(--(OFFSET($O$13,0,0,1,$B$9)=TRUE), --(INDEX(OFFSET($O$15,0,0,$B$8,$B$9), 1+$AP24, 0) = INDEX(OFFSET($O$15,0,0,$B$8,$B$9), 1+BJ$14, 0))) / $B$13</f>
        <v>0.85</v>
      </c>
      <c r="BN24">
        <f t="shared" ca="1" si="7"/>
        <v>10</v>
      </c>
      <c r="BO24" s="14">
        <f t="shared" ca="1" si="8"/>
        <v>0.1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0.89473684210526316</v>
      </c>
      <c r="BR24" cm="1">
        <f t="array" aca="1" ref="BR24" ca="1">SUMPRODUCT(--(OFFSET($O$9,0,0,1,$B$9)=TRUE), --(INDEX(OFFSET($O$15,0,0,$B$8,$B$9), 1+$BP24, 0) = INDEX(OFFSET($O$15,0,0,$B$8,$B$9), 1+BR$14, 0))) / $B$16</f>
        <v>1</v>
      </c>
      <c r="BS24" cm="1">
        <f t="array" aca="1" ref="BS24" ca="1">SUMPRODUCT(--(OFFSET($O$9,0,0,1,$B$9)=TRUE), --(INDEX(OFFSET($O$15,0,0,$B$8,$B$9), 1+$BP24, 0) = INDEX(OFFSET($O$15,0,0,$B$8,$B$9), 1+BS$14, 0))) / $B$16</f>
        <v>0.89473684210526316</v>
      </c>
      <c r="BT24" cm="1">
        <f t="array" aca="1" ref="BT24" ca="1">SUMPRODUCT(--(OFFSET($O$9,0,0,1,$B$9)=TRUE), --(INDEX(OFFSET($O$15,0,0,$B$8,$B$9), 1+$BP24, 0) = INDEX(OFFSET($O$15,0,0,$B$8,$B$9), 1+BT$14, 0))) / $B$16</f>
        <v>0.89473684210526316</v>
      </c>
      <c r="BU24" cm="1">
        <f t="array" aca="1" ref="BU24" ca="1">SUMPRODUCT(--(OFFSET($O$9,0,0,1,$B$9)=TRUE), --(INDEX(OFFSET($O$15,0,0,$B$8,$B$9), 1+$BP24, 0) = INDEX(OFFSET($O$15,0,0,$B$8,$B$9), 1+BU$14, 0))) / $B$16</f>
        <v>0.89473684210526316</v>
      </c>
      <c r="BV24" cm="1">
        <f t="array" aca="1" ref="BV24" ca="1">SUMPRODUCT(--(OFFSET($O$9,0,0,1,$B$9)=TRUE), --(INDEX(OFFSET($O$15,0,0,$B$8,$B$9), 1+$BP24, 0) = INDEX(OFFSET($O$15,0,0,$B$8,$B$9), 1+BV$14, 0))) / $B$16</f>
        <v>1</v>
      </c>
      <c r="BW24" cm="1">
        <f t="array" aca="1" ref="BW24" ca="1">SUMPRODUCT(--(OFFSET($O$9,0,0,1,$B$9)=TRUE), --(INDEX(OFFSET($O$15,0,0,$B$8,$B$9), 1+$BP24, 0) = INDEX(OFFSET($O$15,0,0,$B$8,$B$9), 1+BW$14, 0))) / $B$16</f>
        <v>0.84210526315789469</v>
      </c>
      <c r="BX24" cm="1">
        <f t="array" aca="1" ref="BX24" ca="1">SUMPRODUCT(--(OFFSET($O$9,0,0,1,$B$9)=TRUE), --(INDEX(OFFSET($O$15,0,0,$B$8,$B$9), 1+$BP24, 0) = INDEX(OFFSET($O$15,0,0,$B$8,$B$9), 1+BX$14, 0))) / $B$16</f>
        <v>0.84210526315789469</v>
      </c>
      <c r="BY24" cm="1">
        <f t="array" aca="1" ref="BY24" ca="1">SUMPRODUCT(--(OFFSET($O$9,0,0,1,$B$9)=TRUE), --(INDEX(OFFSET($O$15,0,0,$B$8,$B$9), 1+$BP24, 0) = INDEX(OFFSET($O$15,0,0,$B$8,$B$9), 1+BY$14, 0))) / $B$16</f>
        <v>1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1</v>
      </c>
      <c r="CB24" cm="1">
        <f t="array" aca="1" ref="CB24" ca="1">SUMPRODUCT(--(OFFSET($O$9,0,0,1,$B$9)=TRUE), --(INDEX(OFFSET($O$15,0,0,$B$8,$B$9), 1+$BP24, 0) = INDEX(OFFSET($O$15,0,0,$B$8,$B$9), 1+CB$14, 0))) / $B$16</f>
        <v>1</v>
      </c>
      <c r="CC24" cm="1">
        <f t="array" aca="1" ref="CC24" ca="1">SUMPRODUCT(--(OFFSET($O$9,0,0,1,$B$9)=TRUE), --(INDEX(OFFSET($O$15,0,0,$B$8,$B$9), 1+$BP24, 0) = INDEX(OFFSET($O$15,0,0,$B$8,$B$9), 1+CC$14, 0))) / $B$16</f>
        <v>1</v>
      </c>
      <c r="CD24" cm="1">
        <f t="array" aca="1" ref="CD24" ca="1">SUMPRODUCT(--(OFFSET($O$9,0,0,1,$B$9)=TRUE), --(INDEX(OFFSET($O$15,0,0,$B$8,$B$9), 1+$BP24, 0) = INDEX(OFFSET($O$15,0,0,$B$8,$B$9), 1+CD$14, 0))) / $B$16</f>
        <v>1</v>
      </c>
      <c r="CE24" cm="1">
        <f t="array" aca="1" ref="CE24" ca="1">SUMPRODUCT(--(OFFSET($O$9,0,0,1,$B$9)=TRUE), --(INDEX(OFFSET($O$15,0,0,$B$8,$B$9), 1+$BP24, 0) = INDEX(OFFSET($O$15,0,0,$B$8,$B$9), 1+CE$14, 0))) / $B$16</f>
        <v>0.84210526315789469</v>
      </c>
      <c r="CF24" cm="1">
        <f t="array" aca="1" ref="CF24" ca="1">SUMPRODUCT(--(OFFSET($O$9,0,0,1,$B$9)=TRUE), --(INDEX(OFFSET($O$15,0,0,$B$8,$B$9), 1+$BP24, 0) = INDEX(OFFSET($O$15,0,0,$B$8,$B$9), 1+CF$14, 0))) / $B$16</f>
        <v>0.84210526315789469</v>
      </c>
      <c r="CG24" cm="1">
        <f t="array" aca="1" ref="CG24" ca="1">SUMPRODUCT(--(OFFSET($O$9,0,0,1,$B$9)=TRUE), --(INDEX(OFFSET($O$15,0,0,$B$8,$B$9), 1+$BP24, 0) = INDEX(OFFSET($O$15,0,0,$B$8,$B$9), 1+CG$14, 0))) / $B$16</f>
        <v>1</v>
      </c>
      <c r="CH24" cm="1">
        <f t="array" aca="1" ref="CH24" ca="1">SUMPRODUCT(--(OFFSET($O$9,0,0,1,$B$9)=TRUE), --(INDEX(OFFSET($O$15,0,0,$B$8,$B$9), 1+$BP24, 0) = INDEX(OFFSET($O$15,0,0,$B$8,$B$9), 1+CH$14, 0))) / $B$16</f>
        <v>0.84210526315789469</v>
      </c>
      <c r="CI24" cm="1">
        <f t="array" aca="1" ref="CI24" ca="1">SUMPRODUCT(--(OFFSET($O$9,0,0,1,$B$9)=TRUE), --(INDEX(OFFSET($O$15,0,0,$B$8,$B$9), 1+$BP24, 0) = INDEX(OFFSET($O$15,0,0,$B$8,$B$9), 1+CI$14, 0))) / $B$16</f>
        <v>1</v>
      </c>
      <c r="CJ24" cm="1">
        <f t="array" aca="1" ref="CJ24" ca="1">SUMPRODUCT(--(OFFSET($O$9,0,0,1,$B$9)=TRUE), --(INDEX(OFFSET($O$15,0,0,$B$8,$B$9), 1+$BP24, 0) = INDEX(OFFSET($O$15,0,0,$B$8,$B$9), 1+CJ$14, 0))) / $B$16</f>
        <v>0.84210526315789469</v>
      </c>
    </row>
    <row r="25" spans="4:88" x14ac:dyDescent="0.2">
      <c r="D25" s="10">
        <f ca="1"/>
        <v>11</v>
      </c>
      <c r="F25" s="10">
        <f ca="1"/>
        <v>0.1</v>
      </c>
      <c r="H25" s="10">
        <f ca="1"/>
        <v>11</v>
      </c>
      <c r="J25" cm="1">
        <f t="array" aca="1" ref="J25" ca="1">SUMPRODUCT((O25:AJ25=$O$11:$AJ$11)*(O$13:AJ$13=TRUE))  / COUNTIF(O$13:AJ$13,TRUE)</f>
        <v>0.1</v>
      </c>
      <c r="K25" t="b">
        <f t="shared" ca="1" si="3"/>
        <v>0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0</v>
      </c>
      <c r="N25" s="2">
        <v>10</v>
      </c>
      <c r="O25" s="12" t="s">
        <v>12</v>
      </c>
      <c r="P25" s="9" t="s">
        <v>12</v>
      </c>
      <c r="Q25" s="9" t="s">
        <v>12</v>
      </c>
      <c r="R25" s="9" t="s">
        <v>12</v>
      </c>
      <c r="S25" s="9" t="s">
        <v>12</v>
      </c>
      <c r="T25" s="9" t="s">
        <v>12</v>
      </c>
      <c r="U25" s="9" t="s">
        <v>12</v>
      </c>
      <c r="V25" s="9" t="s">
        <v>12</v>
      </c>
      <c r="W25" s="9" t="s">
        <v>12</v>
      </c>
      <c r="X25" s="9" t="s">
        <v>12</v>
      </c>
      <c r="Y25" s="9" t="s">
        <v>2</v>
      </c>
      <c r="Z25" s="9" t="s">
        <v>2</v>
      </c>
      <c r="AA25" s="9" t="s">
        <v>0</v>
      </c>
      <c r="AB25" s="9" t="s">
        <v>0</v>
      </c>
      <c r="AC25" s="9" t="s">
        <v>2</v>
      </c>
      <c r="AD25" s="9" t="s">
        <v>2</v>
      </c>
      <c r="AE25" s="9" t="s">
        <v>5</v>
      </c>
      <c r="AF25" s="9" t="s">
        <v>5</v>
      </c>
      <c r="AG25" s="9" t="s">
        <v>2</v>
      </c>
      <c r="AH25" s="9" t="s">
        <v>2</v>
      </c>
      <c r="AI25" s="9" t="s">
        <v>6</v>
      </c>
      <c r="AJ25" s="9" t="s">
        <v>6</v>
      </c>
      <c r="AK25" s="7"/>
      <c r="AN25">
        <f t="shared" ca="1" si="5"/>
        <v>7</v>
      </c>
      <c r="AO25" s="14">
        <f t="shared" ca="1" si="6"/>
        <v>0.14285714285714285</v>
      </c>
      <c r="AP25" s="2">
        <f ca="1"/>
        <v>11</v>
      </c>
      <c r="AQ25" cm="1">
        <f t="array" aca="1" ref="AQ25" ca="1">SUMPRODUCT(--(OFFSET($O$13,0,0,1,$B$9)=TRUE), --(INDEX(OFFSET($O$15,0,0,$B$8,$B$9), 1+$AP25, 0) = INDEX(OFFSET($O$15,0,0,$B$8,$B$9), 1+AQ$14, 0))) / $B$13</f>
        <v>0.9</v>
      </c>
      <c r="AR25" cm="1">
        <f t="array" aca="1" ref="AR25" ca="1">SUMPRODUCT(--(OFFSET($O$13,0,0,1,$B$9)=TRUE), --(INDEX(OFFSET($O$15,0,0,$B$8,$B$9), 1+$AP25, 0) = INDEX(OFFSET($O$15,0,0,$B$8,$B$9), 1+AR$14, 0))) / $B$13</f>
        <v>1</v>
      </c>
      <c r="AS25" cm="1">
        <f t="array" aca="1" ref="AS25" ca="1">SUMPRODUCT(--(OFFSET($O$13,0,0,1,$B$9)=TRUE), --(INDEX(OFFSET($O$15,0,0,$B$8,$B$9), 1+$AP25, 0) = INDEX(OFFSET($O$15,0,0,$B$8,$B$9), 1+AS$14, 0))) / $B$13</f>
        <v>0.9</v>
      </c>
      <c r="AT25" cm="1">
        <f t="array" aca="1" ref="AT25" ca="1">SUMPRODUCT(--(OFFSET($O$13,0,0,1,$B$9)=TRUE), --(INDEX(OFFSET($O$15,0,0,$B$8,$B$9), 1+$AP25, 0) = INDEX(OFFSET($O$15,0,0,$B$8,$B$9), 1+AT$14, 0))) / $B$13</f>
        <v>0.9</v>
      </c>
      <c r="AU25" cm="1">
        <f t="array" aca="1" ref="AU25" ca="1">SUMPRODUCT(--(OFFSET($O$13,0,0,1,$B$9)=TRUE), --(INDEX(OFFSET($O$15,0,0,$B$8,$B$9), 1+$AP25, 0) = INDEX(OFFSET($O$15,0,0,$B$8,$B$9), 1+AU$14, 0))) / $B$13</f>
        <v>0.9</v>
      </c>
      <c r="AV25" cm="1">
        <f t="array" aca="1" ref="AV25" ca="1">SUMPRODUCT(--(OFFSET($O$13,0,0,1,$B$9)=TRUE), --(INDEX(OFFSET($O$15,0,0,$B$8,$B$9), 1+$AP25, 0) = INDEX(OFFSET($O$15,0,0,$B$8,$B$9), 1+AV$14, 0))) / $B$13</f>
        <v>1</v>
      </c>
      <c r="AW25" cm="1">
        <f t="array" aca="1" ref="AW25" ca="1">SUMPRODUCT(--(OFFSET($O$13,0,0,1,$B$9)=TRUE), --(INDEX(OFFSET($O$15,0,0,$B$8,$B$9), 1+$AP25, 0) = INDEX(OFFSET($O$15,0,0,$B$8,$B$9), 1+AW$14, 0))) / $B$13</f>
        <v>0.85</v>
      </c>
      <c r="AX25" cm="1">
        <f t="array" aca="1" ref="AX25" ca="1">SUMPRODUCT(--(OFFSET($O$13,0,0,1,$B$9)=TRUE), --(INDEX(OFFSET($O$15,0,0,$B$8,$B$9), 1+$AP25, 0) = INDEX(OFFSET($O$15,0,0,$B$8,$B$9), 1+AX$14, 0))) / $B$13</f>
        <v>0.85</v>
      </c>
      <c r="AY25" cm="1">
        <f t="array" aca="1" ref="AY25" ca="1">SUMPRODUCT(--(OFFSET($O$13,0,0,1,$B$9)=TRUE), --(INDEX(OFFSET($O$15,0,0,$B$8,$B$9), 1+$AP25, 0) = INDEX(OFFSET($O$15,0,0,$B$8,$B$9), 1+AY$14, 0))) / $B$13</f>
        <v>1</v>
      </c>
      <c r="AZ25" cm="1">
        <f t="array" aca="1" ref="AZ25" ca="1">SUMPRODUCT(--(OFFSET($O$13,0,0,1,$B$9)=TRUE), --(INDEX(OFFSET($O$15,0,0,$B$8,$B$9), 1+$AP25, 0) = INDEX(OFFSET($O$15,0,0,$B$8,$B$9), 1+AZ$14, 0))) / $B$13</f>
        <v>1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1</v>
      </c>
      <c r="BC25" cm="1">
        <f t="array" aca="1" ref="BC25" ca="1">SUMPRODUCT(--(OFFSET($O$13,0,0,1,$B$9)=TRUE), --(INDEX(OFFSET($O$15,0,0,$B$8,$B$9), 1+$AP25, 0) = INDEX(OFFSET($O$15,0,0,$B$8,$B$9), 1+BC$14, 0))) / $B$13</f>
        <v>1</v>
      </c>
      <c r="BD25" cm="1">
        <f t="array" aca="1" ref="BD25" ca="1">SUMPRODUCT(--(OFFSET($O$13,0,0,1,$B$9)=TRUE), --(INDEX(OFFSET($O$15,0,0,$B$8,$B$9), 1+$AP25, 0) = INDEX(OFFSET($O$15,0,0,$B$8,$B$9), 1+BD$14, 0))) / $B$13</f>
        <v>0.95</v>
      </c>
      <c r="BE25" cm="1">
        <f t="array" aca="1" ref="BE25" ca="1">SUMPRODUCT(--(OFFSET($O$13,0,0,1,$B$9)=TRUE), --(INDEX(OFFSET($O$15,0,0,$B$8,$B$9), 1+$AP25, 0) = INDEX(OFFSET($O$15,0,0,$B$8,$B$9), 1+BE$14, 0))) / $B$13</f>
        <v>0.8</v>
      </c>
      <c r="BF25" cm="1">
        <f t="array" aca="1" ref="BF25" ca="1">SUMPRODUCT(--(OFFSET($O$13,0,0,1,$B$9)=TRUE), --(INDEX(OFFSET($O$15,0,0,$B$8,$B$9), 1+$AP25, 0) = INDEX(OFFSET($O$15,0,0,$B$8,$B$9), 1+BF$14, 0))) / $B$13</f>
        <v>0.8</v>
      </c>
      <c r="BG25" cm="1">
        <f t="array" aca="1" ref="BG25" ca="1">SUMPRODUCT(--(OFFSET($O$13,0,0,1,$B$9)=TRUE), --(INDEX(OFFSET($O$15,0,0,$B$8,$B$9), 1+$AP25, 0) = INDEX(OFFSET($O$15,0,0,$B$8,$B$9), 1+BG$14, 0))) / $B$13</f>
        <v>0.95</v>
      </c>
      <c r="BH25" cm="1">
        <f t="array" aca="1" ref="BH25" ca="1">SUMPRODUCT(--(OFFSET($O$13,0,0,1,$B$9)=TRUE), --(INDEX(OFFSET($O$15,0,0,$B$8,$B$9), 1+$AP25, 0) = INDEX(OFFSET($O$15,0,0,$B$8,$B$9), 1+BH$14, 0))) / $B$13</f>
        <v>0.8</v>
      </c>
      <c r="BI25" cm="1">
        <f t="array" aca="1" ref="BI25" ca="1">SUMPRODUCT(--(OFFSET($O$13,0,0,1,$B$9)=TRUE), --(INDEX(OFFSET($O$15,0,0,$B$8,$B$9), 1+$AP25, 0) = INDEX(OFFSET($O$15,0,0,$B$8,$B$9), 1+BI$14, 0))) / $B$13</f>
        <v>0.95</v>
      </c>
      <c r="BJ25" cm="1">
        <f t="array" aca="1" ref="BJ25" ca="1">SUMPRODUCT(--(OFFSET($O$13,0,0,1,$B$9)=TRUE), --(INDEX(OFFSET($O$15,0,0,$B$8,$B$9), 1+$AP25, 0) = INDEX(OFFSET($O$15,0,0,$B$8,$B$9), 1+BJ$14, 0))) / $B$13</f>
        <v>0.85</v>
      </c>
      <c r="BN25">
        <f t="shared" ca="1" si="7"/>
        <v>10</v>
      </c>
      <c r="BO25" s="14">
        <f t="shared" ca="1" si="8"/>
        <v>0.1</v>
      </c>
      <c r="BP25" s="2">
        <f ca="1"/>
        <v>11</v>
      </c>
      <c r="BQ25" cm="1">
        <f t="array" aca="1" ref="BQ25" ca="1">SUMPRODUCT(--(OFFSET($O$9,0,0,1,$B$9)=TRUE), --(INDEX(OFFSET($O$15,0,0,$B$8,$B$9), 1+$BP25, 0) = INDEX(OFFSET($O$15,0,0,$B$8,$B$9), 1+BQ$14, 0))) / $B$16</f>
        <v>0.89473684210526316</v>
      </c>
      <c r="BR25" cm="1">
        <f t="array" aca="1" ref="BR25" ca="1">SUMPRODUCT(--(OFFSET($O$9,0,0,1,$B$9)=TRUE), --(INDEX(OFFSET($O$15,0,0,$B$8,$B$9), 1+$BP25, 0) = INDEX(OFFSET($O$15,0,0,$B$8,$B$9), 1+BR$14, 0))) / $B$16</f>
        <v>1</v>
      </c>
      <c r="BS25" cm="1">
        <f t="array" aca="1" ref="BS25" ca="1">SUMPRODUCT(--(OFFSET($O$9,0,0,1,$B$9)=TRUE), --(INDEX(OFFSET($O$15,0,0,$B$8,$B$9), 1+$BP25, 0) = INDEX(OFFSET($O$15,0,0,$B$8,$B$9), 1+BS$14, 0))) / $B$16</f>
        <v>0.89473684210526316</v>
      </c>
      <c r="BT25" cm="1">
        <f t="array" aca="1" ref="BT25" ca="1">SUMPRODUCT(--(OFFSET($O$9,0,0,1,$B$9)=TRUE), --(INDEX(OFFSET($O$15,0,0,$B$8,$B$9), 1+$BP25, 0) = INDEX(OFFSET($O$15,0,0,$B$8,$B$9), 1+BT$14, 0))) / $B$16</f>
        <v>0.89473684210526316</v>
      </c>
      <c r="BU25" cm="1">
        <f t="array" aca="1" ref="BU25" ca="1">SUMPRODUCT(--(OFFSET($O$9,0,0,1,$B$9)=TRUE), --(INDEX(OFFSET($O$15,0,0,$B$8,$B$9), 1+$BP25, 0) = INDEX(OFFSET($O$15,0,0,$B$8,$B$9), 1+BU$14, 0))) / $B$16</f>
        <v>0.89473684210526316</v>
      </c>
      <c r="BV25" cm="1">
        <f t="array" aca="1" ref="BV25" ca="1">SUMPRODUCT(--(OFFSET($O$9,0,0,1,$B$9)=TRUE), --(INDEX(OFFSET($O$15,0,0,$B$8,$B$9), 1+$BP25, 0) = INDEX(OFFSET($O$15,0,0,$B$8,$B$9), 1+BV$14, 0))) / $B$16</f>
        <v>1</v>
      </c>
      <c r="BW25" cm="1">
        <f t="array" aca="1" ref="BW25" ca="1">SUMPRODUCT(--(OFFSET($O$9,0,0,1,$B$9)=TRUE), --(INDEX(OFFSET($O$15,0,0,$B$8,$B$9), 1+$BP25, 0) = INDEX(OFFSET($O$15,0,0,$B$8,$B$9), 1+BW$14, 0))) / $B$16</f>
        <v>0.84210526315789469</v>
      </c>
      <c r="BX25" cm="1">
        <f t="array" aca="1" ref="BX25" ca="1">SUMPRODUCT(--(OFFSET($O$9,0,0,1,$B$9)=TRUE), --(INDEX(OFFSET($O$15,0,0,$B$8,$B$9), 1+$BP25, 0) = INDEX(OFFSET($O$15,0,0,$B$8,$B$9), 1+BX$14, 0))) / $B$16</f>
        <v>0.84210526315789469</v>
      </c>
      <c r="BY25" cm="1">
        <f t="array" aca="1" ref="BY25" ca="1">SUMPRODUCT(--(OFFSET($O$9,0,0,1,$B$9)=TRUE), --(INDEX(OFFSET($O$15,0,0,$B$8,$B$9), 1+$BP25, 0) = INDEX(OFFSET($O$15,0,0,$B$8,$B$9), 1+BY$14, 0))) / $B$16</f>
        <v>1</v>
      </c>
      <c r="BZ25" cm="1">
        <f t="array" aca="1" ref="BZ25" ca="1">SUMPRODUCT(--(OFFSET($O$9,0,0,1,$B$9)=TRUE), --(INDEX(OFFSET($O$15,0,0,$B$8,$B$9), 1+$BP25, 0) = INDEX(OFFSET($O$15,0,0,$B$8,$B$9), 1+BZ$14, 0))) / $B$16</f>
        <v>1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1</v>
      </c>
      <c r="CC25" cm="1">
        <f t="array" aca="1" ref="CC25" ca="1">SUMPRODUCT(--(OFFSET($O$9,0,0,1,$B$9)=TRUE), --(INDEX(OFFSET($O$15,0,0,$B$8,$B$9), 1+$BP25, 0) = INDEX(OFFSET($O$15,0,0,$B$8,$B$9), 1+CC$14, 0))) / $B$16</f>
        <v>1</v>
      </c>
      <c r="CD25" cm="1">
        <f t="array" aca="1" ref="CD25" ca="1">SUMPRODUCT(--(OFFSET($O$9,0,0,1,$B$9)=TRUE), --(INDEX(OFFSET($O$15,0,0,$B$8,$B$9), 1+$BP25, 0) = INDEX(OFFSET($O$15,0,0,$B$8,$B$9), 1+CD$14, 0))) / $B$16</f>
        <v>1</v>
      </c>
      <c r="CE25" cm="1">
        <f t="array" aca="1" ref="CE25" ca="1">SUMPRODUCT(--(OFFSET($O$9,0,0,1,$B$9)=TRUE), --(INDEX(OFFSET($O$15,0,0,$B$8,$B$9), 1+$BP25, 0) = INDEX(OFFSET($O$15,0,0,$B$8,$B$9), 1+CE$14, 0))) / $B$16</f>
        <v>0.84210526315789469</v>
      </c>
      <c r="CF25" cm="1">
        <f t="array" aca="1" ref="CF25" ca="1">SUMPRODUCT(--(OFFSET($O$9,0,0,1,$B$9)=TRUE), --(INDEX(OFFSET($O$15,0,0,$B$8,$B$9), 1+$BP25, 0) = INDEX(OFFSET($O$15,0,0,$B$8,$B$9), 1+CF$14, 0))) / $B$16</f>
        <v>0.84210526315789469</v>
      </c>
      <c r="CG25" cm="1">
        <f t="array" aca="1" ref="CG25" ca="1">SUMPRODUCT(--(OFFSET($O$9,0,0,1,$B$9)=TRUE), --(INDEX(OFFSET($O$15,0,0,$B$8,$B$9), 1+$BP25, 0) = INDEX(OFFSET($O$15,0,0,$B$8,$B$9), 1+CG$14, 0))) / $B$16</f>
        <v>1</v>
      </c>
      <c r="CH25" cm="1">
        <f t="array" aca="1" ref="CH25" ca="1">SUMPRODUCT(--(OFFSET($O$9,0,0,1,$B$9)=TRUE), --(INDEX(OFFSET($O$15,0,0,$B$8,$B$9), 1+$BP25, 0) = INDEX(OFFSET($O$15,0,0,$B$8,$B$9), 1+CH$14, 0))) / $B$16</f>
        <v>0.84210526315789469</v>
      </c>
      <c r="CI25" cm="1">
        <f t="array" aca="1" ref="CI25" ca="1">SUMPRODUCT(--(OFFSET($O$9,0,0,1,$B$9)=TRUE), --(INDEX(OFFSET($O$15,0,0,$B$8,$B$9), 1+$BP25, 0) = INDEX(OFFSET($O$15,0,0,$B$8,$B$9), 1+CI$14, 0))) / $B$16</f>
        <v>1</v>
      </c>
      <c r="CJ25" cm="1">
        <f t="array" aca="1" ref="CJ25" ca="1">SUMPRODUCT(--(OFFSET($O$9,0,0,1,$B$9)=TRUE), --(INDEX(OFFSET($O$15,0,0,$B$8,$B$9), 1+$BP25, 0) = INDEX(OFFSET($O$15,0,0,$B$8,$B$9), 1+CJ$14, 0))) / $B$16</f>
        <v>0.84210526315789469</v>
      </c>
    </row>
    <row r="26" spans="4:88" x14ac:dyDescent="0.2">
      <c r="D26" s="10">
        <f ca="1"/>
        <v>12</v>
      </c>
      <c r="F26" s="10">
        <f ca="1"/>
        <v>0.1</v>
      </c>
      <c r="H26" s="10">
        <f ca="1"/>
        <v>12</v>
      </c>
      <c r="J26" cm="1">
        <f t="array" aca="1" ref="J26" ca="1">SUMPRODUCT((O26:AJ26=$O$11:$AJ$11)*(O$13:AJ$13=TRUE))  / COUNTIF(O$13:AJ$13,TRUE)</f>
        <v>1</v>
      </c>
      <c r="K26" t="b">
        <f t="shared" ca="1" si="3"/>
        <v>1</v>
      </c>
      <c r="L26" cm="1">
        <f t="array" aca="1" ref="L26" ca="1">SUM(
   1*(_xlfn._xlws.FILTER(OFFSET($O26,0,0,1,$B$9),OFFSET($O$13,0,0,1,$B$9)) = "-")
) / $B$13</f>
        <v>0</v>
      </c>
      <c r="M26" t="b">
        <f t="shared" ca="1" si="4"/>
        <v>1</v>
      </c>
      <c r="N26" s="2">
        <v>11</v>
      </c>
      <c r="O26" s="12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9" t="s">
        <v>11</v>
      </c>
      <c r="W26" s="9" t="s">
        <v>11</v>
      </c>
      <c r="X26" s="9" t="s">
        <v>11</v>
      </c>
      <c r="Y26" s="9" t="s">
        <v>0</v>
      </c>
      <c r="Z26" s="9" t="s">
        <v>0</v>
      </c>
      <c r="AA26" s="9" t="s">
        <v>1</v>
      </c>
      <c r="AB26" s="9" t="s">
        <v>1</v>
      </c>
      <c r="AC26" s="9" t="s">
        <v>2</v>
      </c>
      <c r="AD26" s="9" t="s">
        <v>2</v>
      </c>
      <c r="AE26" s="9" t="s">
        <v>5</v>
      </c>
      <c r="AF26" s="9" t="s">
        <v>5</v>
      </c>
      <c r="AG26" s="9" t="s">
        <v>3</v>
      </c>
      <c r="AH26" s="9" t="s">
        <v>3</v>
      </c>
      <c r="AI26" s="9" t="s">
        <v>4</v>
      </c>
      <c r="AJ26" s="9" t="s">
        <v>4</v>
      </c>
      <c r="AK26" s="7"/>
      <c r="AN26">
        <f t="shared" ca="1" si="5"/>
        <v>7</v>
      </c>
      <c r="AO26" s="14">
        <f t="shared" ca="1" si="6"/>
        <v>0.14285714285714285</v>
      </c>
      <c r="AP26" s="2">
        <f ca="1"/>
        <v>12</v>
      </c>
      <c r="AQ26" cm="1">
        <f t="array" aca="1" ref="AQ26" ca="1">SUMPRODUCT(--(OFFSET($O$13,0,0,1,$B$9)=TRUE), --(INDEX(OFFSET($O$15,0,0,$B$8,$B$9), 1+$AP26, 0) = INDEX(OFFSET($O$15,0,0,$B$8,$B$9), 1+AQ$14, 0))) / $B$13</f>
        <v>0.9</v>
      </c>
      <c r="AR26" cm="1">
        <f t="array" aca="1" ref="AR26" ca="1">SUMPRODUCT(--(OFFSET($O$13,0,0,1,$B$9)=TRUE), --(INDEX(OFFSET($O$15,0,0,$B$8,$B$9), 1+$AP26, 0) = INDEX(OFFSET($O$15,0,0,$B$8,$B$9), 1+AR$14, 0))) / $B$13</f>
        <v>1</v>
      </c>
      <c r="AS26" cm="1">
        <f t="array" aca="1" ref="AS26" ca="1">SUMPRODUCT(--(OFFSET($O$13,0,0,1,$B$9)=TRUE), --(INDEX(OFFSET($O$15,0,0,$B$8,$B$9), 1+$AP26, 0) = INDEX(OFFSET($O$15,0,0,$B$8,$B$9), 1+AS$14, 0))) / $B$13</f>
        <v>0.9</v>
      </c>
      <c r="AT26" cm="1">
        <f t="array" aca="1" ref="AT26" ca="1">SUMPRODUCT(--(OFFSET($O$13,0,0,1,$B$9)=TRUE), --(INDEX(OFFSET($O$15,0,0,$B$8,$B$9), 1+$AP26, 0) = INDEX(OFFSET($O$15,0,0,$B$8,$B$9), 1+AT$14, 0))) / $B$13</f>
        <v>0.9</v>
      </c>
      <c r="AU26" cm="1">
        <f t="array" aca="1" ref="AU26" ca="1">SUMPRODUCT(--(OFFSET($O$13,0,0,1,$B$9)=TRUE), --(INDEX(OFFSET($O$15,0,0,$B$8,$B$9), 1+$AP26, 0) = INDEX(OFFSET($O$15,0,0,$B$8,$B$9), 1+AU$14, 0))) / $B$13</f>
        <v>0.9</v>
      </c>
      <c r="AV26" cm="1">
        <f t="array" aca="1" ref="AV26" ca="1">SUMPRODUCT(--(OFFSET($O$13,0,0,1,$B$9)=TRUE), --(INDEX(OFFSET($O$15,0,0,$B$8,$B$9), 1+$AP26, 0) = INDEX(OFFSET($O$15,0,0,$B$8,$B$9), 1+AV$14, 0))) / $B$13</f>
        <v>1</v>
      </c>
      <c r="AW26" cm="1">
        <f t="array" aca="1" ref="AW26" ca="1">SUMPRODUCT(--(OFFSET($O$13,0,0,1,$B$9)=TRUE), --(INDEX(OFFSET($O$15,0,0,$B$8,$B$9), 1+$AP26, 0) = INDEX(OFFSET($O$15,0,0,$B$8,$B$9), 1+AW$14, 0))) / $B$13</f>
        <v>0.85</v>
      </c>
      <c r="AX26" cm="1">
        <f t="array" aca="1" ref="AX26" ca="1">SUMPRODUCT(--(OFFSET($O$13,0,0,1,$B$9)=TRUE), --(INDEX(OFFSET($O$15,0,0,$B$8,$B$9), 1+$AP26, 0) = INDEX(OFFSET($O$15,0,0,$B$8,$B$9), 1+AX$14, 0))) / $B$13</f>
        <v>0.85</v>
      </c>
      <c r="AY26" cm="1">
        <f t="array" aca="1" ref="AY26" ca="1">SUMPRODUCT(--(OFFSET($O$13,0,0,1,$B$9)=TRUE), --(INDEX(OFFSET($O$15,0,0,$B$8,$B$9), 1+$AP26, 0) = INDEX(OFFSET($O$15,0,0,$B$8,$B$9), 1+AY$14, 0))) / $B$13</f>
        <v>1</v>
      </c>
      <c r="AZ26" cm="1">
        <f t="array" aca="1" ref="AZ26" ca="1">SUMPRODUCT(--(OFFSET($O$13,0,0,1,$B$9)=TRUE), --(INDEX(OFFSET($O$15,0,0,$B$8,$B$9), 1+$AP26, 0) = INDEX(OFFSET($O$15,0,0,$B$8,$B$9), 1+AZ$14, 0))) / $B$13</f>
        <v>1</v>
      </c>
      <c r="BA26" cm="1">
        <f t="array" aca="1" ref="BA26" ca="1">SUMPRODUCT(--(OFFSET($O$13,0,0,1,$B$9)=TRUE), --(INDEX(OFFSET($O$15,0,0,$B$8,$B$9), 1+$AP26, 0) = INDEX(OFFSET($O$15,0,0,$B$8,$B$9), 1+BA$14, 0))) / $B$13</f>
        <v>1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1</v>
      </c>
      <c r="BD26" cm="1">
        <f t="array" aca="1" ref="BD26" ca="1">SUMPRODUCT(--(OFFSET($O$13,0,0,1,$B$9)=TRUE), --(INDEX(OFFSET($O$15,0,0,$B$8,$B$9), 1+$AP26, 0) = INDEX(OFFSET($O$15,0,0,$B$8,$B$9), 1+BD$14, 0))) / $B$13</f>
        <v>0.95</v>
      </c>
      <c r="BE26" cm="1">
        <f t="array" aca="1" ref="BE26" ca="1">SUMPRODUCT(--(OFFSET($O$13,0,0,1,$B$9)=TRUE), --(INDEX(OFFSET($O$15,0,0,$B$8,$B$9), 1+$AP26, 0) = INDEX(OFFSET($O$15,0,0,$B$8,$B$9), 1+BE$14, 0))) / $B$13</f>
        <v>0.8</v>
      </c>
      <c r="BF26" cm="1">
        <f t="array" aca="1" ref="BF26" ca="1">SUMPRODUCT(--(OFFSET($O$13,0,0,1,$B$9)=TRUE), --(INDEX(OFFSET($O$15,0,0,$B$8,$B$9), 1+$AP26, 0) = INDEX(OFFSET($O$15,0,0,$B$8,$B$9), 1+BF$14, 0))) / $B$13</f>
        <v>0.8</v>
      </c>
      <c r="BG26" cm="1">
        <f t="array" aca="1" ref="BG26" ca="1">SUMPRODUCT(--(OFFSET($O$13,0,0,1,$B$9)=TRUE), --(INDEX(OFFSET($O$15,0,0,$B$8,$B$9), 1+$AP26, 0) = INDEX(OFFSET($O$15,0,0,$B$8,$B$9), 1+BG$14, 0))) / $B$13</f>
        <v>0.95</v>
      </c>
      <c r="BH26" cm="1">
        <f t="array" aca="1" ref="BH26" ca="1">SUMPRODUCT(--(OFFSET($O$13,0,0,1,$B$9)=TRUE), --(INDEX(OFFSET($O$15,0,0,$B$8,$B$9), 1+$AP26, 0) = INDEX(OFFSET($O$15,0,0,$B$8,$B$9), 1+BH$14, 0))) / $B$13</f>
        <v>0.8</v>
      </c>
      <c r="BI26" cm="1">
        <f t="array" aca="1" ref="BI26" ca="1">SUMPRODUCT(--(OFFSET($O$13,0,0,1,$B$9)=TRUE), --(INDEX(OFFSET($O$15,0,0,$B$8,$B$9), 1+$AP26, 0) = INDEX(OFFSET($O$15,0,0,$B$8,$B$9), 1+BI$14, 0))) / $B$13</f>
        <v>0.95</v>
      </c>
      <c r="BJ26" cm="1">
        <f t="array" aca="1" ref="BJ26" ca="1">SUMPRODUCT(--(OFFSET($O$13,0,0,1,$B$9)=TRUE), --(INDEX(OFFSET($O$15,0,0,$B$8,$B$9), 1+$AP26, 0) = INDEX(OFFSET($O$15,0,0,$B$8,$B$9), 1+BJ$14, 0))) / $B$13</f>
        <v>0.85</v>
      </c>
      <c r="BN26">
        <f t="shared" ca="1" si="7"/>
        <v>10</v>
      </c>
      <c r="BO26" s="14">
        <f t="shared" ca="1" si="8"/>
        <v>0.1</v>
      </c>
      <c r="BP26" s="2">
        <f ca="1"/>
        <v>12</v>
      </c>
      <c r="BQ26" cm="1">
        <f t="array" aca="1" ref="BQ26" ca="1">SUMPRODUCT(--(OFFSET($O$9,0,0,1,$B$9)=TRUE), --(INDEX(OFFSET($O$15,0,0,$B$8,$B$9), 1+$BP26, 0) = INDEX(OFFSET($O$15,0,0,$B$8,$B$9), 1+BQ$14, 0))) / $B$16</f>
        <v>0.89473684210526316</v>
      </c>
      <c r="BR26" cm="1">
        <f t="array" aca="1" ref="BR26" ca="1">SUMPRODUCT(--(OFFSET($O$9,0,0,1,$B$9)=TRUE), --(INDEX(OFFSET($O$15,0,0,$B$8,$B$9), 1+$BP26, 0) = INDEX(OFFSET($O$15,0,0,$B$8,$B$9), 1+BR$14, 0))) / $B$16</f>
        <v>1</v>
      </c>
      <c r="BS26" cm="1">
        <f t="array" aca="1" ref="BS26" ca="1">SUMPRODUCT(--(OFFSET($O$9,0,0,1,$B$9)=TRUE), --(INDEX(OFFSET($O$15,0,0,$B$8,$B$9), 1+$BP26, 0) = INDEX(OFFSET($O$15,0,0,$B$8,$B$9), 1+BS$14, 0))) / $B$16</f>
        <v>0.89473684210526316</v>
      </c>
      <c r="BT26" cm="1">
        <f t="array" aca="1" ref="BT26" ca="1">SUMPRODUCT(--(OFFSET($O$9,0,0,1,$B$9)=TRUE), --(INDEX(OFFSET($O$15,0,0,$B$8,$B$9), 1+$BP26, 0) = INDEX(OFFSET($O$15,0,0,$B$8,$B$9), 1+BT$14, 0))) / $B$16</f>
        <v>0.89473684210526316</v>
      </c>
      <c r="BU26" cm="1">
        <f t="array" aca="1" ref="BU26" ca="1">SUMPRODUCT(--(OFFSET($O$9,0,0,1,$B$9)=TRUE), --(INDEX(OFFSET($O$15,0,0,$B$8,$B$9), 1+$BP26, 0) = INDEX(OFFSET($O$15,0,0,$B$8,$B$9), 1+BU$14, 0))) / $B$16</f>
        <v>0.89473684210526316</v>
      </c>
      <c r="BV26" cm="1">
        <f t="array" aca="1" ref="BV26" ca="1">SUMPRODUCT(--(OFFSET($O$9,0,0,1,$B$9)=TRUE), --(INDEX(OFFSET($O$15,0,0,$B$8,$B$9), 1+$BP26, 0) = INDEX(OFFSET($O$15,0,0,$B$8,$B$9), 1+BV$14, 0))) / $B$16</f>
        <v>1</v>
      </c>
      <c r="BW26" cm="1">
        <f t="array" aca="1" ref="BW26" ca="1">SUMPRODUCT(--(OFFSET($O$9,0,0,1,$B$9)=TRUE), --(INDEX(OFFSET($O$15,0,0,$B$8,$B$9), 1+$BP26, 0) = INDEX(OFFSET($O$15,0,0,$B$8,$B$9), 1+BW$14, 0))) / $B$16</f>
        <v>0.84210526315789469</v>
      </c>
      <c r="BX26" cm="1">
        <f t="array" aca="1" ref="BX26" ca="1">SUMPRODUCT(--(OFFSET($O$9,0,0,1,$B$9)=TRUE), --(INDEX(OFFSET($O$15,0,0,$B$8,$B$9), 1+$BP26, 0) = INDEX(OFFSET($O$15,0,0,$B$8,$B$9), 1+BX$14, 0))) / $B$16</f>
        <v>0.84210526315789469</v>
      </c>
      <c r="BY26" cm="1">
        <f t="array" aca="1" ref="BY26" ca="1">SUMPRODUCT(--(OFFSET($O$9,0,0,1,$B$9)=TRUE), --(INDEX(OFFSET($O$15,0,0,$B$8,$B$9), 1+$BP26, 0) = INDEX(OFFSET($O$15,0,0,$B$8,$B$9), 1+BY$14, 0))) / $B$16</f>
        <v>1</v>
      </c>
      <c r="BZ26" cm="1">
        <f t="array" aca="1" ref="BZ26" ca="1">SUMPRODUCT(--(OFFSET($O$9,0,0,1,$B$9)=TRUE), --(INDEX(OFFSET($O$15,0,0,$B$8,$B$9), 1+$BP26, 0) = INDEX(OFFSET($O$15,0,0,$B$8,$B$9), 1+BZ$14, 0))) / $B$16</f>
        <v>1</v>
      </c>
      <c r="CA26" cm="1">
        <f t="array" aca="1" ref="CA26" ca="1">SUMPRODUCT(--(OFFSET($O$9,0,0,1,$B$9)=TRUE), --(INDEX(OFFSET($O$15,0,0,$B$8,$B$9), 1+$BP26, 0) = INDEX(OFFSET($O$15,0,0,$B$8,$B$9), 1+CA$14, 0))) / $B$16</f>
        <v>1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1</v>
      </c>
      <c r="CD26" cm="1">
        <f t="array" aca="1" ref="CD26" ca="1">SUMPRODUCT(--(OFFSET($O$9,0,0,1,$B$9)=TRUE), --(INDEX(OFFSET($O$15,0,0,$B$8,$B$9), 1+$BP26, 0) = INDEX(OFFSET($O$15,0,0,$B$8,$B$9), 1+CD$14, 0))) / $B$16</f>
        <v>1</v>
      </c>
      <c r="CE26" cm="1">
        <f t="array" aca="1" ref="CE26" ca="1">SUMPRODUCT(--(OFFSET($O$9,0,0,1,$B$9)=TRUE), --(INDEX(OFFSET($O$15,0,0,$B$8,$B$9), 1+$BP26, 0) = INDEX(OFFSET($O$15,0,0,$B$8,$B$9), 1+CE$14, 0))) / $B$16</f>
        <v>0.84210526315789469</v>
      </c>
      <c r="CF26" cm="1">
        <f t="array" aca="1" ref="CF26" ca="1">SUMPRODUCT(--(OFFSET($O$9,0,0,1,$B$9)=TRUE), --(INDEX(OFFSET($O$15,0,0,$B$8,$B$9), 1+$BP26, 0) = INDEX(OFFSET($O$15,0,0,$B$8,$B$9), 1+CF$14, 0))) / $B$16</f>
        <v>0.84210526315789469</v>
      </c>
      <c r="CG26" cm="1">
        <f t="array" aca="1" ref="CG26" ca="1">SUMPRODUCT(--(OFFSET($O$9,0,0,1,$B$9)=TRUE), --(INDEX(OFFSET($O$15,0,0,$B$8,$B$9), 1+$BP26, 0) = INDEX(OFFSET($O$15,0,0,$B$8,$B$9), 1+CG$14, 0))) / $B$16</f>
        <v>1</v>
      </c>
      <c r="CH26" cm="1">
        <f t="array" aca="1" ref="CH26" ca="1">SUMPRODUCT(--(OFFSET($O$9,0,0,1,$B$9)=TRUE), --(INDEX(OFFSET($O$15,0,0,$B$8,$B$9), 1+$BP26, 0) = INDEX(OFFSET($O$15,0,0,$B$8,$B$9), 1+CH$14, 0))) / $B$16</f>
        <v>0.84210526315789469</v>
      </c>
      <c r="CI26" cm="1">
        <f t="array" aca="1" ref="CI26" ca="1">SUMPRODUCT(--(OFFSET($O$9,0,0,1,$B$9)=TRUE), --(INDEX(OFFSET($O$15,0,0,$B$8,$B$9), 1+$BP26, 0) = INDEX(OFFSET($O$15,0,0,$B$8,$B$9), 1+CI$14, 0))) / $B$16</f>
        <v>1</v>
      </c>
      <c r="CJ26" cm="1">
        <f t="array" aca="1" ref="CJ26" ca="1">SUMPRODUCT(--(OFFSET($O$9,0,0,1,$B$9)=TRUE), --(INDEX(OFFSET($O$15,0,0,$B$8,$B$9), 1+$BP26, 0) = INDEX(OFFSET($O$15,0,0,$B$8,$B$9), 1+CJ$14, 0))) / $B$16</f>
        <v>0.84210526315789469</v>
      </c>
    </row>
    <row r="27" spans="4:88" x14ac:dyDescent="0.2">
      <c r="D27" s="10">
        <f ca="1"/>
        <v>13</v>
      </c>
      <c r="F27" s="10">
        <f ca="1"/>
        <v>0.1</v>
      </c>
      <c r="H27" s="10">
        <f ca="1"/>
        <v>13</v>
      </c>
      <c r="J27" cm="1">
        <f t="array" aca="1" ref="J27" ca="1">SUMPRODUCT((O27:AJ27=$O$11:$AJ$11)*(O$13:AJ$13=TRUE))  / COUNTIF(O$13:AJ$13,TRUE)</f>
        <v>1</v>
      </c>
      <c r="K27" t="b">
        <f t="shared" ca="1" si="3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0</v>
      </c>
      <c r="Z27" s="9" t="s">
        <v>0</v>
      </c>
      <c r="AA27" s="9" t="s">
        <v>1</v>
      </c>
      <c r="AB27" s="9" t="s">
        <v>1</v>
      </c>
      <c r="AC27" s="9" t="s">
        <v>2</v>
      </c>
      <c r="AD27" s="9" t="s">
        <v>2</v>
      </c>
      <c r="AE27" s="9" t="s">
        <v>5</v>
      </c>
      <c r="AF27" s="9" t="s">
        <v>5</v>
      </c>
      <c r="AG27" s="9" t="s">
        <v>3</v>
      </c>
      <c r="AH27" s="9" t="s">
        <v>3</v>
      </c>
      <c r="AI27" s="9" t="s">
        <v>4</v>
      </c>
      <c r="AJ27" s="9" t="s">
        <v>4</v>
      </c>
      <c r="AK27" s="7"/>
      <c r="AN27">
        <f t="shared" ca="1" si="5"/>
        <v>7</v>
      </c>
      <c r="AO27" s="14">
        <f t="shared" ca="1" si="6"/>
        <v>0.14285714285714285</v>
      </c>
      <c r="AP27" s="2">
        <f ca="1"/>
        <v>13</v>
      </c>
      <c r="AQ27" cm="1">
        <f t="array" aca="1" ref="AQ27" ca="1">SUMPRODUCT(--(OFFSET($O$13,0,0,1,$B$9)=TRUE), --(INDEX(OFFSET($O$15,0,0,$B$8,$B$9), 1+$AP27, 0) = INDEX(OFFSET($O$15,0,0,$B$8,$B$9), 1+AQ$14, 0))) / $B$13</f>
        <v>0.9</v>
      </c>
      <c r="AR27" cm="1">
        <f t="array" aca="1" ref="AR27" ca="1">SUMPRODUCT(--(OFFSET($O$13,0,0,1,$B$9)=TRUE), --(INDEX(OFFSET($O$15,0,0,$B$8,$B$9), 1+$AP27, 0) = INDEX(OFFSET($O$15,0,0,$B$8,$B$9), 1+AR$14, 0))) / $B$13</f>
        <v>1</v>
      </c>
      <c r="AS27" cm="1">
        <f t="array" aca="1" ref="AS27" ca="1">SUMPRODUCT(--(OFFSET($O$13,0,0,1,$B$9)=TRUE), --(INDEX(OFFSET($O$15,0,0,$B$8,$B$9), 1+$AP27, 0) = INDEX(OFFSET($O$15,0,0,$B$8,$B$9), 1+AS$14, 0))) / $B$13</f>
        <v>0.9</v>
      </c>
      <c r="AT27" cm="1">
        <f t="array" aca="1" ref="AT27" ca="1">SUMPRODUCT(--(OFFSET($O$13,0,0,1,$B$9)=TRUE), --(INDEX(OFFSET($O$15,0,0,$B$8,$B$9), 1+$AP27, 0) = INDEX(OFFSET($O$15,0,0,$B$8,$B$9), 1+AT$14, 0))) / $B$13</f>
        <v>0.9</v>
      </c>
      <c r="AU27" cm="1">
        <f t="array" aca="1" ref="AU27" ca="1">SUMPRODUCT(--(OFFSET($O$13,0,0,1,$B$9)=TRUE), --(INDEX(OFFSET($O$15,0,0,$B$8,$B$9), 1+$AP27, 0) = INDEX(OFFSET($O$15,0,0,$B$8,$B$9), 1+AU$14, 0))) / $B$13</f>
        <v>0.9</v>
      </c>
      <c r="AV27" cm="1">
        <f t="array" aca="1" ref="AV27" ca="1">SUMPRODUCT(--(OFFSET($O$13,0,0,1,$B$9)=TRUE), --(INDEX(OFFSET($O$15,0,0,$B$8,$B$9), 1+$AP27, 0) = INDEX(OFFSET($O$15,0,0,$B$8,$B$9), 1+AV$14, 0))) / $B$13</f>
        <v>1</v>
      </c>
      <c r="AW27" cm="1">
        <f t="array" aca="1" ref="AW27" ca="1">SUMPRODUCT(--(OFFSET($O$13,0,0,1,$B$9)=TRUE), --(INDEX(OFFSET($O$15,0,0,$B$8,$B$9), 1+$AP27, 0) = INDEX(OFFSET($O$15,0,0,$B$8,$B$9), 1+AW$14, 0))) / $B$13</f>
        <v>0.85</v>
      </c>
      <c r="AX27" cm="1">
        <f t="array" aca="1" ref="AX27" ca="1">SUMPRODUCT(--(OFFSET($O$13,0,0,1,$B$9)=TRUE), --(INDEX(OFFSET($O$15,0,0,$B$8,$B$9), 1+$AP27, 0) = INDEX(OFFSET($O$15,0,0,$B$8,$B$9), 1+AX$14, 0))) / $B$13</f>
        <v>0.85</v>
      </c>
      <c r="AY27" cm="1">
        <f t="array" aca="1" ref="AY27" ca="1">SUMPRODUCT(--(OFFSET($O$13,0,0,1,$B$9)=TRUE), --(INDEX(OFFSET($O$15,0,0,$B$8,$B$9), 1+$AP27, 0) = INDEX(OFFSET($O$15,0,0,$B$8,$B$9), 1+AY$14, 0))) / $B$13</f>
        <v>1</v>
      </c>
      <c r="AZ27" cm="1">
        <f t="array" aca="1" ref="AZ27" ca="1">SUMPRODUCT(--(OFFSET($O$13,0,0,1,$B$9)=TRUE), --(INDEX(OFFSET($O$15,0,0,$B$8,$B$9), 1+$AP27, 0) = INDEX(OFFSET($O$15,0,0,$B$8,$B$9), 1+AZ$14, 0))) / $B$13</f>
        <v>1</v>
      </c>
      <c r="BA27" cm="1">
        <f t="array" aca="1" ref="BA27" ca="1">SUMPRODUCT(--(OFFSET($O$13,0,0,1,$B$9)=TRUE), --(INDEX(OFFSET($O$15,0,0,$B$8,$B$9), 1+$AP27, 0) = INDEX(OFFSET($O$15,0,0,$B$8,$B$9), 1+BA$14, 0))) / $B$13</f>
        <v>1</v>
      </c>
      <c r="BB27" cm="1">
        <f t="array" aca="1" ref="BB27" ca="1">SUMPRODUCT(--(OFFSET($O$13,0,0,1,$B$9)=TRUE), --(INDEX(OFFSET($O$15,0,0,$B$8,$B$9), 1+$AP27, 0) = INDEX(OFFSET($O$15,0,0,$B$8,$B$9), 1+BB$14, 0))) / $B$13</f>
        <v>1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0.95</v>
      </c>
      <c r="BE27" cm="1">
        <f t="array" aca="1" ref="BE27" ca="1">SUMPRODUCT(--(OFFSET($O$13,0,0,1,$B$9)=TRUE), --(INDEX(OFFSET($O$15,0,0,$B$8,$B$9), 1+$AP27, 0) = INDEX(OFFSET($O$15,0,0,$B$8,$B$9), 1+BE$14, 0))) / $B$13</f>
        <v>0.8</v>
      </c>
      <c r="BF27" cm="1">
        <f t="array" aca="1" ref="BF27" ca="1">SUMPRODUCT(--(OFFSET($O$13,0,0,1,$B$9)=TRUE), --(INDEX(OFFSET($O$15,0,0,$B$8,$B$9), 1+$AP27, 0) = INDEX(OFFSET($O$15,0,0,$B$8,$B$9), 1+BF$14, 0))) / $B$13</f>
        <v>0.8</v>
      </c>
      <c r="BG27" cm="1">
        <f t="array" aca="1" ref="BG27" ca="1">SUMPRODUCT(--(OFFSET($O$13,0,0,1,$B$9)=TRUE), --(INDEX(OFFSET($O$15,0,0,$B$8,$B$9), 1+$AP27, 0) = INDEX(OFFSET($O$15,0,0,$B$8,$B$9), 1+BG$14, 0))) / $B$13</f>
        <v>0.95</v>
      </c>
      <c r="BH27" cm="1">
        <f t="array" aca="1" ref="BH27" ca="1">SUMPRODUCT(--(OFFSET($O$13,0,0,1,$B$9)=TRUE), --(INDEX(OFFSET($O$15,0,0,$B$8,$B$9), 1+$AP27, 0) = INDEX(OFFSET($O$15,0,0,$B$8,$B$9), 1+BH$14, 0))) / $B$13</f>
        <v>0.8</v>
      </c>
      <c r="BI27" cm="1">
        <f t="array" aca="1" ref="BI27" ca="1">SUMPRODUCT(--(OFFSET($O$13,0,0,1,$B$9)=TRUE), --(INDEX(OFFSET($O$15,0,0,$B$8,$B$9), 1+$AP27, 0) = INDEX(OFFSET($O$15,0,0,$B$8,$B$9), 1+BI$14, 0))) / $B$13</f>
        <v>0.95</v>
      </c>
      <c r="BJ27" cm="1">
        <f t="array" aca="1" ref="BJ27" ca="1">SUMPRODUCT(--(OFFSET($O$13,0,0,1,$B$9)=TRUE), --(INDEX(OFFSET($O$15,0,0,$B$8,$B$9), 1+$AP27, 0) = INDEX(OFFSET($O$15,0,0,$B$8,$B$9), 1+BJ$14, 0))) / $B$13</f>
        <v>0.85</v>
      </c>
      <c r="BN27">
        <f t="shared" ca="1" si="7"/>
        <v>10</v>
      </c>
      <c r="BO27" s="14">
        <f t="shared" ca="1" si="8"/>
        <v>0.1</v>
      </c>
      <c r="BP27" s="2">
        <f ca="1"/>
        <v>13</v>
      </c>
      <c r="BQ27" cm="1">
        <f t="array" aca="1" ref="BQ27" ca="1">SUMPRODUCT(--(OFFSET($O$9,0,0,1,$B$9)=TRUE), --(INDEX(OFFSET($O$15,0,0,$B$8,$B$9), 1+$BP27, 0) = INDEX(OFFSET($O$15,0,0,$B$8,$B$9), 1+BQ$14, 0))) / $B$16</f>
        <v>0.89473684210526316</v>
      </c>
      <c r="BR27" cm="1">
        <f t="array" aca="1" ref="BR27" ca="1">SUMPRODUCT(--(OFFSET($O$9,0,0,1,$B$9)=TRUE), --(INDEX(OFFSET($O$15,0,0,$B$8,$B$9), 1+$BP27, 0) = INDEX(OFFSET($O$15,0,0,$B$8,$B$9), 1+BR$14, 0))) / $B$16</f>
        <v>1</v>
      </c>
      <c r="BS27" cm="1">
        <f t="array" aca="1" ref="BS27" ca="1">SUMPRODUCT(--(OFFSET($O$9,0,0,1,$B$9)=TRUE), --(INDEX(OFFSET($O$15,0,0,$B$8,$B$9), 1+$BP27, 0) = INDEX(OFFSET($O$15,0,0,$B$8,$B$9), 1+BS$14, 0))) / $B$16</f>
        <v>0.89473684210526316</v>
      </c>
      <c r="BT27" cm="1">
        <f t="array" aca="1" ref="BT27" ca="1">SUMPRODUCT(--(OFFSET($O$9,0,0,1,$B$9)=TRUE), --(INDEX(OFFSET($O$15,0,0,$B$8,$B$9), 1+$BP27, 0) = INDEX(OFFSET($O$15,0,0,$B$8,$B$9), 1+BT$14, 0))) / $B$16</f>
        <v>0.89473684210526316</v>
      </c>
      <c r="BU27" cm="1">
        <f t="array" aca="1" ref="BU27" ca="1">SUMPRODUCT(--(OFFSET($O$9,0,0,1,$B$9)=TRUE), --(INDEX(OFFSET($O$15,0,0,$B$8,$B$9), 1+$BP27, 0) = INDEX(OFFSET($O$15,0,0,$B$8,$B$9), 1+BU$14, 0))) / $B$16</f>
        <v>0.89473684210526316</v>
      </c>
      <c r="BV27" cm="1">
        <f t="array" aca="1" ref="BV27" ca="1">SUMPRODUCT(--(OFFSET($O$9,0,0,1,$B$9)=TRUE), --(INDEX(OFFSET($O$15,0,0,$B$8,$B$9), 1+$BP27, 0) = INDEX(OFFSET($O$15,0,0,$B$8,$B$9), 1+BV$14, 0))) / $B$16</f>
        <v>1</v>
      </c>
      <c r="BW27" cm="1">
        <f t="array" aca="1" ref="BW27" ca="1">SUMPRODUCT(--(OFFSET($O$9,0,0,1,$B$9)=TRUE), --(INDEX(OFFSET($O$15,0,0,$B$8,$B$9), 1+$BP27, 0) = INDEX(OFFSET($O$15,0,0,$B$8,$B$9), 1+BW$14, 0))) / $B$16</f>
        <v>0.84210526315789469</v>
      </c>
      <c r="BX27" cm="1">
        <f t="array" aca="1" ref="BX27" ca="1">SUMPRODUCT(--(OFFSET($O$9,0,0,1,$B$9)=TRUE), --(INDEX(OFFSET($O$15,0,0,$B$8,$B$9), 1+$BP27, 0) = INDEX(OFFSET($O$15,0,0,$B$8,$B$9), 1+BX$14, 0))) / $B$16</f>
        <v>0.84210526315789469</v>
      </c>
      <c r="BY27" cm="1">
        <f t="array" aca="1" ref="BY27" ca="1">SUMPRODUCT(--(OFFSET($O$9,0,0,1,$B$9)=TRUE), --(INDEX(OFFSET($O$15,0,0,$B$8,$B$9), 1+$BP27, 0) = INDEX(OFFSET($O$15,0,0,$B$8,$B$9), 1+BY$14, 0))) / $B$16</f>
        <v>1</v>
      </c>
      <c r="BZ27" cm="1">
        <f t="array" aca="1" ref="BZ27" ca="1">SUMPRODUCT(--(OFFSET($O$9,0,0,1,$B$9)=TRUE), --(INDEX(OFFSET($O$15,0,0,$B$8,$B$9), 1+$BP27, 0) = INDEX(OFFSET($O$15,0,0,$B$8,$B$9), 1+BZ$14, 0))) / $B$16</f>
        <v>1</v>
      </c>
      <c r="CA27" cm="1">
        <f t="array" aca="1" ref="CA27" ca="1">SUMPRODUCT(--(OFFSET($O$9,0,0,1,$B$9)=TRUE), --(INDEX(OFFSET($O$15,0,0,$B$8,$B$9), 1+$BP27, 0) = INDEX(OFFSET($O$15,0,0,$B$8,$B$9), 1+CA$14, 0))) / $B$16</f>
        <v>1</v>
      </c>
      <c r="CB27" cm="1">
        <f t="array" aca="1" ref="CB27" ca="1">SUMPRODUCT(--(OFFSET($O$9,0,0,1,$B$9)=TRUE), --(INDEX(OFFSET($O$15,0,0,$B$8,$B$9), 1+$BP27, 0) = INDEX(OFFSET($O$15,0,0,$B$8,$B$9), 1+CB$14, 0))) / $B$16</f>
        <v>1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1</v>
      </c>
      <c r="CE27" cm="1">
        <f t="array" aca="1" ref="CE27" ca="1">SUMPRODUCT(--(OFFSET($O$9,0,0,1,$B$9)=TRUE), --(INDEX(OFFSET($O$15,0,0,$B$8,$B$9), 1+$BP27, 0) = INDEX(OFFSET($O$15,0,0,$B$8,$B$9), 1+CE$14, 0))) / $B$16</f>
        <v>0.84210526315789469</v>
      </c>
      <c r="CF27" cm="1">
        <f t="array" aca="1" ref="CF27" ca="1">SUMPRODUCT(--(OFFSET($O$9,0,0,1,$B$9)=TRUE), --(INDEX(OFFSET($O$15,0,0,$B$8,$B$9), 1+$BP27, 0) = INDEX(OFFSET($O$15,0,0,$B$8,$B$9), 1+CF$14, 0))) / $B$16</f>
        <v>0.84210526315789469</v>
      </c>
      <c r="CG27" cm="1">
        <f t="array" aca="1" ref="CG27" ca="1">SUMPRODUCT(--(OFFSET($O$9,0,0,1,$B$9)=TRUE), --(INDEX(OFFSET($O$15,0,0,$B$8,$B$9), 1+$BP27, 0) = INDEX(OFFSET($O$15,0,0,$B$8,$B$9), 1+CG$14, 0))) / $B$16</f>
        <v>1</v>
      </c>
      <c r="CH27" cm="1">
        <f t="array" aca="1" ref="CH27" ca="1">SUMPRODUCT(--(OFFSET($O$9,0,0,1,$B$9)=TRUE), --(INDEX(OFFSET($O$15,0,0,$B$8,$B$9), 1+$BP27, 0) = INDEX(OFFSET($O$15,0,0,$B$8,$B$9), 1+CH$14, 0))) / $B$16</f>
        <v>0.84210526315789469</v>
      </c>
      <c r="CI27" cm="1">
        <f t="array" aca="1" ref="CI27" ca="1">SUMPRODUCT(--(OFFSET($O$9,0,0,1,$B$9)=TRUE), --(INDEX(OFFSET($O$15,0,0,$B$8,$B$9), 1+$BP27, 0) = INDEX(OFFSET($O$15,0,0,$B$8,$B$9), 1+CI$14, 0))) / $B$16</f>
        <v>1</v>
      </c>
      <c r="CJ27" cm="1">
        <f t="array" aca="1" ref="CJ27" ca="1">SUMPRODUCT(--(OFFSET($O$9,0,0,1,$B$9)=TRUE), --(INDEX(OFFSET($O$15,0,0,$B$8,$B$9), 1+$BP27, 0) = INDEX(OFFSET($O$15,0,0,$B$8,$B$9), 1+CJ$14, 0))) / $B$16</f>
        <v>0.84210526315789469</v>
      </c>
    </row>
    <row r="28" spans="4:88" x14ac:dyDescent="0.2">
      <c r="D28" s="10">
        <f ca="1"/>
        <v>14</v>
      </c>
      <c r="F28" s="10">
        <f ca="1"/>
        <v>0.1</v>
      </c>
      <c r="H28" s="10">
        <f ca="1"/>
        <v>14</v>
      </c>
      <c r="J28" cm="1">
        <f t="array" aca="1" ref="J28" ca="1">SUMPRODUCT((O28:AJ28=$O$11:$AJ$11)*(O$13:AJ$13=TRUE))  / COUNTIF(O$13:AJ$13,TRUE)</f>
        <v>1</v>
      </c>
      <c r="K28" t="b">
        <f t="shared" ca="1" si="3"/>
        <v>1</v>
      </c>
      <c r="L28" cm="1">
        <f t="array" aca="1" ref="L28" ca="1">SUM(
   1*(_xlfn._xlws.FILTER(OFFSET($O28,0,0,1,$B$9),OFFSET($O$13,0,0,1,$B$9)) = "-")
) / $B$13</f>
        <v>0</v>
      </c>
      <c r="M28" t="b">
        <f t="shared" ca="1" si="4"/>
        <v>1</v>
      </c>
      <c r="N28" s="2">
        <v>13</v>
      </c>
      <c r="O28" s="12" t="s">
        <v>11</v>
      </c>
      <c r="P28" s="9" t="s">
        <v>11</v>
      </c>
      <c r="Q28" s="9" t="s">
        <v>11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9" t="s">
        <v>0</v>
      </c>
      <c r="Z28" s="9" t="s">
        <v>0</v>
      </c>
      <c r="AA28" s="9" t="s">
        <v>1</v>
      </c>
      <c r="AB28" s="9" t="s">
        <v>1</v>
      </c>
      <c r="AC28" s="9" t="s">
        <v>2</v>
      </c>
      <c r="AD28" s="9" t="s">
        <v>2</v>
      </c>
      <c r="AE28" s="9" t="s">
        <v>5</v>
      </c>
      <c r="AF28" s="9" t="s">
        <v>5</v>
      </c>
      <c r="AG28" s="9" t="s">
        <v>3</v>
      </c>
      <c r="AH28" s="9" t="s">
        <v>3</v>
      </c>
      <c r="AI28" s="9" t="s">
        <v>4</v>
      </c>
      <c r="AJ28" s="9" t="s">
        <v>4</v>
      </c>
      <c r="AK28" s="7"/>
      <c r="AN28">
        <f t="shared" ca="1" si="5"/>
        <v>3</v>
      </c>
      <c r="AO28" s="14">
        <f t="shared" ca="1" si="6"/>
        <v>0.33333333333333331</v>
      </c>
      <c r="AP28" s="2">
        <f ca="1"/>
        <v>14</v>
      </c>
      <c r="AQ28" cm="1">
        <f t="array" aca="1" ref="AQ28" ca="1">SUMPRODUCT(--(OFFSET($O$13,0,0,1,$B$9)=TRUE), --(INDEX(OFFSET($O$15,0,0,$B$8,$B$9), 1+$AP28, 0) = INDEX(OFFSET($O$15,0,0,$B$8,$B$9), 1+AQ$14, 0))) / $B$13</f>
        <v>0.85</v>
      </c>
      <c r="AR28" cm="1">
        <f t="array" aca="1" ref="AR28" ca="1">SUMPRODUCT(--(OFFSET($O$13,0,0,1,$B$9)=TRUE), --(INDEX(OFFSET($O$15,0,0,$B$8,$B$9), 1+$AP28, 0) = INDEX(OFFSET($O$15,0,0,$B$8,$B$9), 1+AR$14, 0))) / $B$13</f>
        <v>0.95</v>
      </c>
      <c r="AS28" cm="1">
        <f t="array" aca="1" ref="AS28" ca="1">SUMPRODUCT(--(OFFSET($O$13,0,0,1,$B$9)=TRUE), --(INDEX(OFFSET($O$15,0,0,$B$8,$B$9), 1+$AP28, 0) = INDEX(OFFSET($O$15,0,0,$B$8,$B$9), 1+AS$14, 0))) / $B$13</f>
        <v>0.85</v>
      </c>
      <c r="AT28" cm="1">
        <f t="array" aca="1" ref="AT28" ca="1">SUMPRODUCT(--(OFFSET($O$13,0,0,1,$B$9)=TRUE), --(INDEX(OFFSET($O$15,0,0,$B$8,$B$9), 1+$AP28, 0) = INDEX(OFFSET($O$15,0,0,$B$8,$B$9), 1+AT$14, 0))) / $B$13</f>
        <v>0.85</v>
      </c>
      <c r="AU28" cm="1">
        <f t="array" aca="1" ref="AU28" ca="1">SUMPRODUCT(--(OFFSET($O$13,0,0,1,$B$9)=TRUE), --(INDEX(OFFSET($O$15,0,0,$B$8,$B$9), 1+$AP28, 0) = INDEX(OFFSET($O$15,0,0,$B$8,$B$9), 1+AU$14, 0))) / $B$13</f>
        <v>0.85</v>
      </c>
      <c r="AV28" cm="1">
        <f t="array" aca="1" ref="AV28" ca="1">SUMPRODUCT(--(OFFSET($O$13,0,0,1,$B$9)=TRUE), --(INDEX(OFFSET($O$15,0,0,$B$8,$B$9), 1+$AP28, 0) = INDEX(OFFSET($O$15,0,0,$B$8,$B$9), 1+AV$14, 0))) / $B$13</f>
        <v>0.95</v>
      </c>
      <c r="AW28" cm="1">
        <f t="array" aca="1" ref="AW28" ca="1">SUMPRODUCT(--(OFFSET($O$13,0,0,1,$B$9)=TRUE), --(INDEX(OFFSET($O$15,0,0,$B$8,$B$9), 1+$AP28, 0) = INDEX(OFFSET($O$15,0,0,$B$8,$B$9), 1+AW$14, 0))) / $B$13</f>
        <v>0.8</v>
      </c>
      <c r="AX28" cm="1">
        <f t="array" aca="1" ref="AX28" ca="1">SUMPRODUCT(--(OFFSET($O$13,0,0,1,$B$9)=TRUE), --(INDEX(OFFSET($O$15,0,0,$B$8,$B$9), 1+$AP28, 0) = INDEX(OFFSET($O$15,0,0,$B$8,$B$9), 1+AX$14, 0))) / $B$13</f>
        <v>0.8</v>
      </c>
      <c r="AY28" cm="1">
        <f t="array" aca="1" ref="AY28" ca="1">SUMPRODUCT(--(OFFSET($O$13,0,0,1,$B$9)=TRUE), --(INDEX(OFFSET($O$15,0,0,$B$8,$B$9), 1+$AP28, 0) = INDEX(OFFSET($O$15,0,0,$B$8,$B$9), 1+AY$14, 0))) / $B$13</f>
        <v>0.95</v>
      </c>
      <c r="AZ28" cm="1">
        <f t="array" aca="1" ref="AZ28" ca="1">SUMPRODUCT(--(OFFSET($O$13,0,0,1,$B$9)=TRUE), --(INDEX(OFFSET($O$15,0,0,$B$8,$B$9), 1+$AP28, 0) = INDEX(OFFSET($O$15,0,0,$B$8,$B$9), 1+AZ$14, 0))) / $B$13</f>
        <v>0.95</v>
      </c>
      <c r="BA28" cm="1">
        <f t="array" aca="1" ref="BA28" ca="1">SUMPRODUCT(--(OFFSET($O$13,0,0,1,$B$9)=TRUE), --(INDEX(OFFSET($O$15,0,0,$B$8,$B$9), 1+$AP28, 0) = INDEX(OFFSET($O$15,0,0,$B$8,$B$9), 1+BA$14, 0))) / $B$13</f>
        <v>0.95</v>
      </c>
      <c r="BB28" cm="1">
        <f t="array" aca="1" ref="BB28" ca="1">SUMPRODUCT(--(OFFSET($O$13,0,0,1,$B$9)=TRUE), --(INDEX(OFFSET($O$15,0,0,$B$8,$B$9), 1+$AP28, 0) = INDEX(OFFSET($O$15,0,0,$B$8,$B$9), 1+BB$14, 0))) / $B$13</f>
        <v>0.95</v>
      </c>
      <c r="BC28" cm="1">
        <f t="array" aca="1" ref="BC28" ca="1">SUMPRODUCT(--(OFFSET($O$13,0,0,1,$B$9)=TRUE), --(INDEX(OFFSET($O$15,0,0,$B$8,$B$9), 1+$AP28, 0) = INDEX(OFFSET($O$15,0,0,$B$8,$B$9), 1+BC$14, 0))) / $B$13</f>
        <v>0.95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0.85</v>
      </c>
      <c r="BF28" cm="1">
        <f t="array" aca="1" ref="BF28" ca="1">SUMPRODUCT(--(OFFSET($O$13,0,0,1,$B$9)=TRUE), --(INDEX(OFFSET($O$15,0,0,$B$8,$B$9), 1+$AP28, 0) = INDEX(OFFSET($O$15,0,0,$B$8,$B$9), 1+BF$14, 0))) / $B$13</f>
        <v>0.85</v>
      </c>
      <c r="BG28" cm="1">
        <f t="array" aca="1" ref="BG28" ca="1">SUMPRODUCT(--(OFFSET($O$13,0,0,1,$B$9)=TRUE), --(INDEX(OFFSET($O$15,0,0,$B$8,$B$9), 1+$AP28, 0) = INDEX(OFFSET($O$15,0,0,$B$8,$B$9), 1+BG$14, 0))) / $B$13</f>
        <v>1</v>
      </c>
      <c r="BH28" cm="1">
        <f t="array" aca="1" ref="BH28" ca="1">SUMPRODUCT(--(OFFSET($O$13,0,0,1,$B$9)=TRUE), --(INDEX(OFFSET($O$15,0,0,$B$8,$B$9), 1+$AP28, 0) = INDEX(OFFSET($O$15,0,0,$B$8,$B$9), 1+BH$14, 0))) / $B$13</f>
        <v>0.85</v>
      </c>
      <c r="BI28" cm="1">
        <f t="array" aca="1" ref="BI28" ca="1">SUMPRODUCT(--(OFFSET($O$13,0,0,1,$B$9)=TRUE), --(INDEX(OFFSET($O$15,0,0,$B$8,$B$9), 1+$AP28, 0) = INDEX(OFFSET($O$15,0,0,$B$8,$B$9), 1+BI$14, 0))) / $B$13</f>
        <v>1</v>
      </c>
      <c r="BJ28" cm="1">
        <f t="array" aca="1" ref="BJ28" ca="1">SUMPRODUCT(--(OFFSET($O$13,0,0,1,$B$9)=TRUE), --(INDEX(OFFSET($O$15,0,0,$B$8,$B$9), 1+$AP28, 0) = INDEX(OFFSET($O$15,0,0,$B$8,$B$9), 1+BJ$14, 0))) / $B$13</f>
        <v>0.8</v>
      </c>
      <c r="BN28">
        <f t="shared" ca="1" si="7"/>
        <v>10</v>
      </c>
      <c r="BO28" s="14">
        <f t="shared" ca="1" si="8"/>
        <v>0.1</v>
      </c>
      <c r="BP28" s="2">
        <f ca="1"/>
        <v>14</v>
      </c>
      <c r="BQ28" cm="1">
        <f t="array" aca="1" ref="BQ28" ca="1">SUMPRODUCT(--(OFFSET($O$9,0,0,1,$B$9)=TRUE), --(INDEX(OFFSET($O$15,0,0,$B$8,$B$9), 1+$BP28, 0) = INDEX(OFFSET($O$15,0,0,$B$8,$B$9), 1+BQ$14, 0))) / $B$16</f>
        <v>0.89473684210526316</v>
      </c>
      <c r="BR28" cm="1">
        <f t="array" aca="1" ref="BR28" ca="1">SUMPRODUCT(--(OFFSET($O$9,0,0,1,$B$9)=TRUE), --(INDEX(OFFSET($O$15,0,0,$B$8,$B$9), 1+$BP28, 0) = INDEX(OFFSET($O$15,0,0,$B$8,$B$9), 1+BR$14, 0))) / $B$16</f>
        <v>1</v>
      </c>
      <c r="BS28" cm="1">
        <f t="array" aca="1" ref="BS28" ca="1">SUMPRODUCT(--(OFFSET($O$9,0,0,1,$B$9)=TRUE), --(INDEX(OFFSET($O$15,0,0,$B$8,$B$9), 1+$BP28, 0) = INDEX(OFFSET($O$15,0,0,$B$8,$B$9), 1+BS$14, 0))) / $B$16</f>
        <v>0.89473684210526316</v>
      </c>
      <c r="BT28" cm="1">
        <f t="array" aca="1" ref="BT28" ca="1">SUMPRODUCT(--(OFFSET($O$9,0,0,1,$B$9)=TRUE), --(INDEX(OFFSET($O$15,0,0,$B$8,$B$9), 1+$BP28, 0) = INDEX(OFFSET($O$15,0,0,$B$8,$B$9), 1+BT$14, 0))) / $B$16</f>
        <v>0.89473684210526316</v>
      </c>
      <c r="BU28" cm="1">
        <f t="array" aca="1" ref="BU28" ca="1">SUMPRODUCT(--(OFFSET($O$9,0,0,1,$B$9)=TRUE), --(INDEX(OFFSET($O$15,0,0,$B$8,$B$9), 1+$BP28, 0) = INDEX(OFFSET($O$15,0,0,$B$8,$B$9), 1+BU$14, 0))) / $B$16</f>
        <v>0.89473684210526316</v>
      </c>
      <c r="BV28" cm="1">
        <f t="array" aca="1" ref="BV28" ca="1">SUMPRODUCT(--(OFFSET($O$9,0,0,1,$B$9)=TRUE), --(INDEX(OFFSET($O$15,0,0,$B$8,$B$9), 1+$BP28, 0) = INDEX(OFFSET($O$15,0,0,$B$8,$B$9), 1+BV$14, 0))) / $B$16</f>
        <v>1</v>
      </c>
      <c r="BW28" cm="1">
        <f t="array" aca="1" ref="BW28" ca="1">SUMPRODUCT(--(OFFSET($O$9,0,0,1,$B$9)=TRUE), --(INDEX(OFFSET($O$15,0,0,$B$8,$B$9), 1+$BP28, 0) = INDEX(OFFSET($O$15,0,0,$B$8,$B$9), 1+BW$14, 0))) / $B$16</f>
        <v>0.84210526315789469</v>
      </c>
      <c r="BX28" cm="1">
        <f t="array" aca="1" ref="BX28" ca="1">SUMPRODUCT(--(OFFSET($O$9,0,0,1,$B$9)=TRUE), --(INDEX(OFFSET($O$15,0,0,$B$8,$B$9), 1+$BP28, 0) = INDEX(OFFSET($O$15,0,0,$B$8,$B$9), 1+BX$14, 0))) / $B$16</f>
        <v>0.84210526315789469</v>
      </c>
      <c r="BY28" cm="1">
        <f t="array" aca="1" ref="BY28" ca="1">SUMPRODUCT(--(OFFSET($O$9,0,0,1,$B$9)=TRUE), --(INDEX(OFFSET($O$15,0,0,$B$8,$B$9), 1+$BP28, 0) = INDEX(OFFSET($O$15,0,0,$B$8,$B$9), 1+BY$14, 0))) / $B$16</f>
        <v>1</v>
      </c>
      <c r="BZ28" cm="1">
        <f t="array" aca="1" ref="BZ28" ca="1">SUMPRODUCT(--(OFFSET($O$9,0,0,1,$B$9)=TRUE), --(INDEX(OFFSET($O$15,0,0,$B$8,$B$9), 1+$BP28, 0) = INDEX(OFFSET($O$15,0,0,$B$8,$B$9), 1+BZ$14, 0))) / $B$16</f>
        <v>1</v>
      </c>
      <c r="CA28" cm="1">
        <f t="array" aca="1" ref="CA28" ca="1">SUMPRODUCT(--(OFFSET($O$9,0,0,1,$B$9)=TRUE), --(INDEX(OFFSET($O$15,0,0,$B$8,$B$9), 1+$BP28, 0) = INDEX(OFFSET($O$15,0,0,$B$8,$B$9), 1+CA$14, 0))) / $B$16</f>
        <v>1</v>
      </c>
      <c r="CB28" cm="1">
        <f t="array" aca="1" ref="CB28" ca="1">SUMPRODUCT(--(OFFSET($O$9,0,0,1,$B$9)=TRUE), --(INDEX(OFFSET($O$15,0,0,$B$8,$B$9), 1+$BP28, 0) = INDEX(OFFSET($O$15,0,0,$B$8,$B$9), 1+CB$14, 0))) / $B$16</f>
        <v>1</v>
      </c>
      <c r="CC28" cm="1">
        <f t="array" aca="1" ref="CC28" ca="1">SUMPRODUCT(--(OFFSET($O$9,0,0,1,$B$9)=TRUE), --(INDEX(OFFSET($O$15,0,0,$B$8,$B$9), 1+$BP28, 0) = INDEX(OFFSET($O$15,0,0,$B$8,$B$9), 1+CC$14, 0))) / $B$16</f>
        <v>1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0.84210526315789469</v>
      </c>
      <c r="CF28" cm="1">
        <f t="array" aca="1" ref="CF28" ca="1">SUMPRODUCT(--(OFFSET($O$9,0,0,1,$B$9)=TRUE), --(INDEX(OFFSET($O$15,0,0,$B$8,$B$9), 1+$BP28, 0) = INDEX(OFFSET($O$15,0,0,$B$8,$B$9), 1+CF$14, 0))) / $B$16</f>
        <v>0.84210526315789469</v>
      </c>
      <c r="CG28" cm="1">
        <f t="array" aca="1" ref="CG28" ca="1">SUMPRODUCT(--(OFFSET($O$9,0,0,1,$B$9)=TRUE), --(INDEX(OFFSET($O$15,0,0,$B$8,$B$9), 1+$BP28, 0) = INDEX(OFFSET($O$15,0,0,$B$8,$B$9), 1+CG$14, 0))) / $B$16</f>
        <v>1</v>
      </c>
      <c r="CH28" cm="1">
        <f t="array" aca="1" ref="CH28" ca="1">SUMPRODUCT(--(OFFSET($O$9,0,0,1,$B$9)=TRUE), --(INDEX(OFFSET($O$15,0,0,$B$8,$B$9), 1+$BP28, 0) = INDEX(OFFSET($O$15,0,0,$B$8,$B$9), 1+CH$14, 0))) / $B$16</f>
        <v>0.84210526315789469</v>
      </c>
      <c r="CI28" cm="1">
        <f t="array" aca="1" ref="CI28" ca="1">SUMPRODUCT(--(OFFSET($O$9,0,0,1,$B$9)=TRUE), --(INDEX(OFFSET($O$15,0,0,$B$8,$B$9), 1+$BP28, 0) = INDEX(OFFSET($O$15,0,0,$B$8,$B$9), 1+CI$14, 0))) / $B$16</f>
        <v>1</v>
      </c>
      <c r="CJ28" cm="1">
        <f t="array" aca="1" ref="CJ28" ca="1">SUMPRODUCT(--(OFFSET($O$9,0,0,1,$B$9)=TRUE), --(INDEX(OFFSET($O$15,0,0,$B$8,$B$9), 1+$BP28, 0) = INDEX(OFFSET($O$15,0,0,$B$8,$B$9), 1+CJ$14, 0))) / $B$16</f>
        <v>0.84210526315789469</v>
      </c>
    </row>
    <row r="29" spans="4:88" x14ac:dyDescent="0.2">
      <c r="D29" s="10">
        <f ca="1"/>
        <v>15</v>
      </c>
      <c r="F29" s="10">
        <f ca="1"/>
        <v>0.2</v>
      </c>
      <c r="H29" s="10">
        <f ca="1"/>
        <v>15</v>
      </c>
      <c r="J29" cm="1">
        <f t="array" aca="1" ref="J29" ca="1">SUMPRODUCT((O29:AJ29=$O$11:$AJ$11)*(O$13:AJ$13=TRUE))  / COUNTIF(O$13:AJ$13,TRUE)</f>
        <v>0.95</v>
      </c>
      <c r="K29" t="b">
        <f t="shared" ca="1" si="3"/>
        <v>1</v>
      </c>
      <c r="L29" cm="1">
        <f t="array" aca="1" ref="L29" ca="1">SUM(
   1*(_xlfn._xlws.FILTER(OFFSET($O29,0,0,1,$B$9),OFFSET($O$13,0,0,1,$B$9)) = "-")
) / $B$13</f>
        <v>0.05</v>
      </c>
      <c r="M29" t="b">
        <f t="shared" ca="1" si="4"/>
        <v>1</v>
      </c>
      <c r="N29" s="2">
        <v>14</v>
      </c>
      <c r="O29" s="12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9" t="s">
        <v>11</v>
      </c>
      <c r="W29" s="9" t="s">
        <v>11</v>
      </c>
      <c r="X29" s="9" t="s">
        <v>11</v>
      </c>
      <c r="Y29" s="9" t="s">
        <v>5</v>
      </c>
      <c r="Z29" s="9" t="s">
        <v>0</v>
      </c>
      <c r="AA29" s="9" t="s">
        <v>1</v>
      </c>
      <c r="AB29" s="9" t="s">
        <v>1</v>
      </c>
      <c r="AC29" s="9" t="s">
        <v>2</v>
      </c>
      <c r="AD29" s="9" t="s">
        <v>2</v>
      </c>
      <c r="AE29" s="9" t="s">
        <v>5</v>
      </c>
      <c r="AF29" s="9" t="s">
        <v>5</v>
      </c>
      <c r="AG29" s="9" t="s">
        <v>3</v>
      </c>
      <c r="AH29" s="9" t="s">
        <v>3</v>
      </c>
      <c r="AI29" s="9" t="s">
        <v>4</v>
      </c>
      <c r="AJ29" s="9" t="s">
        <v>4</v>
      </c>
      <c r="AK29" s="7"/>
      <c r="AN29">
        <f t="shared" ca="1" si="5"/>
        <v>3</v>
      </c>
      <c r="AO29" s="14">
        <f t="shared" ca="1" si="6"/>
        <v>0.33333333333333331</v>
      </c>
      <c r="AP29" s="2">
        <f ca="1"/>
        <v>15</v>
      </c>
      <c r="AQ29" cm="1">
        <f t="array" aca="1" ref="AQ29" ca="1">SUMPRODUCT(--(OFFSET($O$13,0,0,1,$B$9)=TRUE), --(INDEX(OFFSET($O$15,0,0,$B$8,$B$9), 1+$AP29, 0) = INDEX(OFFSET($O$15,0,0,$B$8,$B$9), 1+AQ$14, 0))) / $B$13</f>
        <v>0.8</v>
      </c>
      <c r="AR29" cm="1">
        <f t="array" aca="1" ref="AR29" ca="1">SUMPRODUCT(--(OFFSET($O$13,0,0,1,$B$9)=TRUE), --(INDEX(OFFSET($O$15,0,0,$B$8,$B$9), 1+$AP29, 0) = INDEX(OFFSET($O$15,0,0,$B$8,$B$9), 1+AR$14, 0))) / $B$13</f>
        <v>0.8</v>
      </c>
      <c r="AS29" cm="1">
        <f t="array" aca="1" ref="AS29" ca="1">SUMPRODUCT(--(OFFSET($O$13,0,0,1,$B$9)=TRUE), --(INDEX(OFFSET($O$15,0,0,$B$8,$B$9), 1+$AP29, 0) = INDEX(OFFSET($O$15,0,0,$B$8,$B$9), 1+AS$14, 0))) / $B$13</f>
        <v>0.8</v>
      </c>
      <c r="AT29" cm="1">
        <f t="array" aca="1" ref="AT29" ca="1">SUMPRODUCT(--(OFFSET($O$13,0,0,1,$B$9)=TRUE), --(INDEX(OFFSET($O$15,0,0,$B$8,$B$9), 1+$AP29, 0) = INDEX(OFFSET($O$15,0,0,$B$8,$B$9), 1+AT$14, 0))) / $B$13</f>
        <v>0.8</v>
      </c>
      <c r="AU29" cm="1">
        <f t="array" aca="1" ref="AU29" ca="1">SUMPRODUCT(--(OFFSET($O$13,0,0,1,$B$9)=TRUE), --(INDEX(OFFSET($O$15,0,0,$B$8,$B$9), 1+$AP29, 0) = INDEX(OFFSET($O$15,0,0,$B$8,$B$9), 1+AU$14, 0))) / $B$13</f>
        <v>0.8</v>
      </c>
      <c r="AV29" cm="1">
        <f t="array" aca="1" ref="AV29" ca="1">SUMPRODUCT(--(OFFSET($O$13,0,0,1,$B$9)=TRUE), --(INDEX(OFFSET($O$15,0,0,$B$8,$B$9), 1+$AP29, 0) = INDEX(OFFSET($O$15,0,0,$B$8,$B$9), 1+AV$14, 0))) / $B$13</f>
        <v>0.8</v>
      </c>
      <c r="AW29" cm="1">
        <f t="array" aca="1" ref="AW29" ca="1">SUMPRODUCT(--(OFFSET($O$13,0,0,1,$B$9)=TRUE), --(INDEX(OFFSET($O$15,0,0,$B$8,$B$9), 1+$AP29, 0) = INDEX(OFFSET($O$15,0,0,$B$8,$B$9), 1+AW$14, 0))) / $B$13</f>
        <v>0.95</v>
      </c>
      <c r="AX29" cm="1">
        <f t="array" aca="1" ref="AX29" ca="1">SUMPRODUCT(--(OFFSET($O$13,0,0,1,$B$9)=TRUE), --(INDEX(OFFSET($O$15,0,0,$B$8,$B$9), 1+$AP29, 0) = INDEX(OFFSET($O$15,0,0,$B$8,$B$9), 1+AX$14, 0))) / $B$13</f>
        <v>0.95</v>
      </c>
      <c r="AY29" cm="1">
        <f t="array" aca="1" ref="AY29" ca="1">SUMPRODUCT(--(OFFSET($O$13,0,0,1,$B$9)=TRUE), --(INDEX(OFFSET($O$15,0,0,$B$8,$B$9), 1+$AP29, 0) = INDEX(OFFSET($O$15,0,0,$B$8,$B$9), 1+AY$14, 0))) / $B$13</f>
        <v>0.8</v>
      </c>
      <c r="AZ29" cm="1">
        <f t="array" aca="1" ref="AZ29" ca="1">SUMPRODUCT(--(OFFSET($O$13,0,0,1,$B$9)=TRUE), --(INDEX(OFFSET($O$15,0,0,$B$8,$B$9), 1+$AP29, 0) = INDEX(OFFSET($O$15,0,0,$B$8,$B$9), 1+AZ$14, 0))) / $B$13</f>
        <v>0.8</v>
      </c>
      <c r="BA29" cm="1">
        <f t="array" aca="1" ref="BA29" ca="1">SUMPRODUCT(--(OFFSET($O$13,0,0,1,$B$9)=TRUE), --(INDEX(OFFSET($O$15,0,0,$B$8,$B$9), 1+$AP29, 0) = INDEX(OFFSET($O$15,0,0,$B$8,$B$9), 1+BA$14, 0))) / $B$13</f>
        <v>0.8</v>
      </c>
      <c r="BB29" cm="1">
        <f t="array" aca="1" ref="BB29" ca="1">SUMPRODUCT(--(OFFSET($O$13,0,0,1,$B$9)=TRUE), --(INDEX(OFFSET($O$15,0,0,$B$8,$B$9), 1+$AP29, 0) = INDEX(OFFSET($O$15,0,0,$B$8,$B$9), 1+BB$14, 0))) / $B$13</f>
        <v>0.8</v>
      </c>
      <c r="BC29" cm="1">
        <f t="array" aca="1" ref="BC29" ca="1">SUMPRODUCT(--(OFFSET($O$13,0,0,1,$B$9)=TRUE), --(INDEX(OFFSET($O$15,0,0,$B$8,$B$9), 1+$AP29, 0) = INDEX(OFFSET($O$15,0,0,$B$8,$B$9), 1+BC$14, 0))) / $B$13</f>
        <v>0.8</v>
      </c>
      <c r="BD29" cm="1">
        <f t="array" aca="1" ref="BD29" ca="1">SUMPRODUCT(--(OFFSET($O$13,0,0,1,$B$9)=TRUE), --(INDEX(OFFSET($O$15,0,0,$B$8,$B$9), 1+$AP29, 0) = INDEX(OFFSET($O$15,0,0,$B$8,$B$9), 1+BD$14, 0))) / $B$13</f>
        <v>0.85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1</v>
      </c>
      <c r="BG29" cm="1">
        <f t="array" aca="1" ref="BG29" ca="1">SUMPRODUCT(--(OFFSET($O$13,0,0,1,$B$9)=TRUE), --(INDEX(OFFSET($O$15,0,0,$B$8,$B$9), 1+$AP29, 0) = INDEX(OFFSET($O$15,0,0,$B$8,$B$9), 1+BG$14, 0))) / $B$13</f>
        <v>0.85</v>
      </c>
      <c r="BH29" cm="1">
        <f t="array" aca="1" ref="BH29" ca="1">SUMPRODUCT(--(OFFSET($O$13,0,0,1,$B$9)=TRUE), --(INDEX(OFFSET($O$15,0,0,$B$8,$B$9), 1+$AP29, 0) = INDEX(OFFSET($O$15,0,0,$B$8,$B$9), 1+BH$14, 0))) / $B$13</f>
        <v>1</v>
      </c>
      <c r="BI29" cm="1">
        <f t="array" aca="1" ref="BI29" ca="1">SUMPRODUCT(--(OFFSET($O$13,0,0,1,$B$9)=TRUE), --(INDEX(OFFSET($O$15,0,0,$B$8,$B$9), 1+$AP29, 0) = INDEX(OFFSET($O$15,0,0,$B$8,$B$9), 1+BI$14, 0))) / $B$13</f>
        <v>0.85</v>
      </c>
      <c r="BJ29" cm="1">
        <f t="array" aca="1" ref="BJ29" ca="1">SUMPRODUCT(--(OFFSET($O$13,0,0,1,$B$9)=TRUE), --(INDEX(OFFSET($O$15,0,0,$B$8,$B$9), 1+$AP29, 0) = INDEX(OFFSET($O$15,0,0,$B$8,$B$9), 1+BJ$14, 0))) / $B$13</f>
        <v>0.9</v>
      </c>
      <c r="BN29">
        <f t="shared" ca="1" si="7"/>
        <v>5</v>
      </c>
      <c r="BO29" s="14">
        <f t="shared" ca="1" si="8"/>
        <v>0.2</v>
      </c>
      <c r="BP29" s="2">
        <f ca="1"/>
        <v>15</v>
      </c>
      <c r="BQ29" cm="1">
        <f t="array" aca="1" ref="BQ29" ca="1">SUMPRODUCT(--(OFFSET($O$9,0,0,1,$B$9)=TRUE), --(INDEX(OFFSET($O$15,0,0,$B$8,$B$9), 1+$BP29, 0) = INDEX(OFFSET($O$15,0,0,$B$8,$B$9), 1+BQ$14, 0))) / $B$16</f>
        <v>0.84210526315789469</v>
      </c>
      <c r="BR29" cm="1">
        <f t="array" aca="1" ref="BR29" ca="1">SUMPRODUCT(--(OFFSET($O$9,0,0,1,$B$9)=TRUE), --(INDEX(OFFSET($O$15,0,0,$B$8,$B$9), 1+$BP29, 0) = INDEX(OFFSET($O$15,0,0,$B$8,$B$9), 1+BR$14, 0))) / $B$16</f>
        <v>0.84210526315789469</v>
      </c>
      <c r="BS29" cm="1">
        <f t="array" aca="1" ref="BS29" ca="1">SUMPRODUCT(--(OFFSET($O$9,0,0,1,$B$9)=TRUE), --(INDEX(OFFSET($O$15,0,0,$B$8,$B$9), 1+$BP29, 0) = INDEX(OFFSET($O$15,0,0,$B$8,$B$9), 1+BS$14, 0))) / $B$16</f>
        <v>0.84210526315789469</v>
      </c>
      <c r="BT29" cm="1">
        <f t="array" aca="1" ref="BT29" ca="1">SUMPRODUCT(--(OFFSET($O$9,0,0,1,$B$9)=TRUE), --(INDEX(OFFSET($O$15,0,0,$B$8,$B$9), 1+$BP29, 0) = INDEX(OFFSET($O$15,0,0,$B$8,$B$9), 1+BT$14, 0))) / $B$16</f>
        <v>0.84210526315789469</v>
      </c>
      <c r="BU29" cm="1">
        <f t="array" aca="1" ref="BU29" ca="1">SUMPRODUCT(--(OFFSET($O$9,0,0,1,$B$9)=TRUE), --(INDEX(OFFSET($O$15,0,0,$B$8,$B$9), 1+$BP29, 0) = INDEX(OFFSET($O$15,0,0,$B$8,$B$9), 1+BU$14, 0))) / $B$16</f>
        <v>0.84210526315789469</v>
      </c>
      <c r="BV29" cm="1">
        <f t="array" aca="1" ref="BV29" ca="1">SUMPRODUCT(--(OFFSET($O$9,0,0,1,$B$9)=TRUE), --(INDEX(OFFSET($O$15,0,0,$B$8,$B$9), 1+$BP29, 0) = INDEX(OFFSET($O$15,0,0,$B$8,$B$9), 1+BV$14, 0))) / $B$16</f>
        <v>0.84210526315789469</v>
      </c>
      <c r="BW29" cm="1">
        <f t="array" aca="1" ref="BW29" ca="1">SUMPRODUCT(--(OFFSET($O$9,0,0,1,$B$9)=TRUE), --(INDEX(OFFSET($O$15,0,0,$B$8,$B$9), 1+$BP29, 0) = INDEX(OFFSET($O$15,0,0,$B$8,$B$9), 1+BW$14, 0))) / $B$16</f>
        <v>1</v>
      </c>
      <c r="BX29" cm="1">
        <f t="array" aca="1" ref="BX29" ca="1">SUMPRODUCT(--(OFFSET($O$9,0,0,1,$B$9)=TRUE), --(INDEX(OFFSET($O$15,0,0,$B$8,$B$9), 1+$BP29, 0) = INDEX(OFFSET($O$15,0,0,$B$8,$B$9), 1+BX$14, 0))) / $B$16</f>
        <v>1</v>
      </c>
      <c r="BY29" cm="1">
        <f t="array" aca="1" ref="BY29" ca="1">SUMPRODUCT(--(OFFSET($O$9,0,0,1,$B$9)=TRUE), --(INDEX(OFFSET($O$15,0,0,$B$8,$B$9), 1+$BP29, 0) = INDEX(OFFSET($O$15,0,0,$B$8,$B$9), 1+BY$14, 0))) / $B$16</f>
        <v>0.84210526315789469</v>
      </c>
      <c r="BZ29" cm="1">
        <f t="array" aca="1" ref="BZ29" ca="1">SUMPRODUCT(--(OFFSET($O$9,0,0,1,$B$9)=TRUE), --(INDEX(OFFSET($O$15,0,0,$B$8,$B$9), 1+$BP29, 0) = INDEX(OFFSET($O$15,0,0,$B$8,$B$9), 1+BZ$14, 0))) / $B$16</f>
        <v>0.84210526315789469</v>
      </c>
      <c r="CA29" cm="1">
        <f t="array" aca="1" ref="CA29" ca="1">SUMPRODUCT(--(OFFSET($O$9,0,0,1,$B$9)=TRUE), --(INDEX(OFFSET($O$15,0,0,$B$8,$B$9), 1+$BP29, 0) = INDEX(OFFSET($O$15,0,0,$B$8,$B$9), 1+CA$14, 0))) / $B$16</f>
        <v>0.84210526315789469</v>
      </c>
      <c r="CB29" cm="1">
        <f t="array" aca="1" ref="CB29" ca="1">SUMPRODUCT(--(OFFSET($O$9,0,0,1,$B$9)=TRUE), --(INDEX(OFFSET($O$15,0,0,$B$8,$B$9), 1+$BP29, 0) = INDEX(OFFSET($O$15,0,0,$B$8,$B$9), 1+CB$14, 0))) / $B$16</f>
        <v>0.84210526315789469</v>
      </c>
      <c r="CC29" cm="1">
        <f t="array" aca="1" ref="CC29" ca="1">SUMPRODUCT(--(OFFSET($O$9,0,0,1,$B$9)=TRUE), --(INDEX(OFFSET($O$15,0,0,$B$8,$B$9), 1+$BP29, 0) = INDEX(OFFSET($O$15,0,0,$B$8,$B$9), 1+CC$14, 0))) / $B$16</f>
        <v>0.84210526315789469</v>
      </c>
      <c r="CD29" cm="1">
        <f t="array" aca="1" ref="CD29" ca="1">SUMPRODUCT(--(OFFSET($O$9,0,0,1,$B$9)=TRUE), --(INDEX(OFFSET($O$15,0,0,$B$8,$B$9), 1+$BP29, 0) = INDEX(OFFSET($O$15,0,0,$B$8,$B$9), 1+CD$14, 0))) / $B$16</f>
        <v>0.84210526315789469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1</v>
      </c>
      <c r="CG29" cm="1">
        <f t="array" aca="1" ref="CG29" ca="1">SUMPRODUCT(--(OFFSET($O$9,0,0,1,$B$9)=TRUE), --(INDEX(OFFSET($O$15,0,0,$B$8,$B$9), 1+$BP29, 0) = INDEX(OFFSET($O$15,0,0,$B$8,$B$9), 1+CG$14, 0))) / $B$16</f>
        <v>0.84210526315789469</v>
      </c>
      <c r="CH29" cm="1">
        <f t="array" aca="1" ref="CH29" ca="1">SUMPRODUCT(--(OFFSET($O$9,0,0,1,$B$9)=TRUE), --(INDEX(OFFSET($O$15,0,0,$B$8,$B$9), 1+$BP29, 0) = INDEX(OFFSET($O$15,0,0,$B$8,$B$9), 1+CH$14, 0))) / $B$16</f>
        <v>1</v>
      </c>
      <c r="CI29" cm="1">
        <f t="array" aca="1" ref="CI29" ca="1">SUMPRODUCT(--(OFFSET($O$9,0,0,1,$B$9)=TRUE), --(INDEX(OFFSET($O$15,0,0,$B$8,$B$9), 1+$BP29, 0) = INDEX(OFFSET($O$15,0,0,$B$8,$B$9), 1+CI$14, 0))) / $B$16</f>
        <v>0.84210526315789469</v>
      </c>
      <c r="CJ29" cm="1">
        <f t="array" aca="1" ref="CJ29" ca="1">SUMPRODUCT(--(OFFSET($O$9,0,0,1,$B$9)=TRUE), --(INDEX(OFFSET($O$15,0,0,$B$8,$B$9), 1+$BP29, 0) = INDEX(OFFSET($O$15,0,0,$B$8,$B$9), 1+CJ$14, 0))) / $B$16</f>
        <v>0.94736842105263153</v>
      </c>
    </row>
    <row r="30" spans="4:88" x14ac:dyDescent="0.2">
      <c r="D30" s="10">
        <f ca="1"/>
        <v>16</v>
      </c>
      <c r="F30" s="10">
        <f ca="1"/>
        <v>0.2</v>
      </c>
      <c r="H30" s="10">
        <f ca="1"/>
        <v>18</v>
      </c>
      <c r="J30" cm="1">
        <f t="array" aca="1" ref="J30" ca="1">SUMPRODUCT((O30:AJ30=$O$11:$AJ$11)*(O$13:AJ$13=TRUE))  / COUNTIF(O$13:AJ$13,TRUE)</f>
        <v>0.8</v>
      </c>
      <c r="K30" t="b">
        <f t="shared" ca="1" si="3"/>
        <v>1</v>
      </c>
      <c r="L30" cm="1">
        <f t="array" aca="1" ref="L30" ca="1">SUM(
   1*(_xlfn._xlws.FILTER(OFFSET($O30,0,0,1,$B$9),OFFSET($O$13,0,0,1,$B$9)) = "-")
) / $B$13</f>
        <v>0.05</v>
      </c>
      <c r="M30" t="b">
        <f t="shared" ca="1" si="4"/>
        <v>1</v>
      </c>
      <c r="N30" s="2">
        <v>15</v>
      </c>
      <c r="O30" s="12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9" t="s">
        <v>11</v>
      </c>
      <c r="Y30" s="9" t="s">
        <v>5</v>
      </c>
      <c r="Z30" s="9" t="s">
        <v>2</v>
      </c>
      <c r="AA30" s="9" t="s">
        <v>1</v>
      </c>
      <c r="AB30" s="12" t="s">
        <v>1</v>
      </c>
      <c r="AC30" s="9" t="s">
        <v>2</v>
      </c>
      <c r="AD30" s="9" t="s">
        <v>2</v>
      </c>
      <c r="AE30" s="9" t="s">
        <v>5</v>
      </c>
      <c r="AF30" s="9" t="s">
        <v>5</v>
      </c>
      <c r="AG30" s="9" t="s">
        <v>3</v>
      </c>
      <c r="AH30" s="9" t="s">
        <v>3</v>
      </c>
      <c r="AI30" s="9" t="s">
        <v>11</v>
      </c>
      <c r="AJ30" s="9" t="s">
        <v>6</v>
      </c>
      <c r="AN30">
        <f t="shared" ca="1" si="5"/>
        <v>3</v>
      </c>
      <c r="AO30" s="14">
        <f t="shared" ca="1" si="6"/>
        <v>0.33333333333333331</v>
      </c>
      <c r="AP30" s="2">
        <f ca="1"/>
        <v>16</v>
      </c>
      <c r="AQ30" cm="1">
        <f t="array" aca="1" ref="AQ30" ca="1">SUMPRODUCT(--(OFFSET($O$13,0,0,1,$B$9)=TRUE), --(INDEX(OFFSET($O$15,0,0,$B$8,$B$9), 1+$AP30, 0) = INDEX(OFFSET($O$15,0,0,$B$8,$B$9), 1+AQ$14, 0))) / $B$13</f>
        <v>0.8</v>
      </c>
      <c r="AR30" cm="1">
        <f t="array" aca="1" ref="AR30" ca="1">SUMPRODUCT(--(OFFSET($O$13,0,0,1,$B$9)=TRUE), --(INDEX(OFFSET($O$15,0,0,$B$8,$B$9), 1+$AP30, 0) = INDEX(OFFSET($O$15,0,0,$B$8,$B$9), 1+AR$14, 0))) / $B$13</f>
        <v>0.8</v>
      </c>
      <c r="AS30" cm="1">
        <f t="array" aca="1" ref="AS30" ca="1">SUMPRODUCT(--(OFFSET($O$13,0,0,1,$B$9)=TRUE), --(INDEX(OFFSET($O$15,0,0,$B$8,$B$9), 1+$AP30, 0) = INDEX(OFFSET($O$15,0,0,$B$8,$B$9), 1+AS$14, 0))) / $B$13</f>
        <v>0.8</v>
      </c>
      <c r="AT30" cm="1">
        <f t="array" aca="1" ref="AT30" ca="1">SUMPRODUCT(--(OFFSET($O$13,0,0,1,$B$9)=TRUE), --(INDEX(OFFSET($O$15,0,0,$B$8,$B$9), 1+$AP30, 0) = INDEX(OFFSET($O$15,0,0,$B$8,$B$9), 1+AT$14, 0))) / $B$13</f>
        <v>0.8</v>
      </c>
      <c r="AU30" cm="1">
        <f t="array" aca="1" ref="AU30" ca="1">SUMPRODUCT(--(OFFSET($O$13,0,0,1,$B$9)=TRUE), --(INDEX(OFFSET($O$15,0,0,$B$8,$B$9), 1+$AP30, 0) = INDEX(OFFSET($O$15,0,0,$B$8,$B$9), 1+AU$14, 0))) / $B$13</f>
        <v>0.8</v>
      </c>
      <c r="AV30" cm="1">
        <f t="array" aca="1" ref="AV30" ca="1">SUMPRODUCT(--(OFFSET($O$13,0,0,1,$B$9)=TRUE), --(INDEX(OFFSET($O$15,0,0,$B$8,$B$9), 1+$AP30, 0) = INDEX(OFFSET($O$15,0,0,$B$8,$B$9), 1+AV$14, 0))) / $B$13</f>
        <v>0.8</v>
      </c>
      <c r="AW30" cm="1">
        <f t="array" aca="1" ref="AW30" ca="1">SUMPRODUCT(--(OFFSET($O$13,0,0,1,$B$9)=TRUE), --(INDEX(OFFSET($O$15,0,0,$B$8,$B$9), 1+$AP30, 0) = INDEX(OFFSET($O$15,0,0,$B$8,$B$9), 1+AW$14, 0))) / $B$13</f>
        <v>0.95</v>
      </c>
      <c r="AX30" cm="1">
        <f t="array" aca="1" ref="AX30" ca="1">SUMPRODUCT(--(OFFSET($O$13,0,0,1,$B$9)=TRUE), --(INDEX(OFFSET($O$15,0,0,$B$8,$B$9), 1+$AP30, 0) = INDEX(OFFSET($O$15,0,0,$B$8,$B$9), 1+AX$14, 0))) / $B$13</f>
        <v>0.95</v>
      </c>
      <c r="AY30" cm="1">
        <f t="array" aca="1" ref="AY30" ca="1">SUMPRODUCT(--(OFFSET($O$13,0,0,1,$B$9)=TRUE), --(INDEX(OFFSET($O$15,0,0,$B$8,$B$9), 1+$AP30, 0) = INDEX(OFFSET($O$15,0,0,$B$8,$B$9), 1+AY$14, 0))) / $B$13</f>
        <v>0.8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0.8</v>
      </c>
      <c r="BB30" cm="1">
        <f t="array" aca="1" ref="BB30" ca="1">SUMPRODUCT(--(OFFSET($O$13,0,0,1,$B$9)=TRUE), --(INDEX(OFFSET($O$15,0,0,$B$8,$B$9), 1+$AP30, 0) = INDEX(OFFSET($O$15,0,0,$B$8,$B$9), 1+BB$14, 0))) / $B$13</f>
        <v>0.8</v>
      </c>
      <c r="BC30" cm="1">
        <f t="array" aca="1" ref="BC30" ca="1">SUMPRODUCT(--(OFFSET($O$13,0,0,1,$B$9)=TRUE), --(INDEX(OFFSET($O$15,0,0,$B$8,$B$9), 1+$AP30, 0) = INDEX(OFFSET($O$15,0,0,$B$8,$B$9), 1+BC$14, 0))) / $B$13</f>
        <v>0.8</v>
      </c>
      <c r="BD30" cm="1">
        <f t="array" aca="1" ref="BD30" ca="1">SUMPRODUCT(--(OFFSET($O$13,0,0,1,$B$9)=TRUE), --(INDEX(OFFSET($O$15,0,0,$B$8,$B$9), 1+$AP30, 0) = INDEX(OFFSET($O$15,0,0,$B$8,$B$9), 1+BD$14, 0))) / $B$13</f>
        <v>0.85</v>
      </c>
      <c r="BE30" cm="1">
        <f t="array" aca="1" ref="BE30" ca="1">SUMPRODUCT(--(OFFSET($O$13,0,0,1,$B$9)=TRUE), --(INDEX(OFFSET($O$15,0,0,$B$8,$B$9), 1+$AP30, 0) = INDEX(OFFSET($O$15,0,0,$B$8,$B$9), 1+BE$14, 0))) / $B$13</f>
        <v>1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0.85</v>
      </c>
      <c r="BH30" cm="1">
        <f t="array" aca="1" ref="BH30" ca="1">SUMPRODUCT(--(OFFSET($O$13,0,0,1,$B$9)=TRUE), --(INDEX(OFFSET($O$15,0,0,$B$8,$B$9), 1+$AP30, 0) = INDEX(OFFSET($O$15,0,0,$B$8,$B$9), 1+BH$14, 0))) / $B$13</f>
        <v>1</v>
      </c>
      <c r="BI30" cm="1">
        <f t="array" aca="1" ref="BI30" ca="1">SUMPRODUCT(--(OFFSET($O$13,0,0,1,$B$9)=TRUE), --(INDEX(OFFSET($O$15,0,0,$B$8,$B$9), 1+$AP30, 0) = INDEX(OFFSET($O$15,0,0,$B$8,$B$9), 1+BI$14, 0))) / $B$13</f>
        <v>0.85</v>
      </c>
      <c r="BJ30" cm="1">
        <f t="array" aca="1" ref="BJ30" ca="1">SUMPRODUCT(--(OFFSET($O$13,0,0,1,$B$9)=TRUE), --(INDEX(OFFSET($O$15,0,0,$B$8,$B$9), 1+$AP30, 0) = INDEX(OFFSET($O$15,0,0,$B$8,$B$9), 1+BJ$14, 0))) / $B$13</f>
        <v>0.9</v>
      </c>
      <c r="BN30">
        <f t="shared" ca="1" si="7"/>
        <v>5</v>
      </c>
      <c r="BO30" s="14">
        <f t="shared" ca="1" si="8"/>
        <v>0.2</v>
      </c>
      <c r="BP30" s="2">
        <f ca="1"/>
        <v>16</v>
      </c>
      <c r="BQ30" cm="1">
        <f t="array" aca="1" ref="BQ30" ca="1">SUMPRODUCT(--(OFFSET($O$9,0,0,1,$B$9)=TRUE), --(INDEX(OFFSET($O$15,0,0,$B$8,$B$9), 1+$BP30, 0) = INDEX(OFFSET($O$15,0,0,$B$8,$B$9), 1+BQ$14, 0))) / $B$16</f>
        <v>0.84210526315789469</v>
      </c>
      <c r="BR30" cm="1">
        <f t="array" aca="1" ref="BR30" ca="1">SUMPRODUCT(--(OFFSET($O$9,0,0,1,$B$9)=TRUE), --(INDEX(OFFSET($O$15,0,0,$B$8,$B$9), 1+$BP30, 0) = INDEX(OFFSET($O$15,0,0,$B$8,$B$9), 1+BR$14, 0))) / $B$16</f>
        <v>0.84210526315789469</v>
      </c>
      <c r="BS30" cm="1">
        <f t="array" aca="1" ref="BS30" ca="1">SUMPRODUCT(--(OFFSET($O$9,0,0,1,$B$9)=TRUE), --(INDEX(OFFSET($O$15,0,0,$B$8,$B$9), 1+$BP30, 0) = INDEX(OFFSET($O$15,0,0,$B$8,$B$9), 1+BS$14, 0))) / $B$16</f>
        <v>0.84210526315789469</v>
      </c>
      <c r="BT30" cm="1">
        <f t="array" aca="1" ref="BT30" ca="1">SUMPRODUCT(--(OFFSET($O$9,0,0,1,$B$9)=TRUE), --(INDEX(OFFSET($O$15,0,0,$B$8,$B$9), 1+$BP30, 0) = INDEX(OFFSET($O$15,0,0,$B$8,$B$9), 1+BT$14, 0))) / $B$16</f>
        <v>0.84210526315789469</v>
      </c>
      <c r="BU30" cm="1">
        <f t="array" aca="1" ref="BU30" ca="1">SUMPRODUCT(--(OFFSET($O$9,0,0,1,$B$9)=TRUE), --(INDEX(OFFSET($O$15,0,0,$B$8,$B$9), 1+$BP30, 0) = INDEX(OFFSET($O$15,0,0,$B$8,$B$9), 1+BU$14, 0))) / $B$16</f>
        <v>0.84210526315789469</v>
      </c>
      <c r="BV30" cm="1">
        <f t="array" aca="1" ref="BV30" ca="1">SUMPRODUCT(--(OFFSET($O$9,0,0,1,$B$9)=TRUE), --(INDEX(OFFSET($O$15,0,0,$B$8,$B$9), 1+$BP30, 0) = INDEX(OFFSET($O$15,0,0,$B$8,$B$9), 1+BV$14, 0))) / $B$16</f>
        <v>0.84210526315789469</v>
      </c>
      <c r="BW30" cm="1">
        <f t="array" aca="1" ref="BW30" ca="1">SUMPRODUCT(--(OFFSET($O$9,0,0,1,$B$9)=TRUE), --(INDEX(OFFSET($O$15,0,0,$B$8,$B$9), 1+$BP30, 0) = INDEX(OFFSET($O$15,0,0,$B$8,$B$9), 1+BW$14, 0))) / $B$16</f>
        <v>1</v>
      </c>
      <c r="BX30" cm="1">
        <f t="array" aca="1" ref="BX30" ca="1">SUMPRODUCT(--(OFFSET($O$9,0,0,1,$B$9)=TRUE), --(INDEX(OFFSET($O$15,0,0,$B$8,$B$9), 1+$BP30, 0) = INDEX(OFFSET($O$15,0,0,$B$8,$B$9), 1+BX$14, 0))) / $B$16</f>
        <v>1</v>
      </c>
      <c r="BY30" cm="1">
        <f t="array" aca="1" ref="BY30" ca="1">SUMPRODUCT(--(OFFSET($O$9,0,0,1,$B$9)=TRUE), --(INDEX(OFFSET($O$15,0,0,$B$8,$B$9), 1+$BP30, 0) = INDEX(OFFSET($O$15,0,0,$B$8,$B$9), 1+BY$14, 0))) / $B$16</f>
        <v>0.84210526315789469</v>
      </c>
      <c r="BZ30" cm="1">
        <f t="array" aca="1" ref="BZ30" ca="1">SUMPRODUCT(--(OFFSET($O$9,0,0,1,$B$9)=TRUE), --(INDEX(OFFSET($O$15,0,0,$B$8,$B$9), 1+$BP30, 0) = INDEX(OFFSET($O$15,0,0,$B$8,$B$9), 1+BZ$14, 0))) / $B$16</f>
        <v>0.84210526315789469</v>
      </c>
      <c r="CA30" cm="1">
        <f t="array" aca="1" ref="CA30" ca="1">SUMPRODUCT(--(OFFSET($O$9,0,0,1,$B$9)=TRUE), --(INDEX(OFFSET($O$15,0,0,$B$8,$B$9), 1+$BP30, 0) = INDEX(OFFSET($O$15,0,0,$B$8,$B$9), 1+CA$14, 0))) / $B$16</f>
        <v>0.84210526315789469</v>
      </c>
      <c r="CB30" cm="1">
        <f t="array" aca="1" ref="CB30" ca="1">SUMPRODUCT(--(OFFSET($O$9,0,0,1,$B$9)=TRUE), --(INDEX(OFFSET($O$15,0,0,$B$8,$B$9), 1+$BP30, 0) = INDEX(OFFSET($O$15,0,0,$B$8,$B$9), 1+CB$14, 0))) / $B$16</f>
        <v>0.84210526315789469</v>
      </c>
      <c r="CC30" cm="1">
        <f t="array" aca="1" ref="CC30" ca="1">SUMPRODUCT(--(OFFSET($O$9,0,0,1,$B$9)=TRUE), --(INDEX(OFFSET($O$15,0,0,$B$8,$B$9), 1+$BP30, 0) = INDEX(OFFSET($O$15,0,0,$B$8,$B$9), 1+CC$14, 0))) / $B$16</f>
        <v>0.84210526315789469</v>
      </c>
      <c r="CD30" cm="1">
        <f t="array" aca="1" ref="CD30" ca="1">SUMPRODUCT(--(OFFSET($O$9,0,0,1,$B$9)=TRUE), --(INDEX(OFFSET($O$15,0,0,$B$8,$B$9), 1+$BP30, 0) = INDEX(OFFSET($O$15,0,0,$B$8,$B$9), 1+CD$14, 0))) / $B$16</f>
        <v>0.84210526315789469</v>
      </c>
      <c r="CE30" cm="1">
        <f t="array" aca="1" ref="CE30" ca="1">SUMPRODUCT(--(OFFSET($O$9,0,0,1,$B$9)=TRUE), --(INDEX(OFFSET($O$15,0,0,$B$8,$B$9), 1+$BP30, 0) = INDEX(OFFSET($O$15,0,0,$B$8,$B$9), 1+CE$14, 0))) / $B$16</f>
        <v>1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0.84210526315789469</v>
      </c>
      <c r="CH30" cm="1">
        <f t="array" aca="1" ref="CH30" ca="1">SUMPRODUCT(--(OFFSET($O$9,0,0,1,$B$9)=TRUE), --(INDEX(OFFSET($O$15,0,0,$B$8,$B$9), 1+$BP30, 0) = INDEX(OFFSET($O$15,0,0,$B$8,$B$9), 1+CH$14, 0))) / $B$16</f>
        <v>1</v>
      </c>
      <c r="CI30" cm="1">
        <f t="array" aca="1" ref="CI30" ca="1">SUMPRODUCT(--(OFFSET($O$9,0,0,1,$B$9)=TRUE), --(INDEX(OFFSET($O$15,0,0,$B$8,$B$9), 1+$BP30, 0) = INDEX(OFFSET($O$15,0,0,$B$8,$B$9), 1+CI$14, 0))) / $B$16</f>
        <v>0.84210526315789469</v>
      </c>
      <c r="CJ30" cm="1">
        <f t="array" aca="1" ref="CJ30" ca="1">SUMPRODUCT(--(OFFSET($O$9,0,0,1,$B$9)=TRUE), --(INDEX(OFFSET($O$15,0,0,$B$8,$B$9), 1+$BP30, 0) = INDEX(OFFSET($O$15,0,0,$B$8,$B$9), 1+CJ$14, 0))) / $B$16</f>
        <v>0.94736842105263153</v>
      </c>
    </row>
    <row r="31" spans="4:88" x14ac:dyDescent="0.2">
      <c r="D31" s="10">
        <f ca="1"/>
        <v>17</v>
      </c>
      <c r="F31" s="10">
        <f ca="1"/>
        <v>0.1</v>
      </c>
      <c r="H31" s="10">
        <f ca="1"/>
        <v>19</v>
      </c>
      <c r="J31" cm="1">
        <f t="array" aca="1" ref="J31" ca="1">SUMPRODUCT((O31:AJ31=$O$11:$AJ$11)*(O$13:AJ$13=TRUE))  / COUNTIF(O$13:AJ$13,TRUE)</f>
        <v>0.8</v>
      </c>
      <c r="K31" t="b">
        <f t="shared" ca="1" si="3"/>
        <v>1</v>
      </c>
      <c r="L31" cm="1">
        <f t="array" aca="1" ref="L31" ca="1">SUM(
   1*(_xlfn._xlws.FILTER(OFFSET($O31,0,0,1,$B$9),OFFSET($O$13,0,0,1,$B$9)) = "-")
) / $B$13</f>
        <v>0.05</v>
      </c>
      <c r="M31" t="b">
        <f t="shared" ca="1" si="4"/>
        <v>1</v>
      </c>
      <c r="N31" s="2">
        <v>16</v>
      </c>
      <c r="O31" s="12" t="s">
        <v>11</v>
      </c>
      <c r="P31" s="9" t="s">
        <v>11</v>
      </c>
      <c r="Q31" s="9" t="s">
        <v>11</v>
      </c>
      <c r="R31" s="9" t="s">
        <v>11</v>
      </c>
      <c r="S31" s="9" t="s">
        <v>11</v>
      </c>
      <c r="T31" s="9" t="s">
        <v>11</v>
      </c>
      <c r="U31" s="9" t="s">
        <v>11</v>
      </c>
      <c r="V31" s="9" t="s">
        <v>11</v>
      </c>
      <c r="W31" s="9" t="s">
        <v>11</v>
      </c>
      <c r="X31" s="9" t="s">
        <v>11</v>
      </c>
      <c r="Y31" s="9" t="s">
        <v>5</v>
      </c>
      <c r="Z31" s="9" t="s">
        <v>2</v>
      </c>
      <c r="AA31" s="9" t="s">
        <v>1</v>
      </c>
      <c r="AB31" s="12" t="s">
        <v>1</v>
      </c>
      <c r="AC31" s="9" t="s">
        <v>2</v>
      </c>
      <c r="AD31" s="9" t="s">
        <v>2</v>
      </c>
      <c r="AE31" s="9" t="s">
        <v>5</v>
      </c>
      <c r="AF31" s="9" t="s">
        <v>5</v>
      </c>
      <c r="AG31" s="9" t="s">
        <v>3</v>
      </c>
      <c r="AH31" s="9" t="s">
        <v>3</v>
      </c>
      <c r="AI31" s="9" t="s">
        <v>11</v>
      </c>
      <c r="AJ31" s="9" t="s">
        <v>6</v>
      </c>
      <c r="AN31">
        <f t="shared" ca="1" si="5"/>
        <v>3</v>
      </c>
      <c r="AO31" s="14">
        <f t="shared" ca="1" si="6"/>
        <v>0.33333333333333331</v>
      </c>
      <c r="AP31" s="2">
        <f ca="1"/>
        <v>17</v>
      </c>
      <c r="AQ31" cm="1">
        <f t="array" aca="1" ref="AQ31" ca="1">SUMPRODUCT(--(OFFSET($O$13,0,0,1,$B$9)=TRUE), --(INDEX(OFFSET($O$15,0,0,$B$8,$B$9), 1+$AP31, 0) = INDEX(OFFSET($O$15,0,0,$B$8,$B$9), 1+AQ$14, 0))) / $B$13</f>
        <v>0.85</v>
      </c>
      <c r="AR31" cm="1">
        <f t="array" aca="1" ref="AR31" ca="1">SUMPRODUCT(--(OFFSET($O$13,0,0,1,$B$9)=TRUE), --(INDEX(OFFSET($O$15,0,0,$B$8,$B$9), 1+$AP31, 0) = INDEX(OFFSET($O$15,0,0,$B$8,$B$9), 1+AR$14, 0))) / $B$13</f>
        <v>0.95</v>
      </c>
      <c r="AS31" cm="1">
        <f t="array" aca="1" ref="AS31" ca="1">SUMPRODUCT(--(OFFSET($O$13,0,0,1,$B$9)=TRUE), --(INDEX(OFFSET($O$15,0,0,$B$8,$B$9), 1+$AP31, 0) = INDEX(OFFSET($O$15,0,0,$B$8,$B$9), 1+AS$14, 0))) / $B$13</f>
        <v>0.85</v>
      </c>
      <c r="AT31" cm="1">
        <f t="array" aca="1" ref="AT31" ca="1">SUMPRODUCT(--(OFFSET($O$13,0,0,1,$B$9)=TRUE), --(INDEX(OFFSET($O$15,0,0,$B$8,$B$9), 1+$AP31, 0) = INDEX(OFFSET($O$15,0,0,$B$8,$B$9), 1+AT$14, 0))) / $B$13</f>
        <v>0.85</v>
      </c>
      <c r="AU31" cm="1">
        <f t="array" aca="1" ref="AU31" ca="1">SUMPRODUCT(--(OFFSET($O$13,0,0,1,$B$9)=TRUE), --(INDEX(OFFSET($O$15,0,0,$B$8,$B$9), 1+$AP31, 0) = INDEX(OFFSET($O$15,0,0,$B$8,$B$9), 1+AU$14, 0))) / $B$13</f>
        <v>0.85</v>
      </c>
      <c r="AV31" cm="1">
        <f t="array" aca="1" ref="AV31" ca="1">SUMPRODUCT(--(OFFSET($O$13,0,0,1,$B$9)=TRUE), --(INDEX(OFFSET($O$15,0,0,$B$8,$B$9), 1+$AP31, 0) = INDEX(OFFSET($O$15,0,0,$B$8,$B$9), 1+AV$14, 0))) / $B$13</f>
        <v>0.95</v>
      </c>
      <c r="AW31" cm="1">
        <f t="array" aca="1" ref="AW31" ca="1">SUMPRODUCT(--(OFFSET($O$13,0,0,1,$B$9)=TRUE), --(INDEX(OFFSET($O$15,0,0,$B$8,$B$9), 1+$AP31, 0) = INDEX(OFFSET($O$15,0,0,$B$8,$B$9), 1+AW$14, 0))) / $B$13</f>
        <v>0.8</v>
      </c>
      <c r="AX31" cm="1">
        <f t="array" aca="1" ref="AX31" ca="1">SUMPRODUCT(--(OFFSET($O$13,0,0,1,$B$9)=TRUE), --(INDEX(OFFSET($O$15,0,0,$B$8,$B$9), 1+$AP31, 0) = INDEX(OFFSET($O$15,0,0,$B$8,$B$9), 1+AX$14, 0))) / $B$13</f>
        <v>0.8</v>
      </c>
      <c r="AY31" cm="1">
        <f t="array" aca="1" ref="AY31" ca="1">SUMPRODUCT(--(OFFSET($O$13,0,0,1,$B$9)=TRUE), --(INDEX(OFFSET($O$15,0,0,$B$8,$B$9), 1+$AP31, 0) = INDEX(OFFSET($O$15,0,0,$B$8,$B$9), 1+AY$14, 0))) / $B$13</f>
        <v>0.95</v>
      </c>
      <c r="AZ31" cm="1">
        <f t="array" aca="1" ref="AZ31" ca="1">SUMPRODUCT(--(OFFSET($O$13,0,0,1,$B$9)=TRUE), --(INDEX(OFFSET($O$15,0,0,$B$8,$B$9), 1+$AP31, 0) = INDEX(OFFSET($O$15,0,0,$B$8,$B$9), 1+AZ$14, 0))) / $B$13</f>
        <v>0.95</v>
      </c>
      <c r="BA31" cm="1">
        <f t="array" aca="1" ref="BA31" ca="1">SUMPRODUCT(--(OFFSET($O$13,0,0,1,$B$9)=TRUE), --(INDEX(OFFSET($O$15,0,0,$B$8,$B$9), 1+$AP31, 0) = INDEX(OFFSET($O$15,0,0,$B$8,$B$9), 1+BA$14, 0))) / $B$13</f>
        <v>0.95</v>
      </c>
      <c r="BB31" cm="1">
        <f t="array" aca="1" ref="BB31" ca="1">SUMPRODUCT(--(OFFSET($O$13,0,0,1,$B$9)=TRUE), --(INDEX(OFFSET($O$15,0,0,$B$8,$B$9), 1+$AP31, 0) = INDEX(OFFSET($O$15,0,0,$B$8,$B$9), 1+BB$14, 0))) / $B$13</f>
        <v>0.95</v>
      </c>
      <c r="BC31" cm="1">
        <f t="array" aca="1" ref="BC31" ca="1">SUMPRODUCT(--(OFFSET($O$13,0,0,1,$B$9)=TRUE), --(INDEX(OFFSET($O$15,0,0,$B$8,$B$9), 1+$AP31, 0) = INDEX(OFFSET($O$15,0,0,$B$8,$B$9), 1+BC$14, 0))) / $B$13</f>
        <v>0.95</v>
      </c>
      <c r="BD31" cm="1">
        <f t="array" aca="1" ref="BD31" ca="1">SUMPRODUCT(--(OFFSET($O$13,0,0,1,$B$9)=TRUE), --(INDEX(OFFSET($O$15,0,0,$B$8,$B$9), 1+$AP31, 0) = INDEX(OFFSET($O$15,0,0,$B$8,$B$9), 1+BD$14, 0))) / $B$13</f>
        <v>1</v>
      </c>
      <c r="BE31" cm="1">
        <f t="array" aca="1" ref="BE31" ca="1">SUMPRODUCT(--(OFFSET($O$13,0,0,1,$B$9)=TRUE), --(INDEX(OFFSET($O$15,0,0,$B$8,$B$9), 1+$AP31, 0) = INDEX(OFFSET($O$15,0,0,$B$8,$B$9), 1+BE$14, 0))) / $B$13</f>
        <v>0.85</v>
      </c>
      <c r="BF31" cm="1">
        <f t="array" aca="1" ref="BF31" ca="1">SUMPRODUCT(--(OFFSET($O$13,0,0,1,$B$9)=TRUE), --(INDEX(OFFSET($O$15,0,0,$B$8,$B$9), 1+$AP31, 0) = INDEX(OFFSET($O$15,0,0,$B$8,$B$9), 1+BF$14, 0))) / $B$13</f>
        <v>0.85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0.85</v>
      </c>
      <c r="BI31" cm="1">
        <f t="array" aca="1" ref="BI31" ca="1">SUMPRODUCT(--(OFFSET($O$13,0,0,1,$B$9)=TRUE), --(INDEX(OFFSET($O$15,0,0,$B$8,$B$9), 1+$AP31, 0) = INDEX(OFFSET($O$15,0,0,$B$8,$B$9), 1+BI$14, 0))) / $B$13</f>
        <v>1</v>
      </c>
      <c r="BJ31" cm="1">
        <f t="array" aca="1" ref="BJ31" ca="1">SUMPRODUCT(--(OFFSET($O$13,0,0,1,$B$9)=TRUE), --(INDEX(OFFSET($O$15,0,0,$B$8,$B$9), 1+$AP31, 0) = INDEX(OFFSET($O$15,0,0,$B$8,$B$9), 1+BJ$14, 0))) / $B$13</f>
        <v>0.8</v>
      </c>
      <c r="BN31">
        <f t="shared" ca="1" si="7"/>
        <v>10</v>
      </c>
      <c r="BO31" s="14">
        <f t="shared" ca="1" si="8"/>
        <v>0.1</v>
      </c>
      <c r="BP31" s="2">
        <f ca="1"/>
        <v>17</v>
      </c>
      <c r="BQ31" cm="1">
        <f t="array" aca="1" ref="BQ31" ca="1">SUMPRODUCT(--(OFFSET($O$9,0,0,1,$B$9)=TRUE), --(INDEX(OFFSET($O$15,0,0,$B$8,$B$9), 1+$BP31, 0) = INDEX(OFFSET($O$15,0,0,$B$8,$B$9), 1+BQ$14, 0))) / $B$16</f>
        <v>0.89473684210526316</v>
      </c>
      <c r="BR31" cm="1">
        <f t="array" aca="1" ref="BR31" ca="1">SUMPRODUCT(--(OFFSET($O$9,0,0,1,$B$9)=TRUE), --(INDEX(OFFSET($O$15,0,0,$B$8,$B$9), 1+$BP31, 0) = INDEX(OFFSET($O$15,0,0,$B$8,$B$9), 1+BR$14, 0))) / $B$16</f>
        <v>1</v>
      </c>
      <c r="BS31" cm="1">
        <f t="array" aca="1" ref="BS31" ca="1">SUMPRODUCT(--(OFFSET($O$9,0,0,1,$B$9)=TRUE), --(INDEX(OFFSET($O$15,0,0,$B$8,$B$9), 1+$BP31, 0) = INDEX(OFFSET($O$15,0,0,$B$8,$B$9), 1+BS$14, 0))) / $B$16</f>
        <v>0.89473684210526316</v>
      </c>
      <c r="BT31" cm="1">
        <f t="array" aca="1" ref="BT31" ca="1">SUMPRODUCT(--(OFFSET($O$9,0,0,1,$B$9)=TRUE), --(INDEX(OFFSET($O$15,0,0,$B$8,$B$9), 1+$BP31, 0) = INDEX(OFFSET($O$15,0,0,$B$8,$B$9), 1+BT$14, 0))) / $B$16</f>
        <v>0.89473684210526316</v>
      </c>
      <c r="BU31" cm="1">
        <f t="array" aca="1" ref="BU31" ca="1">SUMPRODUCT(--(OFFSET($O$9,0,0,1,$B$9)=TRUE), --(INDEX(OFFSET($O$15,0,0,$B$8,$B$9), 1+$BP31, 0) = INDEX(OFFSET($O$15,0,0,$B$8,$B$9), 1+BU$14, 0))) / $B$16</f>
        <v>0.89473684210526316</v>
      </c>
      <c r="BV31" cm="1">
        <f t="array" aca="1" ref="BV31" ca="1">SUMPRODUCT(--(OFFSET($O$9,0,0,1,$B$9)=TRUE), --(INDEX(OFFSET($O$15,0,0,$B$8,$B$9), 1+$BP31, 0) = INDEX(OFFSET($O$15,0,0,$B$8,$B$9), 1+BV$14, 0))) / $B$16</f>
        <v>1</v>
      </c>
      <c r="BW31" cm="1">
        <f t="array" aca="1" ref="BW31" ca="1">SUMPRODUCT(--(OFFSET($O$9,0,0,1,$B$9)=TRUE), --(INDEX(OFFSET($O$15,0,0,$B$8,$B$9), 1+$BP31, 0) = INDEX(OFFSET($O$15,0,0,$B$8,$B$9), 1+BW$14, 0))) / $B$16</f>
        <v>0.84210526315789469</v>
      </c>
      <c r="BX31" cm="1">
        <f t="array" aca="1" ref="BX31" ca="1">SUMPRODUCT(--(OFFSET($O$9,0,0,1,$B$9)=TRUE), --(INDEX(OFFSET($O$15,0,0,$B$8,$B$9), 1+$BP31, 0) = INDEX(OFFSET($O$15,0,0,$B$8,$B$9), 1+BX$14, 0))) / $B$16</f>
        <v>0.84210526315789469</v>
      </c>
      <c r="BY31" cm="1">
        <f t="array" aca="1" ref="BY31" ca="1">SUMPRODUCT(--(OFFSET($O$9,0,0,1,$B$9)=TRUE), --(INDEX(OFFSET($O$15,0,0,$B$8,$B$9), 1+$BP31, 0) = INDEX(OFFSET($O$15,0,0,$B$8,$B$9), 1+BY$14, 0))) / $B$16</f>
        <v>1</v>
      </c>
      <c r="BZ31" cm="1">
        <f t="array" aca="1" ref="BZ31" ca="1">SUMPRODUCT(--(OFFSET($O$9,0,0,1,$B$9)=TRUE), --(INDEX(OFFSET($O$15,0,0,$B$8,$B$9), 1+$BP31, 0) = INDEX(OFFSET($O$15,0,0,$B$8,$B$9), 1+BZ$14, 0))) / $B$16</f>
        <v>1</v>
      </c>
      <c r="CA31" cm="1">
        <f t="array" aca="1" ref="CA31" ca="1">SUMPRODUCT(--(OFFSET($O$9,0,0,1,$B$9)=TRUE), --(INDEX(OFFSET($O$15,0,0,$B$8,$B$9), 1+$BP31, 0) = INDEX(OFFSET($O$15,0,0,$B$8,$B$9), 1+CA$14, 0))) / $B$16</f>
        <v>1</v>
      </c>
      <c r="CB31" cm="1">
        <f t="array" aca="1" ref="CB31" ca="1">SUMPRODUCT(--(OFFSET($O$9,0,0,1,$B$9)=TRUE), --(INDEX(OFFSET($O$15,0,0,$B$8,$B$9), 1+$BP31, 0) = INDEX(OFFSET($O$15,0,0,$B$8,$B$9), 1+CB$14, 0))) / $B$16</f>
        <v>1</v>
      </c>
      <c r="CC31" cm="1">
        <f t="array" aca="1" ref="CC31" ca="1">SUMPRODUCT(--(OFFSET($O$9,0,0,1,$B$9)=TRUE), --(INDEX(OFFSET($O$15,0,0,$B$8,$B$9), 1+$BP31, 0) = INDEX(OFFSET($O$15,0,0,$B$8,$B$9), 1+CC$14, 0))) / $B$16</f>
        <v>1</v>
      </c>
      <c r="CD31" cm="1">
        <f t="array" aca="1" ref="CD31" ca="1">SUMPRODUCT(--(OFFSET($O$9,0,0,1,$B$9)=TRUE), --(INDEX(OFFSET($O$15,0,0,$B$8,$B$9), 1+$BP31, 0) = INDEX(OFFSET($O$15,0,0,$B$8,$B$9), 1+CD$14, 0))) / $B$16</f>
        <v>1</v>
      </c>
      <c r="CE31" cm="1">
        <f t="array" aca="1" ref="CE31" ca="1">SUMPRODUCT(--(OFFSET($O$9,0,0,1,$B$9)=TRUE), --(INDEX(OFFSET($O$15,0,0,$B$8,$B$9), 1+$BP31, 0) = INDEX(OFFSET($O$15,0,0,$B$8,$B$9), 1+CE$14, 0))) / $B$16</f>
        <v>0.84210526315789469</v>
      </c>
      <c r="CF31" cm="1">
        <f t="array" aca="1" ref="CF31" ca="1">SUMPRODUCT(--(OFFSET($O$9,0,0,1,$B$9)=TRUE), --(INDEX(OFFSET($O$15,0,0,$B$8,$B$9), 1+$BP31, 0) = INDEX(OFFSET($O$15,0,0,$B$8,$B$9), 1+CF$14, 0))) / $B$16</f>
        <v>0.84210526315789469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0.84210526315789469</v>
      </c>
      <c r="CI31" cm="1">
        <f t="array" aca="1" ref="CI31" ca="1">SUMPRODUCT(--(OFFSET($O$9,0,0,1,$B$9)=TRUE), --(INDEX(OFFSET($O$15,0,0,$B$8,$B$9), 1+$BP31, 0) = INDEX(OFFSET($O$15,0,0,$B$8,$B$9), 1+CI$14, 0))) / $B$16</f>
        <v>1</v>
      </c>
      <c r="CJ31" cm="1">
        <f t="array" aca="1" ref="CJ31" ca="1">SUMPRODUCT(--(OFFSET($O$9,0,0,1,$B$9)=TRUE), --(INDEX(OFFSET($O$15,0,0,$B$8,$B$9), 1+$BP31, 0) = INDEX(OFFSET($O$15,0,0,$B$8,$B$9), 1+CJ$14, 0))) / $B$16</f>
        <v>0.84210526315789469</v>
      </c>
    </row>
    <row r="32" spans="4:88" x14ac:dyDescent="0.2">
      <c r="D32" s="10">
        <f ca="1"/>
        <v>18</v>
      </c>
      <c r="F32" s="10">
        <f ca="1"/>
        <v>0.2</v>
      </c>
      <c r="H32" s="10">
        <f ca="1"/>
        <v>20</v>
      </c>
      <c r="J32" cm="1">
        <f t="array" aca="1" ref="J32" ca="1">SUMPRODUCT((O32:AJ32=$O$11:$AJ$11)*(O$13:AJ$13=TRUE))  / COUNTIF(O$13:AJ$13,TRUE)</f>
        <v>0.95</v>
      </c>
      <c r="K32" t="b">
        <f t="shared" ca="1" si="3"/>
        <v>1</v>
      </c>
      <c r="L32" cm="1">
        <f t="array" aca="1" ref="L32" ca="1">SUM(
   1*(_xlfn._xlws.FILTER(OFFSET($O32,0,0,1,$B$9),OFFSET($O$13,0,0,1,$B$9)) = "-")
) / $B$13</f>
        <v>0.05</v>
      </c>
      <c r="M32" t="b">
        <f t="shared" ca="1" si="4"/>
        <v>1</v>
      </c>
      <c r="N32" s="2">
        <v>17</v>
      </c>
      <c r="O32" s="12" t="s">
        <v>11</v>
      </c>
      <c r="P32" s="9" t="s">
        <v>11</v>
      </c>
      <c r="Q32" s="9" t="s">
        <v>11</v>
      </c>
      <c r="R32" s="9" t="s">
        <v>11</v>
      </c>
      <c r="S32" s="9" t="s">
        <v>11</v>
      </c>
      <c r="T32" s="9" t="s">
        <v>11</v>
      </c>
      <c r="U32" s="9" t="s">
        <v>11</v>
      </c>
      <c r="V32" s="9" t="s">
        <v>11</v>
      </c>
      <c r="W32" s="9" t="s">
        <v>11</v>
      </c>
      <c r="X32" s="9" t="s">
        <v>11</v>
      </c>
      <c r="Y32" s="9" t="s">
        <v>5</v>
      </c>
      <c r="Z32" s="12" t="s">
        <v>0</v>
      </c>
      <c r="AA32" s="9" t="s">
        <v>1</v>
      </c>
      <c r="AB32" s="12" t="s">
        <v>1</v>
      </c>
      <c r="AC32" s="9" t="s">
        <v>2</v>
      </c>
      <c r="AD32" s="9" t="s">
        <v>2</v>
      </c>
      <c r="AE32" s="9" t="s">
        <v>5</v>
      </c>
      <c r="AF32" s="9" t="s">
        <v>5</v>
      </c>
      <c r="AG32" s="9" t="s">
        <v>3</v>
      </c>
      <c r="AH32" s="9" t="s">
        <v>3</v>
      </c>
      <c r="AI32" s="9" t="s">
        <v>4</v>
      </c>
      <c r="AJ32" s="9" t="s">
        <v>4</v>
      </c>
      <c r="AN32">
        <f t="shared" ca="1" si="5"/>
        <v>3</v>
      </c>
      <c r="AO32" s="14">
        <f t="shared" ca="1" si="6"/>
        <v>0.33333333333333331</v>
      </c>
      <c r="AP32" s="2">
        <f ca="1"/>
        <v>18</v>
      </c>
      <c r="AQ32" cm="1">
        <f t="array" aca="1" ref="AQ32" ca="1">SUMPRODUCT(--(OFFSET($O$13,0,0,1,$B$9)=TRUE), --(INDEX(OFFSET($O$15,0,0,$B$8,$B$9), 1+$AP32, 0) = INDEX(OFFSET($O$15,0,0,$B$8,$B$9), 1+AQ$14, 0))) / $B$13</f>
        <v>0.8</v>
      </c>
      <c r="AR32" cm="1">
        <f t="array" aca="1" ref="AR32" ca="1">SUMPRODUCT(--(OFFSET($O$13,0,0,1,$B$9)=TRUE), --(INDEX(OFFSET($O$15,0,0,$B$8,$B$9), 1+$AP32, 0) = INDEX(OFFSET($O$15,0,0,$B$8,$B$9), 1+AR$14, 0))) / $B$13</f>
        <v>0.8</v>
      </c>
      <c r="AS32" cm="1">
        <f t="array" aca="1" ref="AS32" ca="1">SUMPRODUCT(--(OFFSET($O$13,0,0,1,$B$9)=TRUE), --(INDEX(OFFSET($O$15,0,0,$B$8,$B$9), 1+$AP32, 0) = INDEX(OFFSET($O$15,0,0,$B$8,$B$9), 1+AS$14, 0))) / $B$13</f>
        <v>0.8</v>
      </c>
      <c r="AT32" cm="1">
        <f t="array" aca="1" ref="AT32" ca="1">SUMPRODUCT(--(OFFSET($O$13,0,0,1,$B$9)=TRUE), --(INDEX(OFFSET($O$15,0,0,$B$8,$B$9), 1+$AP32, 0) = INDEX(OFFSET($O$15,0,0,$B$8,$B$9), 1+AT$14, 0))) / $B$13</f>
        <v>0.8</v>
      </c>
      <c r="AU32" cm="1">
        <f t="array" aca="1" ref="AU32" ca="1">SUMPRODUCT(--(OFFSET($O$13,0,0,1,$B$9)=TRUE), --(INDEX(OFFSET($O$15,0,0,$B$8,$B$9), 1+$AP32, 0) = INDEX(OFFSET($O$15,0,0,$B$8,$B$9), 1+AU$14, 0))) / $B$13</f>
        <v>0.8</v>
      </c>
      <c r="AV32" cm="1">
        <f t="array" aca="1" ref="AV32" ca="1">SUMPRODUCT(--(OFFSET($O$13,0,0,1,$B$9)=TRUE), --(INDEX(OFFSET($O$15,0,0,$B$8,$B$9), 1+$AP32, 0) = INDEX(OFFSET($O$15,0,0,$B$8,$B$9), 1+AV$14, 0))) / $B$13</f>
        <v>0.8</v>
      </c>
      <c r="AW32" cm="1">
        <f t="array" aca="1" ref="AW32" ca="1">SUMPRODUCT(--(OFFSET($O$13,0,0,1,$B$9)=TRUE), --(INDEX(OFFSET($O$15,0,0,$B$8,$B$9), 1+$AP32, 0) = INDEX(OFFSET($O$15,0,0,$B$8,$B$9), 1+AW$14, 0))) / $B$13</f>
        <v>0.95</v>
      </c>
      <c r="AX32" cm="1">
        <f t="array" aca="1" ref="AX32" ca="1">SUMPRODUCT(--(OFFSET($O$13,0,0,1,$B$9)=TRUE), --(INDEX(OFFSET($O$15,0,0,$B$8,$B$9), 1+$AP32, 0) = INDEX(OFFSET($O$15,0,0,$B$8,$B$9), 1+AX$14, 0))) / $B$13</f>
        <v>0.95</v>
      </c>
      <c r="AY32" cm="1">
        <f t="array" aca="1" ref="AY32" ca="1">SUMPRODUCT(--(OFFSET($O$13,0,0,1,$B$9)=TRUE), --(INDEX(OFFSET($O$15,0,0,$B$8,$B$9), 1+$AP32, 0) = INDEX(OFFSET($O$15,0,0,$B$8,$B$9), 1+AY$14, 0))) / $B$13</f>
        <v>0.8</v>
      </c>
      <c r="AZ32" cm="1">
        <f t="array" aca="1" ref="AZ32" ca="1">SUMPRODUCT(--(OFFSET($O$13,0,0,1,$B$9)=TRUE), --(INDEX(OFFSET($O$15,0,0,$B$8,$B$9), 1+$AP32, 0) = INDEX(OFFSET($O$15,0,0,$B$8,$B$9), 1+AZ$14, 0))) / $B$13</f>
        <v>0.8</v>
      </c>
      <c r="BA32" cm="1">
        <f t="array" aca="1" ref="BA32" ca="1">SUMPRODUCT(--(OFFSET($O$13,0,0,1,$B$9)=TRUE), --(INDEX(OFFSET($O$15,0,0,$B$8,$B$9), 1+$AP32, 0) = INDEX(OFFSET($O$15,0,0,$B$8,$B$9), 1+BA$14, 0))) / $B$13</f>
        <v>0.8</v>
      </c>
      <c r="BB32" cm="1">
        <f t="array" aca="1" ref="BB32" ca="1">SUMPRODUCT(--(OFFSET($O$13,0,0,1,$B$9)=TRUE), --(INDEX(OFFSET($O$15,0,0,$B$8,$B$9), 1+$AP32, 0) = INDEX(OFFSET($O$15,0,0,$B$8,$B$9), 1+BB$14, 0))) / $B$13</f>
        <v>0.8</v>
      </c>
      <c r="BC32" cm="1">
        <f t="array" aca="1" ref="BC32" ca="1">SUMPRODUCT(--(OFFSET($O$13,0,0,1,$B$9)=TRUE), --(INDEX(OFFSET($O$15,0,0,$B$8,$B$9), 1+$AP32, 0) = INDEX(OFFSET($O$15,0,0,$B$8,$B$9), 1+BC$14, 0))) / $B$13</f>
        <v>0.8</v>
      </c>
      <c r="BD32" cm="1">
        <f t="array" aca="1" ref="BD32" ca="1">SUMPRODUCT(--(OFFSET($O$13,0,0,1,$B$9)=TRUE), --(INDEX(OFFSET($O$15,0,0,$B$8,$B$9), 1+$AP32, 0) = INDEX(OFFSET($O$15,0,0,$B$8,$B$9), 1+BD$14, 0))) / $B$13</f>
        <v>0.85</v>
      </c>
      <c r="BE32" cm="1">
        <f t="array" aca="1" ref="BE32" ca="1">SUMPRODUCT(--(OFFSET($O$13,0,0,1,$B$9)=TRUE), --(INDEX(OFFSET($O$15,0,0,$B$8,$B$9), 1+$AP32, 0) = INDEX(OFFSET($O$15,0,0,$B$8,$B$9), 1+BE$14, 0))) / $B$13</f>
        <v>1</v>
      </c>
      <c r="BF32" cm="1">
        <f t="array" aca="1" ref="BF32" ca="1">SUMPRODUCT(--(OFFSET($O$13,0,0,1,$B$9)=TRUE), --(INDEX(OFFSET($O$15,0,0,$B$8,$B$9), 1+$AP32, 0) = INDEX(OFFSET($O$15,0,0,$B$8,$B$9), 1+BF$14, 0))) / $B$13</f>
        <v>1</v>
      </c>
      <c r="BG32" cm="1">
        <f t="array" aca="1" ref="BG32" ca="1">SUMPRODUCT(--(OFFSET($O$13,0,0,1,$B$9)=TRUE), --(INDEX(OFFSET($O$15,0,0,$B$8,$B$9), 1+$AP32, 0) = INDEX(OFFSET($O$15,0,0,$B$8,$B$9), 1+BG$14, 0))) / $B$13</f>
        <v>0.85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0.85</v>
      </c>
      <c r="BJ32" cm="1">
        <f t="array" aca="1" ref="BJ32" ca="1">SUMPRODUCT(--(OFFSET($O$13,0,0,1,$B$9)=TRUE), --(INDEX(OFFSET($O$15,0,0,$B$8,$B$9), 1+$AP32, 0) = INDEX(OFFSET($O$15,0,0,$B$8,$B$9), 1+BJ$14, 0))) / $B$13</f>
        <v>0.9</v>
      </c>
      <c r="BN32">
        <f t="shared" ca="1" si="7"/>
        <v>5</v>
      </c>
      <c r="BO32" s="14">
        <f t="shared" ca="1" si="8"/>
        <v>0.2</v>
      </c>
      <c r="BP32" s="2">
        <f ca="1"/>
        <v>18</v>
      </c>
      <c r="BQ32" cm="1">
        <f t="array" aca="1" ref="BQ32" ca="1">SUMPRODUCT(--(OFFSET($O$9,0,0,1,$B$9)=TRUE), --(INDEX(OFFSET($O$15,0,0,$B$8,$B$9), 1+$BP32, 0) = INDEX(OFFSET($O$15,0,0,$B$8,$B$9), 1+BQ$14, 0))) / $B$16</f>
        <v>0.84210526315789469</v>
      </c>
      <c r="BR32" cm="1">
        <f t="array" aca="1" ref="BR32" ca="1">SUMPRODUCT(--(OFFSET($O$9,0,0,1,$B$9)=TRUE), --(INDEX(OFFSET($O$15,0,0,$B$8,$B$9), 1+$BP32, 0) = INDEX(OFFSET($O$15,0,0,$B$8,$B$9), 1+BR$14, 0))) / $B$16</f>
        <v>0.84210526315789469</v>
      </c>
      <c r="BS32" cm="1">
        <f t="array" aca="1" ref="BS32" ca="1">SUMPRODUCT(--(OFFSET($O$9,0,0,1,$B$9)=TRUE), --(INDEX(OFFSET($O$15,0,0,$B$8,$B$9), 1+$BP32, 0) = INDEX(OFFSET($O$15,0,0,$B$8,$B$9), 1+BS$14, 0))) / $B$16</f>
        <v>0.84210526315789469</v>
      </c>
      <c r="BT32" cm="1">
        <f t="array" aca="1" ref="BT32" ca="1">SUMPRODUCT(--(OFFSET($O$9,0,0,1,$B$9)=TRUE), --(INDEX(OFFSET($O$15,0,0,$B$8,$B$9), 1+$BP32, 0) = INDEX(OFFSET($O$15,0,0,$B$8,$B$9), 1+BT$14, 0))) / $B$16</f>
        <v>0.84210526315789469</v>
      </c>
      <c r="BU32" cm="1">
        <f t="array" aca="1" ref="BU32" ca="1">SUMPRODUCT(--(OFFSET($O$9,0,0,1,$B$9)=TRUE), --(INDEX(OFFSET($O$15,0,0,$B$8,$B$9), 1+$BP32, 0) = INDEX(OFFSET($O$15,0,0,$B$8,$B$9), 1+BU$14, 0))) / $B$16</f>
        <v>0.84210526315789469</v>
      </c>
      <c r="BV32" cm="1">
        <f t="array" aca="1" ref="BV32" ca="1">SUMPRODUCT(--(OFFSET($O$9,0,0,1,$B$9)=TRUE), --(INDEX(OFFSET($O$15,0,0,$B$8,$B$9), 1+$BP32, 0) = INDEX(OFFSET($O$15,0,0,$B$8,$B$9), 1+BV$14, 0))) / $B$16</f>
        <v>0.84210526315789469</v>
      </c>
      <c r="BW32" cm="1">
        <f t="array" aca="1" ref="BW32" ca="1">SUMPRODUCT(--(OFFSET($O$9,0,0,1,$B$9)=TRUE), --(INDEX(OFFSET($O$15,0,0,$B$8,$B$9), 1+$BP32, 0) = INDEX(OFFSET($O$15,0,0,$B$8,$B$9), 1+BW$14, 0))) / $B$16</f>
        <v>1</v>
      </c>
      <c r="BX32" cm="1">
        <f t="array" aca="1" ref="BX32" ca="1">SUMPRODUCT(--(OFFSET($O$9,0,0,1,$B$9)=TRUE), --(INDEX(OFFSET($O$15,0,0,$B$8,$B$9), 1+$BP32, 0) = INDEX(OFFSET($O$15,0,0,$B$8,$B$9), 1+BX$14, 0))) / $B$16</f>
        <v>1</v>
      </c>
      <c r="BY32" cm="1">
        <f t="array" aca="1" ref="BY32" ca="1">SUMPRODUCT(--(OFFSET($O$9,0,0,1,$B$9)=TRUE), --(INDEX(OFFSET($O$15,0,0,$B$8,$B$9), 1+$BP32, 0) = INDEX(OFFSET($O$15,0,0,$B$8,$B$9), 1+BY$14, 0))) / $B$16</f>
        <v>0.84210526315789469</v>
      </c>
      <c r="BZ32" cm="1">
        <f t="array" aca="1" ref="BZ32" ca="1">SUMPRODUCT(--(OFFSET($O$9,0,0,1,$B$9)=TRUE), --(INDEX(OFFSET($O$15,0,0,$B$8,$B$9), 1+$BP32, 0) = INDEX(OFFSET($O$15,0,0,$B$8,$B$9), 1+BZ$14, 0))) / $B$16</f>
        <v>0.84210526315789469</v>
      </c>
      <c r="CA32" cm="1">
        <f t="array" aca="1" ref="CA32" ca="1">SUMPRODUCT(--(OFFSET($O$9,0,0,1,$B$9)=TRUE), --(INDEX(OFFSET($O$15,0,0,$B$8,$B$9), 1+$BP32, 0) = INDEX(OFFSET($O$15,0,0,$B$8,$B$9), 1+CA$14, 0))) / $B$16</f>
        <v>0.84210526315789469</v>
      </c>
      <c r="CB32" cm="1">
        <f t="array" aca="1" ref="CB32" ca="1">SUMPRODUCT(--(OFFSET($O$9,0,0,1,$B$9)=TRUE), --(INDEX(OFFSET($O$15,0,0,$B$8,$B$9), 1+$BP32, 0) = INDEX(OFFSET($O$15,0,0,$B$8,$B$9), 1+CB$14, 0))) / $B$16</f>
        <v>0.84210526315789469</v>
      </c>
      <c r="CC32" cm="1">
        <f t="array" aca="1" ref="CC32" ca="1">SUMPRODUCT(--(OFFSET($O$9,0,0,1,$B$9)=TRUE), --(INDEX(OFFSET($O$15,0,0,$B$8,$B$9), 1+$BP32, 0) = INDEX(OFFSET($O$15,0,0,$B$8,$B$9), 1+CC$14, 0))) / $B$16</f>
        <v>0.84210526315789469</v>
      </c>
      <c r="CD32" cm="1">
        <f t="array" aca="1" ref="CD32" ca="1">SUMPRODUCT(--(OFFSET($O$9,0,0,1,$B$9)=TRUE), --(INDEX(OFFSET($O$15,0,0,$B$8,$B$9), 1+$BP32, 0) = INDEX(OFFSET($O$15,0,0,$B$8,$B$9), 1+CD$14, 0))) / $B$16</f>
        <v>0.84210526315789469</v>
      </c>
      <c r="CE32" cm="1">
        <f t="array" aca="1" ref="CE32" ca="1">SUMPRODUCT(--(OFFSET($O$9,0,0,1,$B$9)=TRUE), --(INDEX(OFFSET($O$15,0,0,$B$8,$B$9), 1+$BP32, 0) = INDEX(OFFSET($O$15,0,0,$B$8,$B$9), 1+CE$14, 0))) / $B$16</f>
        <v>1</v>
      </c>
      <c r="CF32" cm="1">
        <f t="array" aca="1" ref="CF32" ca="1">SUMPRODUCT(--(OFFSET($O$9,0,0,1,$B$9)=TRUE), --(INDEX(OFFSET($O$15,0,0,$B$8,$B$9), 1+$BP32, 0) = INDEX(OFFSET($O$15,0,0,$B$8,$B$9), 1+CF$14, 0))) / $B$16</f>
        <v>1</v>
      </c>
      <c r="CG32" cm="1">
        <f t="array" aca="1" ref="CG32" ca="1">SUMPRODUCT(--(OFFSET($O$9,0,0,1,$B$9)=TRUE), --(INDEX(OFFSET($O$15,0,0,$B$8,$B$9), 1+$BP32, 0) = INDEX(OFFSET($O$15,0,0,$B$8,$B$9), 1+CG$14, 0))) / $B$16</f>
        <v>0.84210526315789469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0.84210526315789469</v>
      </c>
      <c r="CJ32" cm="1">
        <f t="array" aca="1" ref="CJ32" ca="1">SUMPRODUCT(--(OFFSET($O$9,0,0,1,$B$9)=TRUE), --(INDEX(OFFSET($O$15,0,0,$B$8,$B$9), 1+$BP32, 0) = INDEX(OFFSET($O$15,0,0,$B$8,$B$9), 1+CJ$14, 0))) / $B$16</f>
        <v>0.94736842105263153</v>
      </c>
    </row>
    <row r="33" spans="4:88" x14ac:dyDescent="0.2">
      <c r="D33" s="10">
        <f ca="1"/>
        <v>19</v>
      </c>
      <c r="F33" s="10">
        <f ca="1"/>
        <v>0.1</v>
      </c>
      <c r="H33" s="10">
        <f ca="1"/>
        <v>21</v>
      </c>
      <c r="J33" cm="1">
        <f t="array" aca="1" ref="J33" ca="1">SUMPRODUCT((O33:AJ33=$O$11:$AJ$11)*(O$13:AJ$13=TRUE))  / COUNTIF(O$13:AJ$13,TRUE)</f>
        <v>0.8</v>
      </c>
      <c r="K33" t="b">
        <f t="shared" ca="1" si="3"/>
        <v>1</v>
      </c>
      <c r="L33" cm="1">
        <f t="array" aca="1" ref="L33" ca="1">SUM(
   1*(_xlfn._xlws.FILTER(OFFSET($O33,0,0,1,$B$9),OFFSET($O$13,0,0,1,$B$9)) = "-")
) / $B$13</f>
        <v>0.05</v>
      </c>
      <c r="M33" t="b">
        <f t="shared" ca="1" si="4"/>
        <v>1</v>
      </c>
      <c r="N33" s="2">
        <v>18</v>
      </c>
      <c r="O33" s="12" t="s">
        <v>11</v>
      </c>
      <c r="P33" s="9" t="s">
        <v>11</v>
      </c>
      <c r="Q33" s="9" t="s">
        <v>11</v>
      </c>
      <c r="R33" s="9" t="s">
        <v>11</v>
      </c>
      <c r="S33" s="9" t="s">
        <v>11</v>
      </c>
      <c r="T33" s="9" t="s">
        <v>11</v>
      </c>
      <c r="U33" s="9" t="s">
        <v>11</v>
      </c>
      <c r="V33" s="9" t="s">
        <v>11</v>
      </c>
      <c r="W33" s="9" t="s">
        <v>11</v>
      </c>
      <c r="X33" s="9" t="s">
        <v>11</v>
      </c>
      <c r="Y33" s="9" t="s">
        <v>5</v>
      </c>
      <c r="Z33" s="9" t="s">
        <v>2</v>
      </c>
      <c r="AA33" s="9" t="s">
        <v>1</v>
      </c>
      <c r="AB33" s="9" t="s">
        <v>1</v>
      </c>
      <c r="AC33" s="9" t="s">
        <v>2</v>
      </c>
      <c r="AD33" s="9" t="s">
        <v>2</v>
      </c>
      <c r="AE33" s="9" t="s">
        <v>5</v>
      </c>
      <c r="AF33" s="9" t="s">
        <v>5</v>
      </c>
      <c r="AG33" s="9" t="s">
        <v>3</v>
      </c>
      <c r="AH33" s="9" t="s">
        <v>3</v>
      </c>
      <c r="AI33" s="9" t="s">
        <v>11</v>
      </c>
      <c r="AJ33" s="9" t="s">
        <v>6</v>
      </c>
      <c r="AN33">
        <f t="shared" ca="1" si="5"/>
        <v>3</v>
      </c>
      <c r="AO33" s="14">
        <f t="shared" ca="1" si="6"/>
        <v>0.33333333333333331</v>
      </c>
      <c r="AP33" s="2">
        <f ca="1"/>
        <v>19</v>
      </c>
      <c r="AQ33" cm="1">
        <f t="array" aca="1" ref="AQ33" ca="1">SUMPRODUCT(--(OFFSET($O$13,0,0,1,$B$9)=TRUE), --(INDEX(OFFSET($O$15,0,0,$B$8,$B$9), 1+$AP33, 0) = INDEX(OFFSET($O$15,0,0,$B$8,$B$9), 1+AQ$14, 0))) / $B$13</f>
        <v>0.85</v>
      </c>
      <c r="AR33" cm="1">
        <f t="array" aca="1" ref="AR33" ca="1">SUMPRODUCT(--(OFFSET($O$13,0,0,1,$B$9)=TRUE), --(INDEX(OFFSET($O$15,0,0,$B$8,$B$9), 1+$AP33, 0) = INDEX(OFFSET($O$15,0,0,$B$8,$B$9), 1+AR$14, 0))) / $B$13</f>
        <v>0.95</v>
      </c>
      <c r="AS33" cm="1">
        <f t="array" aca="1" ref="AS33" ca="1">SUMPRODUCT(--(OFFSET($O$13,0,0,1,$B$9)=TRUE), --(INDEX(OFFSET($O$15,0,0,$B$8,$B$9), 1+$AP33, 0) = INDEX(OFFSET($O$15,0,0,$B$8,$B$9), 1+AS$14, 0))) / $B$13</f>
        <v>0.85</v>
      </c>
      <c r="AT33" cm="1">
        <f t="array" aca="1" ref="AT33" ca="1">SUMPRODUCT(--(OFFSET($O$13,0,0,1,$B$9)=TRUE), --(INDEX(OFFSET($O$15,0,0,$B$8,$B$9), 1+$AP33, 0) = INDEX(OFFSET($O$15,0,0,$B$8,$B$9), 1+AT$14, 0))) / $B$13</f>
        <v>0.85</v>
      </c>
      <c r="AU33" cm="1">
        <f t="array" aca="1" ref="AU33" ca="1">SUMPRODUCT(--(OFFSET($O$13,0,0,1,$B$9)=TRUE), --(INDEX(OFFSET($O$15,0,0,$B$8,$B$9), 1+$AP33, 0) = INDEX(OFFSET($O$15,0,0,$B$8,$B$9), 1+AU$14, 0))) / $B$13</f>
        <v>0.85</v>
      </c>
      <c r="AV33" cm="1">
        <f t="array" aca="1" ref="AV33" ca="1">SUMPRODUCT(--(OFFSET($O$13,0,0,1,$B$9)=TRUE), --(INDEX(OFFSET($O$15,0,0,$B$8,$B$9), 1+$AP33, 0) = INDEX(OFFSET($O$15,0,0,$B$8,$B$9), 1+AV$14, 0))) / $B$13</f>
        <v>0.95</v>
      </c>
      <c r="AW33" cm="1">
        <f t="array" aca="1" ref="AW33" ca="1">SUMPRODUCT(--(OFFSET($O$13,0,0,1,$B$9)=TRUE), --(INDEX(OFFSET($O$15,0,0,$B$8,$B$9), 1+$AP33, 0) = INDEX(OFFSET($O$15,0,0,$B$8,$B$9), 1+AW$14, 0))) / $B$13</f>
        <v>0.8</v>
      </c>
      <c r="AX33" cm="1">
        <f t="array" aca="1" ref="AX33" ca="1">SUMPRODUCT(--(OFFSET($O$13,0,0,1,$B$9)=TRUE), --(INDEX(OFFSET($O$15,0,0,$B$8,$B$9), 1+$AP33, 0) = INDEX(OFFSET($O$15,0,0,$B$8,$B$9), 1+AX$14, 0))) / $B$13</f>
        <v>0.8</v>
      </c>
      <c r="AY33" cm="1">
        <f t="array" aca="1" ref="AY33" ca="1">SUMPRODUCT(--(OFFSET($O$13,0,0,1,$B$9)=TRUE), --(INDEX(OFFSET($O$15,0,0,$B$8,$B$9), 1+$AP33, 0) = INDEX(OFFSET($O$15,0,0,$B$8,$B$9), 1+AY$14, 0))) / $B$13</f>
        <v>0.95</v>
      </c>
      <c r="AZ33" cm="1">
        <f t="array" aca="1" ref="AZ33" ca="1">SUMPRODUCT(--(OFFSET($O$13,0,0,1,$B$9)=TRUE), --(INDEX(OFFSET($O$15,0,0,$B$8,$B$9), 1+$AP33, 0) = INDEX(OFFSET($O$15,0,0,$B$8,$B$9), 1+AZ$14, 0))) / $B$13</f>
        <v>0.95</v>
      </c>
      <c r="BA33" cm="1">
        <f t="array" aca="1" ref="BA33" ca="1">SUMPRODUCT(--(OFFSET($O$13,0,0,1,$B$9)=TRUE), --(INDEX(OFFSET($O$15,0,0,$B$8,$B$9), 1+$AP33, 0) = INDEX(OFFSET($O$15,0,0,$B$8,$B$9), 1+BA$14, 0))) / $B$13</f>
        <v>0.95</v>
      </c>
      <c r="BB33" cm="1">
        <f t="array" aca="1" ref="BB33" ca="1">SUMPRODUCT(--(OFFSET($O$13,0,0,1,$B$9)=TRUE), --(INDEX(OFFSET($O$15,0,0,$B$8,$B$9), 1+$AP33, 0) = INDEX(OFFSET($O$15,0,0,$B$8,$B$9), 1+BB$14, 0))) / $B$13</f>
        <v>0.95</v>
      </c>
      <c r="BC33" cm="1">
        <f t="array" aca="1" ref="BC33" ca="1">SUMPRODUCT(--(OFFSET($O$13,0,0,1,$B$9)=TRUE), --(INDEX(OFFSET($O$15,0,0,$B$8,$B$9), 1+$AP33, 0) = INDEX(OFFSET($O$15,0,0,$B$8,$B$9), 1+BC$14, 0))) / $B$13</f>
        <v>0.95</v>
      </c>
      <c r="BD33" cm="1">
        <f t="array" aca="1" ref="BD33" ca="1">SUMPRODUCT(--(OFFSET($O$13,0,0,1,$B$9)=TRUE), --(INDEX(OFFSET($O$15,0,0,$B$8,$B$9), 1+$AP33, 0) = INDEX(OFFSET($O$15,0,0,$B$8,$B$9), 1+BD$14, 0))) / $B$13</f>
        <v>1</v>
      </c>
      <c r="BE33" cm="1">
        <f t="array" aca="1" ref="BE33" ca="1">SUMPRODUCT(--(OFFSET($O$13,0,0,1,$B$9)=TRUE), --(INDEX(OFFSET($O$15,0,0,$B$8,$B$9), 1+$AP33, 0) = INDEX(OFFSET($O$15,0,0,$B$8,$B$9), 1+BE$14, 0))) / $B$13</f>
        <v>0.85</v>
      </c>
      <c r="BF33" cm="1">
        <f t="array" aca="1" ref="BF33" ca="1">SUMPRODUCT(--(OFFSET($O$13,0,0,1,$B$9)=TRUE), --(INDEX(OFFSET($O$15,0,0,$B$8,$B$9), 1+$AP33, 0) = INDEX(OFFSET($O$15,0,0,$B$8,$B$9), 1+BF$14, 0))) / $B$13</f>
        <v>0.85</v>
      </c>
      <c r="BG33" cm="1">
        <f t="array" aca="1" ref="BG33" ca="1">SUMPRODUCT(--(OFFSET($O$13,0,0,1,$B$9)=TRUE), --(INDEX(OFFSET($O$15,0,0,$B$8,$B$9), 1+$AP33, 0) = INDEX(OFFSET($O$15,0,0,$B$8,$B$9), 1+BG$14, 0))) / $B$13</f>
        <v>1</v>
      </c>
      <c r="BH33" cm="1">
        <f t="array" aca="1" ref="BH33" ca="1">SUMPRODUCT(--(OFFSET($O$13,0,0,1,$B$9)=TRUE), --(INDEX(OFFSET($O$15,0,0,$B$8,$B$9), 1+$AP33, 0) = INDEX(OFFSET($O$15,0,0,$B$8,$B$9), 1+BH$14, 0))) / $B$13</f>
        <v>0.85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</v>
      </c>
      <c r="BN33">
        <f t="shared" ca="1" si="7"/>
        <v>10</v>
      </c>
      <c r="BO33" s="14">
        <f t="shared" ca="1" si="8"/>
        <v>0.1</v>
      </c>
      <c r="BP33" s="2">
        <f ca="1"/>
        <v>19</v>
      </c>
      <c r="BQ33" cm="1">
        <f t="array" aca="1" ref="BQ33" ca="1">SUMPRODUCT(--(OFFSET($O$9,0,0,1,$B$9)=TRUE), --(INDEX(OFFSET($O$15,0,0,$B$8,$B$9), 1+$BP33, 0) = INDEX(OFFSET($O$15,0,0,$B$8,$B$9), 1+BQ$14, 0))) / $B$16</f>
        <v>0.89473684210526316</v>
      </c>
      <c r="BR33" cm="1">
        <f t="array" aca="1" ref="BR33" ca="1">SUMPRODUCT(--(OFFSET($O$9,0,0,1,$B$9)=TRUE), --(INDEX(OFFSET($O$15,0,0,$B$8,$B$9), 1+$BP33, 0) = INDEX(OFFSET($O$15,0,0,$B$8,$B$9), 1+BR$14, 0))) / $B$16</f>
        <v>1</v>
      </c>
      <c r="BS33" cm="1">
        <f t="array" aca="1" ref="BS33" ca="1">SUMPRODUCT(--(OFFSET($O$9,0,0,1,$B$9)=TRUE), --(INDEX(OFFSET($O$15,0,0,$B$8,$B$9), 1+$BP33, 0) = INDEX(OFFSET($O$15,0,0,$B$8,$B$9), 1+BS$14, 0))) / $B$16</f>
        <v>0.89473684210526316</v>
      </c>
      <c r="BT33" cm="1">
        <f t="array" aca="1" ref="BT33" ca="1">SUMPRODUCT(--(OFFSET($O$9,0,0,1,$B$9)=TRUE), --(INDEX(OFFSET($O$15,0,0,$B$8,$B$9), 1+$BP33, 0) = INDEX(OFFSET($O$15,0,0,$B$8,$B$9), 1+BT$14, 0))) / $B$16</f>
        <v>0.89473684210526316</v>
      </c>
      <c r="BU33" cm="1">
        <f t="array" aca="1" ref="BU33" ca="1">SUMPRODUCT(--(OFFSET($O$9,0,0,1,$B$9)=TRUE), --(INDEX(OFFSET($O$15,0,0,$B$8,$B$9), 1+$BP33, 0) = INDEX(OFFSET($O$15,0,0,$B$8,$B$9), 1+BU$14, 0))) / $B$16</f>
        <v>0.89473684210526316</v>
      </c>
      <c r="BV33" cm="1">
        <f t="array" aca="1" ref="BV33" ca="1">SUMPRODUCT(--(OFFSET($O$9,0,0,1,$B$9)=TRUE), --(INDEX(OFFSET($O$15,0,0,$B$8,$B$9), 1+$BP33, 0) = INDEX(OFFSET($O$15,0,0,$B$8,$B$9), 1+BV$14, 0))) / $B$16</f>
        <v>1</v>
      </c>
      <c r="BW33" cm="1">
        <f t="array" aca="1" ref="BW33" ca="1">SUMPRODUCT(--(OFFSET($O$9,0,0,1,$B$9)=TRUE), --(INDEX(OFFSET($O$15,0,0,$B$8,$B$9), 1+$BP33, 0) = INDEX(OFFSET($O$15,0,0,$B$8,$B$9), 1+BW$14, 0))) / $B$16</f>
        <v>0.84210526315789469</v>
      </c>
      <c r="BX33" cm="1">
        <f t="array" aca="1" ref="BX33" ca="1">SUMPRODUCT(--(OFFSET($O$9,0,0,1,$B$9)=TRUE), --(INDEX(OFFSET($O$15,0,0,$B$8,$B$9), 1+$BP33, 0) = INDEX(OFFSET($O$15,0,0,$B$8,$B$9), 1+BX$14, 0))) / $B$16</f>
        <v>0.84210526315789469</v>
      </c>
      <c r="BY33" cm="1">
        <f t="array" aca="1" ref="BY33" ca="1">SUMPRODUCT(--(OFFSET($O$9,0,0,1,$B$9)=TRUE), --(INDEX(OFFSET($O$15,0,0,$B$8,$B$9), 1+$BP33, 0) = INDEX(OFFSET($O$15,0,0,$B$8,$B$9), 1+BY$14, 0))) / $B$16</f>
        <v>1</v>
      </c>
      <c r="BZ33" cm="1">
        <f t="array" aca="1" ref="BZ33" ca="1">SUMPRODUCT(--(OFFSET($O$9,0,0,1,$B$9)=TRUE), --(INDEX(OFFSET($O$15,0,0,$B$8,$B$9), 1+$BP33, 0) = INDEX(OFFSET($O$15,0,0,$B$8,$B$9), 1+BZ$14, 0))) / $B$16</f>
        <v>1</v>
      </c>
      <c r="CA33" cm="1">
        <f t="array" aca="1" ref="CA33" ca="1">SUMPRODUCT(--(OFFSET($O$9,0,0,1,$B$9)=TRUE), --(INDEX(OFFSET($O$15,0,0,$B$8,$B$9), 1+$BP33, 0) = INDEX(OFFSET($O$15,0,0,$B$8,$B$9), 1+CA$14, 0))) / $B$16</f>
        <v>1</v>
      </c>
      <c r="CB33" cm="1">
        <f t="array" aca="1" ref="CB33" ca="1">SUMPRODUCT(--(OFFSET($O$9,0,0,1,$B$9)=TRUE), --(INDEX(OFFSET($O$15,0,0,$B$8,$B$9), 1+$BP33, 0) = INDEX(OFFSET($O$15,0,0,$B$8,$B$9), 1+CB$14, 0))) / $B$16</f>
        <v>1</v>
      </c>
      <c r="CC33" cm="1">
        <f t="array" aca="1" ref="CC33" ca="1">SUMPRODUCT(--(OFFSET($O$9,0,0,1,$B$9)=TRUE), --(INDEX(OFFSET($O$15,0,0,$B$8,$B$9), 1+$BP33, 0) = INDEX(OFFSET($O$15,0,0,$B$8,$B$9), 1+CC$14, 0))) / $B$16</f>
        <v>1</v>
      </c>
      <c r="CD33" cm="1">
        <f t="array" aca="1" ref="CD33" ca="1">SUMPRODUCT(--(OFFSET($O$9,0,0,1,$B$9)=TRUE), --(INDEX(OFFSET($O$15,0,0,$B$8,$B$9), 1+$BP33, 0) = INDEX(OFFSET($O$15,0,0,$B$8,$B$9), 1+CD$14, 0))) / $B$16</f>
        <v>1</v>
      </c>
      <c r="CE33" cm="1">
        <f t="array" aca="1" ref="CE33" ca="1">SUMPRODUCT(--(OFFSET($O$9,0,0,1,$B$9)=TRUE), --(INDEX(OFFSET($O$15,0,0,$B$8,$B$9), 1+$BP33, 0) = INDEX(OFFSET($O$15,0,0,$B$8,$B$9), 1+CE$14, 0))) / $B$16</f>
        <v>0.84210526315789469</v>
      </c>
      <c r="CF33" cm="1">
        <f t="array" aca="1" ref="CF33" ca="1">SUMPRODUCT(--(OFFSET($O$9,0,0,1,$B$9)=TRUE), --(INDEX(OFFSET($O$15,0,0,$B$8,$B$9), 1+$BP33, 0) = INDEX(OFFSET($O$15,0,0,$B$8,$B$9), 1+CF$14, 0))) / $B$16</f>
        <v>0.84210526315789469</v>
      </c>
      <c r="CG33" cm="1">
        <f t="array" aca="1" ref="CG33" ca="1">SUMPRODUCT(--(OFFSET($O$9,0,0,1,$B$9)=TRUE), --(INDEX(OFFSET($O$15,0,0,$B$8,$B$9), 1+$BP33, 0) = INDEX(OFFSET($O$15,0,0,$B$8,$B$9), 1+CG$14, 0))) / $B$16</f>
        <v>1</v>
      </c>
      <c r="CH33" cm="1">
        <f t="array" aca="1" ref="CH33" ca="1">SUMPRODUCT(--(OFFSET($O$9,0,0,1,$B$9)=TRUE), --(INDEX(OFFSET($O$15,0,0,$B$8,$B$9), 1+$BP33, 0) = INDEX(OFFSET($O$15,0,0,$B$8,$B$9), 1+CH$14, 0))) / $B$16</f>
        <v>0.84210526315789469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0.84210526315789469</v>
      </c>
    </row>
    <row r="34" spans="4:88" x14ac:dyDescent="0.2">
      <c r="D34" s="10">
        <f ca="1"/>
        <v>20</v>
      </c>
      <c r="F34" s="10">
        <f ca="1"/>
        <v>1</v>
      </c>
      <c r="J34" cm="1">
        <f t="array" aca="1" ref="J34" ca="1">SUMPRODUCT((O34:AJ34=$O$11:$AJ$11)*(O$13:AJ$13=TRUE))  / COUNTIF(O$13:AJ$13,TRUE)</f>
        <v>0.95</v>
      </c>
      <c r="K34" t="b">
        <f t="shared" ca="1" si="3"/>
        <v>1</v>
      </c>
      <c r="L34" cm="1">
        <f t="array" aca="1" ref="L34" ca="1">SUM(
   1*(_xlfn._xlws.FILTER(OFFSET($O34,0,0,1,$B$9),OFFSET($O$13,0,0,1,$B$9)) = "-")
) / $B$13</f>
        <v>0.05</v>
      </c>
      <c r="M34" t="b">
        <f t="shared" ca="1" si="4"/>
        <v>1</v>
      </c>
      <c r="N34" s="2">
        <v>19</v>
      </c>
      <c r="O34" s="12" t="s">
        <v>11</v>
      </c>
      <c r="P34" s="9" t="s">
        <v>11</v>
      </c>
      <c r="Q34" s="9" t="s">
        <v>11</v>
      </c>
      <c r="R34" s="9" t="s">
        <v>11</v>
      </c>
      <c r="S34" s="9" t="s">
        <v>11</v>
      </c>
      <c r="T34" s="9" t="s">
        <v>11</v>
      </c>
      <c r="U34" s="9" t="s">
        <v>11</v>
      </c>
      <c r="V34" s="9" t="s">
        <v>11</v>
      </c>
      <c r="W34" s="9" t="s">
        <v>11</v>
      </c>
      <c r="X34" s="9" t="s">
        <v>11</v>
      </c>
      <c r="Y34" s="9" t="s">
        <v>5</v>
      </c>
      <c r="Z34" s="9" t="s">
        <v>0</v>
      </c>
      <c r="AA34" s="9" t="s">
        <v>1</v>
      </c>
      <c r="AB34" s="9" t="s">
        <v>1</v>
      </c>
      <c r="AC34" s="9" t="s">
        <v>2</v>
      </c>
      <c r="AD34" s="9" t="s">
        <v>2</v>
      </c>
      <c r="AE34" s="9" t="s">
        <v>5</v>
      </c>
      <c r="AF34" s="9" t="s">
        <v>5</v>
      </c>
      <c r="AG34" s="9" t="s">
        <v>3</v>
      </c>
      <c r="AH34" s="9" t="s">
        <v>3</v>
      </c>
      <c r="AI34" s="9" t="s">
        <v>4</v>
      </c>
      <c r="AJ34" s="9" t="s">
        <v>4</v>
      </c>
      <c r="AN34">
        <f t="shared" ca="1" si="5"/>
        <v>1</v>
      </c>
      <c r="AO34" s="14">
        <f t="shared" ca="1" si="6"/>
        <v>1</v>
      </c>
      <c r="AP34" s="2">
        <f ca="1"/>
        <v>20</v>
      </c>
      <c r="AQ34" cm="1">
        <f t="array" aca="1" ref="AQ34" ca="1">SUMPRODUCT(--(OFFSET($O$13,0,0,1,$B$9)=TRUE), --(INDEX(OFFSET($O$15,0,0,$B$8,$B$9), 1+$AP34, 0) = INDEX(OFFSET($O$15,0,0,$B$8,$B$9), 1+AQ$14, 0))) / $B$13</f>
        <v>0.85</v>
      </c>
      <c r="AR34" cm="1">
        <f t="array" aca="1" ref="AR34" ca="1">SUMPRODUCT(--(OFFSET($O$13,0,0,1,$B$9)=TRUE), --(INDEX(OFFSET($O$15,0,0,$B$8,$B$9), 1+$AP34, 0) = INDEX(OFFSET($O$15,0,0,$B$8,$B$9), 1+AR$14, 0))) / $B$13</f>
        <v>0.85</v>
      </c>
      <c r="AS34" cm="1">
        <f t="array" aca="1" ref="AS34" ca="1">SUMPRODUCT(--(OFFSET($O$13,0,0,1,$B$9)=TRUE), --(INDEX(OFFSET($O$15,0,0,$B$8,$B$9), 1+$AP34, 0) = INDEX(OFFSET($O$15,0,0,$B$8,$B$9), 1+AS$14, 0))) / $B$13</f>
        <v>0.85</v>
      </c>
      <c r="AT34" cm="1">
        <f t="array" aca="1" ref="AT34" ca="1">SUMPRODUCT(--(OFFSET($O$13,0,0,1,$B$9)=TRUE), --(INDEX(OFFSET($O$15,0,0,$B$8,$B$9), 1+$AP34, 0) = INDEX(OFFSET($O$15,0,0,$B$8,$B$9), 1+AT$14, 0))) / $B$13</f>
        <v>0.85</v>
      </c>
      <c r="AU34" cm="1">
        <f t="array" aca="1" ref="AU34" ca="1">SUMPRODUCT(--(OFFSET($O$13,0,0,1,$B$9)=TRUE), --(INDEX(OFFSET($O$15,0,0,$B$8,$B$9), 1+$AP34, 0) = INDEX(OFFSET($O$15,0,0,$B$8,$B$9), 1+AU$14, 0))) / $B$13</f>
        <v>0.85</v>
      </c>
      <c r="AV34" cm="1">
        <f t="array" aca="1" ref="AV34" ca="1">SUMPRODUCT(--(OFFSET($O$13,0,0,1,$B$9)=TRUE), --(INDEX(OFFSET($O$15,0,0,$B$8,$B$9), 1+$AP34, 0) = INDEX(OFFSET($O$15,0,0,$B$8,$B$9), 1+AV$14, 0))) / $B$13</f>
        <v>0.85</v>
      </c>
      <c r="AW34" cm="1">
        <f t="array" aca="1" ref="AW34" ca="1">SUMPRODUCT(--(OFFSET($O$13,0,0,1,$B$9)=TRUE), --(INDEX(OFFSET($O$15,0,0,$B$8,$B$9), 1+$AP34, 0) = INDEX(OFFSET($O$15,0,0,$B$8,$B$9), 1+AW$14, 0))) / $B$13</f>
        <v>0.95</v>
      </c>
      <c r="AX34" cm="1">
        <f t="array" aca="1" ref="AX34" ca="1">SUMPRODUCT(--(OFFSET($O$13,0,0,1,$B$9)=TRUE), --(INDEX(OFFSET($O$15,0,0,$B$8,$B$9), 1+$AP34, 0) = INDEX(OFFSET($O$15,0,0,$B$8,$B$9), 1+AX$14, 0))) / $B$13</f>
        <v>0.95</v>
      </c>
      <c r="AY34" cm="1">
        <f t="array" aca="1" ref="AY34" ca="1">SUMPRODUCT(--(OFFSET($O$13,0,0,1,$B$9)=TRUE), --(INDEX(OFFSET($O$15,0,0,$B$8,$B$9), 1+$AP34, 0) = INDEX(OFFSET($O$15,0,0,$B$8,$B$9), 1+AY$14, 0))) / $B$13</f>
        <v>0.85</v>
      </c>
      <c r="AZ34" cm="1">
        <f t="array" aca="1" ref="AZ34" ca="1">SUMPRODUCT(--(OFFSET($O$13,0,0,1,$B$9)=TRUE), --(INDEX(OFFSET($O$15,0,0,$B$8,$B$9), 1+$AP34, 0) = INDEX(OFFSET($O$15,0,0,$B$8,$B$9), 1+AZ$14, 0))) / $B$13</f>
        <v>0.85</v>
      </c>
      <c r="BA34" cm="1">
        <f t="array" aca="1" ref="BA34" ca="1">SUMPRODUCT(--(OFFSET($O$13,0,0,1,$B$9)=TRUE), --(INDEX(OFFSET($O$15,0,0,$B$8,$B$9), 1+$AP34, 0) = INDEX(OFFSET($O$15,0,0,$B$8,$B$9), 1+BA$14, 0))) / $B$13</f>
        <v>0.85</v>
      </c>
      <c r="BB34" cm="1">
        <f t="array" aca="1" ref="BB34" ca="1">SUMPRODUCT(--(OFFSET($O$13,0,0,1,$B$9)=TRUE), --(INDEX(OFFSET($O$15,0,0,$B$8,$B$9), 1+$AP34, 0) = INDEX(OFFSET($O$15,0,0,$B$8,$B$9), 1+BB$14, 0))) / $B$13</f>
        <v>0.85</v>
      </c>
      <c r="BC34" cm="1">
        <f t="array" aca="1" ref="BC34" ca="1">SUMPRODUCT(--(OFFSET($O$13,0,0,1,$B$9)=TRUE), --(INDEX(OFFSET($O$15,0,0,$B$8,$B$9), 1+$AP34, 0) = INDEX(OFFSET($O$15,0,0,$B$8,$B$9), 1+BC$14, 0))) / $B$13</f>
        <v>0.85</v>
      </c>
      <c r="BD34" cm="1">
        <f t="array" aca="1" ref="BD34" ca="1">SUMPRODUCT(--(OFFSET($O$13,0,0,1,$B$9)=TRUE), --(INDEX(OFFSET($O$15,0,0,$B$8,$B$9), 1+$AP34, 0) = INDEX(OFFSET($O$15,0,0,$B$8,$B$9), 1+BD$14, 0))) / $B$13</f>
        <v>0.8</v>
      </c>
      <c r="BE34" cm="1">
        <f t="array" aca="1" ref="BE34" ca="1">SUMPRODUCT(--(OFFSET($O$13,0,0,1,$B$9)=TRUE), --(INDEX(OFFSET($O$15,0,0,$B$8,$B$9), 1+$AP34, 0) = INDEX(OFFSET($O$15,0,0,$B$8,$B$9), 1+BE$14, 0))) / $B$13</f>
        <v>0.9</v>
      </c>
      <c r="BF34" cm="1">
        <f t="array" aca="1" ref="BF34" ca="1">SUMPRODUCT(--(OFFSET($O$13,0,0,1,$B$9)=TRUE), --(INDEX(OFFSET($O$15,0,0,$B$8,$B$9), 1+$AP34, 0) = INDEX(OFFSET($O$15,0,0,$B$8,$B$9), 1+BF$14, 0))) / $B$13</f>
        <v>0.9</v>
      </c>
      <c r="BG34" cm="1">
        <f t="array" aca="1" ref="BG34" ca="1">SUMPRODUCT(--(OFFSET($O$13,0,0,1,$B$9)=TRUE), --(INDEX(OFFSET($O$15,0,0,$B$8,$B$9), 1+$AP34, 0) = INDEX(OFFSET($O$15,0,0,$B$8,$B$9), 1+BG$14, 0))) / $B$13</f>
        <v>0.8</v>
      </c>
      <c r="BH34" cm="1">
        <f t="array" aca="1" ref="BH34" ca="1">SUMPRODUCT(--(OFFSET($O$13,0,0,1,$B$9)=TRUE), --(INDEX(OFFSET($O$15,0,0,$B$8,$B$9), 1+$AP34, 0) = INDEX(OFFSET($O$15,0,0,$B$8,$B$9), 1+BH$14, 0))) / $B$13</f>
        <v>0.9</v>
      </c>
      <c r="BI34" cm="1">
        <f t="array" aca="1" ref="BI34" ca="1">SUMPRODUCT(--(OFFSET($O$13,0,0,1,$B$9)=TRUE), --(INDEX(OFFSET($O$15,0,0,$B$8,$B$9), 1+$AP34, 0) = INDEX(OFFSET($O$15,0,0,$B$8,$B$9), 1+BI$14, 0))) / $B$13</f>
        <v>0.8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1</v>
      </c>
      <c r="BO34" s="14">
        <f t="shared" ca="1" si="8"/>
        <v>1</v>
      </c>
      <c r="BP34" s="2">
        <f ca="1"/>
        <v>20</v>
      </c>
      <c r="BQ34" cm="1">
        <f t="array" aca="1" ref="BQ34" ca="1">SUMPRODUCT(--(OFFSET($O$9,0,0,1,$B$9)=TRUE), --(INDEX(OFFSET($O$15,0,0,$B$8,$B$9), 1+$BP34, 0) = INDEX(OFFSET($O$15,0,0,$B$8,$B$9), 1+BQ$14, 0))) / $B$16</f>
        <v>0.84210526315789469</v>
      </c>
      <c r="BR34" cm="1">
        <f t="array" aca="1" ref="BR34" ca="1">SUMPRODUCT(--(OFFSET($O$9,0,0,1,$B$9)=TRUE), --(INDEX(OFFSET($O$15,0,0,$B$8,$B$9), 1+$BP34, 0) = INDEX(OFFSET($O$15,0,0,$B$8,$B$9), 1+BR$14, 0))) / $B$16</f>
        <v>0.84210526315789469</v>
      </c>
      <c r="BS34" cm="1">
        <f t="array" aca="1" ref="BS34" ca="1">SUMPRODUCT(--(OFFSET($O$9,0,0,1,$B$9)=TRUE), --(INDEX(OFFSET($O$15,0,0,$B$8,$B$9), 1+$BP34, 0) = INDEX(OFFSET($O$15,0,0,$B$8,$B$9), 1+BS$14, 0))) / $B$16</f>
        <v>0.84210526315789469</v>
      </c>
      <c r="BT34" cm="1">
        <f t="array" aca="1" ref="BT34" ca="1">SUMPRODUCT(--(OFFSET($O$9,0,0,1,$B$9)=TRUE), --(INDEX(OFFSET($O$15,0,0,$B$8,$B$9), 1+$BP34, 0) = INDEX(OFFSET($O$15,0,0,$B$8,$B$9), 1+BT$14, 0))) / $B$16</f>
        <v>0.84210526315789469</v>
      </c>
      <c r="BU34" cm="1">
        <f t="array" aca="1" ref="BU34" ca="1">SUMPRODUCT(--(OFFSET($O$9,0,0,1,$B$9)=TRUE), --(INDEX(OFFSET($O$15,0,0,$B$8,$B$9), 1+$BP34, 0) = INDEX(OFFSET($O$15,0,0,$B$8,$B$9), 1+BU$14, 0))) / $B$16</f>
        <v>0.84210526315789469</v>
      </c>
      <c r="BV34" cm="1">
        <f t="array" aca="1" ref="BV34" ca="1">SUMPRODUCT(--(OFFSET($O$9,0,0,1,$B$9)=TRUE), --(INDEX(OFFSET($O$15,0,0,$B$8,$B$9), 1+$BP34, 0) = INDEX(OFFSET($O$15,0,0,$B$8,$B$9), 1+BV$14, 0))) / $B$16</f>
        <v>0.84210526315789469</v>
      </c>
      <c r="BW34" cm="1">
        <f t="array" aca="1" ref="BW34" ca="1">SUMPRODUCT(--(OFFSET($O$9,0,0,1,$B$9)=TRUE), --(INDEX(OFFSET($O$15,0,0,$B$8,$B$9), 1+$BP34, 0) = INDEX(OFFSET($O$15,0,0,$B$8,$B$9), 1+BW$14, 0))) / $B$16</f>
        <v>0.94736842105263153</v>
      </c>
      <c r="BX34" cm="1">
        <f t="array" aca="1" ref="BX34" ca="1">SUMPRODUCT(--(OFFSET($O$9,0,0,1,$B$9)=TRUE), --(INDEX(OFFSET($O$15,0,0,$B$8,$B$9), 1+$BP34, 0) = INDEX(OFFSET($O$15,0,0,$B$8,$B$9), 1+BX$14, 0))) / $B$16</f>
        <v>0.94736842105263153</v>
      </c>
      <c r="BY34" cm="1">
        <f t="array" aca="1" ref="BY34" ca="1">SUMPRODUCT(--(OFFSET($O$9,0,0,1,$B$9)=TRUE), --(INDEX(OFFSET($O$15,0,0,$B$8,$B$9), 1+$BP34, 0) = INDEX(OFFSET($O$15,0,0,$B$8,$B$9), 1+BY$14, 0))) / $B$16</f>
        <v>0.84210526315789469</v>
      </c>
      <c r="BZ34" cm="1">
        <f t="array" aca="1" ref="BZ34" ca="1">SUMPRODUCT(--(OFFSET($O$9,0,0,1,$B$9)=TRUE), --(INDEX(OFFSET($O$15,0,0,$B$8,$B$9), 1+$BP34, 0) = INDEX(OFFSET($O$15,0,0,$B$8,$B$9), 1+BZ$14, 0))) / $B$16</f>
        <v>0.84210526315789469</v>
      </c>
      <c r="CA34" cm="1">
        <f t="array" aca="1" ref="CA34" ca="1">SUMPRODUCT(--(OFFSET($O$9,0,0,1,$B$9)=TRUE), --(INDEX(OFFSET($O$15,0,0,$B$8,$B$9), 1+$BP34, 0) = INDEX(OFFSET($O$15,0,0,$B$8,$B$9), 1+CA$14, 0))) / $B$16</f>
        <v>0.84210526315789469</v>
      </c>
      <c r="CB34" cm="1">
        <f t="array" aca="1" ref="CB34" ca="1">SUMPRODUCT(--(OFFSET($O$9,0,0,1,$B$9)=TRUE), --(INDEX(OFFSET($O$15,0,0,$B$8,$B$9), 1+$BP34, 0) = INDEX(OFFSET($O$15,0,0,$B$8,$B$9), 1+CB$14, 0))) / $B$16</f>
        <v>0.84210526315789469</v>
      </c>
      <c r="CC34" cm="1">
        <f t="array" aca="1" ref="CC34" ca="1">SUMPRODUCT(--(OFFSET($O$9,0,0,1,$B$9)=TRUE), --(INDEX(OFFSET($O$15,0,0,$B$8,$B$9), 1+$BP34, 0) = INDEX(OFFSET($O$15,0,0,$B$8,$B$9), 1+CC$14, 0))) / $B$16</f>
        <v>0.84210526315789469</v>
      </c>
      <c r="CD34" cm="1">
        <f t="array" aca="1" ref="CD34" ca="1">SUMPRODUCT(--(OFFSET($O$9,0,0,1,$B$9)=TRUE), --(INDEX(OFFSET($O$15,0,0,$B$8,$B$9), 1+$BP34, 0) = INDEX(OFFSET($O$15,0,0,$B$8,$B$9), 1+CD$14, 0))) / $B$16</f>
        <v>0.84210526315789469</v>
      </c>
      <c r="CE34" cm="1">
        <f t="array" aca="1" ref="CE34" ca="1">SUMPRODUCT(--(OFFSET($O$9,0,0,1,$B$9)=TRUE), --(INDEX(OFFSET($O$15,0,0,$B$8,$B$9), 1+$BP34, 0) = INDEX(OFFSET($O$15,0,0,$B$8,$B$9), 1+CE$14, 0))) / $B$16</f>
        <v>0.94736842105263153</v>
      </c>
      <c r="CF34" cm="1">
        <f t="array" aca="1" ref="CF34" ca="1">SUMPRODUCT(--(OFFSET($O$9,0,0,1,$B$9)=TRUE), --(INDEX(OFFSET($O$15,0,0,$B$8,$B$9), 1+$BP34, 0) = INDEX(OFFSET($O$15,0,0,$B$8,$B$9), 1+CF$14, 0))) / $B$16</f>
        <v>0.94736842105263153</v>
      </c>
      <c r="CG34" cm="1">
        <f t="array" aca="1" ref="CG34" ca="1">SUMPRODUCT(--(OFFSET($O$9,0,0,1,$B$9)=TRUE), --(INDEX(OFFSET($O$15,0,0,$B$8,$B$9), 1+$BP34, 0) = INDEX(OFFSET($O$15,0,0,$B$8,$B$9), 1+CG$14, 0))) / $B$16</f>
        <v>0.84210526315789469</v>
      </c>
      <c r="CH34" cm="1">
        <f t="array" aca="1" ref="CH34" ca="1">SUMPRODUCT(--(OFFSET($O$9,0,0,1,$B$9)=TRUE), --(INDEX(OFFSET($O$15,0,0,$B$8,$B$9), 1+$BP34, 0) = INDEX(OFFSET($O$15,0,0,$B$8,$B$9), 1+CH$14, 0))) / $B$16</f>
        <v>0.94736842105263153</v>
      </c>
      <c r="CI34" cm="1">
        <f t="array" aca="1" ref="CI34" ca="1">SUMPRODUCT(--(OFFSET($O$9,0,0,1,$B$9)=TRUE), --(INDEX(OFFSET($O$15,0,0,$B$8,$B$9), 1+$BP34, 0) = INDEX(OFFSET($O$15,0,0,$B$8,$B$9), 1+CI$14, 0))) / $B$16</f>
        <v>0.84210526315789469</v>
      </c>
      <c r="CJ34" cm="1">
        <f t="array" aca="1" ref="CJ34" ca="1">SUMPRODUCT(--(OFFSET($O$9,0,0,1,$B$9)=TRUE), --(INDEX(OFFSET($O$15,0,0,$B$8,$B$9), 1+$BP34, 0) = INDEX(OFFSET($O$15,0,0,$B$8,$B$9), 1+CJ$14, 0))) / $B$16</f>
        <v>1</v>
      </c>
    </row>
    <row r="35" spans="4:88" x14ac:dyDescent="0.2">
      <c r="J35" cm="1">
        <f t="array" aca="1" ref="J35" ca="1">SUMPRODUCT((O35:AJ35=$O$11:$AJ$11)*(O$13:AJ$13=TRUE))  / COUNTIF(O$13:AJ$13,TRUE)</f>
        <v>0.85</v>
      </c>
      <c r="K35" t="b">
        <f t="shared" ca="1" si="3"/>
        <v>1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1</v>
      </c>
      <c r="N35" s="2">
        <v>20</v>
      </c>
      <c r="O35" s="12" t="s">
        <v>11</v>
      </c>
      <c r="P35" s="12" t="s">
        <v>11</v>
      </c>
      <c r="Q35" s="12" t="s">
        <v>11</v>
      </c>
      <c r="R35" s="12" t="s">
        <v>11</v>
      </c>
      <c r="S35" s="12" t="s">
        <v>11</v>
      </c>
      <c r="T35" s="12" t="s">
        <v>11</v>
      </c>
      <c r="U35" s="12" t="s">
        <v>11</v>
      </c>
      <c r="V35" s="12" t="s">
        <v>11</v>
      </c>
      <c r="W35" s="12" t="s">
        <v>11</v>
      </c>
      <c r="X35" s="12" t="s">
        <v>11</v>
      </c>
      <c r="Y35" s="12" t="s">
        <v>0</v>
      </c>
      <c r="Z35" s="12" t="s">
        <v>3</v>
      </c>
      <c r="AA35" s="12" t="s">
        <v>1</v>
      </c>
      <c r="AB35" s="12" t="s">
        <v>1</v>
      </c>
      <c r="AC35" s="12" t="s">
        <v>2</v>
      </c>
      <c r="AD35" s="12" t="s">
        <v>2</v>
      </c>
      <c r="AE35" s="12" t="s">
        <v>5</v>
      </c>
      <c r="AF35" s="12" t="s">
        <v>5</v>
      </c>
      <c r="AG35" s="12" t="s">
        <v>3</v>
      </c>
      <c r="AH35" s="12" t="s">
        <v>3</v>
      </c>
      <c r="AI35" s="12" t="s">
        <v>11</v>
      </c>
      <c r="AJ35" s="12" t="s">
        <v>6</v>
      </c>
    </row>
    <row r="36" spans="4:88" x14ac:dyDescent="0.2">
      <c r="J36" cm="1">
        <f t="array" aca="1" ref="J36" ca="1">SUMPRODUCT((O36:AJ36=$O$11:$AJ$11)*(O$13:AJ$13=TRUE))  / COUNTIF(O$13:AJ$13,TRUE)</f>
        <v>0.1</v>
      </c>
      <c r="K36" t="b">
        <f t="shared" ca="1" si="3"/>
        <v>0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5</v>
      </c>
      <c r="P36" s="12" t="s">
        <v>5</v>
      </c>
      <c r="Q36" s="12" t="s">
        <v>5</v>
      </c>
      <c r="R36" s="12" t="s">
        <v>5</v>
      </c>
      <c r="S36" s="12" t="s">
        <v>5</v>
      </c>
      <c r="T36" s="12" t="s">
        <v>5</v>
      </c>
      <c r="U36" s="12" t="s">
        <v>5</v>
      </c>
      <c r="V36" s="12" t="s">
        <v>5</v>
      </c>
      <c r="W36" s="12" t="s">
        <v>5</v>
      </c>
      <c r="X36" s="12" t="s">
        <v>5</v>
      </c>
      <c r="Y36" s="12" t="s">
        <v>0</v>
      </c>
      <c r="Z36" s="12" t="s">
        <v>0</v>
      </c>
      <c r="AA36" s="12" t="s">
        <v>5</v>
      </c>
      <c r="AB36" s="12" t="s">
        <v>5</v>
      </c>
      <c r="AC36" s="12" t="s">
        <v>3</v>
      </c>
      <c r="AD36" s="12" t="s">
        <v>3</v>
      </c>
      <c r="AE36" s="9" t="s">
        <v>5</v>
      </c>
      <c r="AF36" s="9" t="s">
        <v>5</v>
      </c>
      <c r="AG36" s="12" t="s">
        <v>5</v>
      </c>
      <c r="AH36" s="12" t="s">
        <v>5</v>
      </c>
      <c r="AI36" s="12" t="s">
        <v>5</v>
      </c>
      <c r="AJ36" s="12" t="s">
        <v>5</v>
      </c>
    </row>
    <row r="37" spans="4:88" x14ac:dyDescent="0.2">
      <c r="J37" cm="1">
        <f t="array" aca="1" ref="J37" ca="1">SUMPRODUCT((O37:AJ37=$O$11:$AJ$11)*(O$13:AJ$13=TRUE))  / COUNTIF(O$13:AJ$13,TRUE)</f>
        <v>0.1</v>
      </c>
      <c r="K37" t="b">
        <f t="shared" ca="1" si="3"/>
        <v>0</v>
      </c>
      <c r="L37" cm="1">
        <f t="array" aca="1" ref="L37" ca="1">SUM(
   1*(_xlfn._xlws.FILTER(OFFSET($O37,0,0,1,$B$9),OFFSET($O$13,0,0,1,$B$9)) = "-")
) / $B$13</f>
        <v>0.8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5</v>
      </c>
      <c r="S37" s="12" t="s">
        <v>5</v>
      </c>
      <c r="T37" s="12" t="s">
        <v>5</v>
      </c>
      <c r="U37" s="12" t="s">
        <v>5</v>
      </c>
      <c r="V37" s="12" t="s">
        <v>5</v>
      </c>
      <c r="W37" s="12" t="s">
        <v>5</v>
      </c>
      <c r="X37" s="12" t="s">
        <v>5</v>
      </c>
      <c r="Y37" s="12" t="s">
        <v>0</v>
      </c>
      <c r="Z37" s="12" t="s">
        <v>0</v>
      </c>
      <c r="AA37" s="12" t="s">
        <v>5</v>
      </c>
      <c r="AB37" s="12" t="s">
        <v>5</v>
      </c>
      <c r="AC37" s="12" t="s">
        <v>3</v>
      </c>
      <c r="AD37" s="12" t="s">
        <v>3</v>
      </c>
      <c r="AE37" s="9" t="s">
        <v>5</v>
      </c>
      <c r="AF37" s="9" t="s">
        <v>5</v>
      </c>
      <c r="AG37" s="12" t="s">
        <v>5</v>
      </c>
      <c r="AH37" s="12" t="s">
        <v>5</v>
      </c>
      <c r="AI37" s="12" t="s">
        <v>5</v>
      </c>
      <c r="AJ37" s="12" t="s">
        <v>5</v>
      </c>
    </row>
    <row r="38" spans="4:88" x14ac:dyDescent="0.2">
      <c r="AK38" s="8"/>
      <c r="AL38" s="8"/>
      <c r="AM38" s="3"/>
    </row>
    <row r="39" spans="4:88" x14ac:dyDescent="0.2">
      <c r="AK39" s="8"/>
      <c r="AL39" s="8"/>
    </row>
    <row r="40" spans="4:88" x14ac:dyDescent="0.2">
      <c r="AK40" s="7"/>
      <c r="AL40" s="2"/>
    </row>
    <row r="41" spans="4:88" x14ac:dyDescent="0.2">
      <c r="AK41" s="2"/>
      <c r="AL41" s="2"/>
    </row>
    <row r="42" spans="4:88" x14ac:dyDescent="0.2">
      <c r="AK42" s="2"/>
      <c r="AL42" s="2"/>
    </row>
    <row r="43" spans="4:88" x14ac:dyDescent="0.2">
      <c r="AK43" s="2"/>
      <c r="AL43" s="2"/>
    </row>
    <row r="44" spans="4:88" x14ac:dyDescent="0.2">
      <c r="AK44" s="2"/>
      <c r="AL44" s="2"/>
    </row>
    <row r="45" spans="4:88" x14ac:dyDescent="0.2">
      <c r="AK45" s="2"/>
      <c r="AL45" s="2"/>
    </row>
    <row r="46" spans="4:88" x14ac:dyDescent="0.2">
      <c r="AK46" s="2"/>
      <c r="AL46" s="2"/>
    </row>
    <row r="47" spans="4:88" x14ac:dyDescent="0.2">
      <c r="AK47" s="2"/>
      <c r="AL47" s="2"/>
    </row>
    <row r="48" spans="4:88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conditionalFormatting sqref="K15:K37">
    <cfRule type="cellIs" dxfId="22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21" priority="5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AJ9">
    <cfRule type="cellIs" dxfId="20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AJ13">
    <cfRule type="cellIs" dxfId="19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AJ37">
    <cfRule type="expression" dxfId="18" priority="9" stopIfTrue="1">
      <formula>AND($M15, O$13)</formula>
    </cfRule>
    <cfRule type="expression" dxfId="17" priority="10" stopIfTrue="1">
      <formula>NOT(AND($M15, O$13))</formula>
    </cfRule>
  </conditionalFormatting>
  <conditionalFormatting sqref="P11:AJ11">
    <cfRule type="expression" dxfId="16" priority="11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F81D-5AF6-504B-8C21-121ED681DDCC}">
  <dimension ref="A1:DW141"/>
  <sheetViews>
    <sheetView tabSelected="1" topLeftCell="CV1" zoomScale="75" zoomScaleNormal="25" workbookViewId="0">
      <selection activeCell="DM47" sqref="DM47"/>
    </sheetView>
  </sheetViews>
  <sheetFormatPr baseColWidth="10" defaultRowHeight="16" x14ac:dyDescent="0.2"/>
  <cols>
    <col min="1" max="1" width="22.83203125" customWidth="1"/>
  </cols>
  <sheetData>
    <row r="1" spans="1:127" x14ac:dyDescent="0.2">
      <c r="A1" s="5" t="s">
        <v>21</v>
      </c>
      <c r="B1" s="5">
        <v>0.4</v>
      </c>
      <c r="E1" s="2" t="s">
        <v>28</v>
      </c>
      <c r="F1" s="2" t="s">
        <v>43</v>
      </c>
      <c r="L1" t="s">
        <v>56</v>
      </c>
      <c r="M1" t="s">
        <v>0</v>
      </c>
      <c r="N1" t="s">
        <v>1</v>
      </c>
      <c r="O1" t="s">
        <v>2</v>
      </c>
      <c r="P1" t="s">
        <v>3</v>
      </c>
    </row>
    <row r="2" spans="1:127" x14ac:dyDescent="0.2">
      <c r="A2" s="5" t="s">
        <v>22</v>
      </c>
      <c r="B2" s="5">
        <v>0.2</v>
      </c>
      <c r="L2" t="s">
        <v>57</v>
      </c>
      <c r="M2">
        <v>4</v>
      </c>
    </row>
    <row r="3" spans="1:127" x14ac:dyDescent="0.2">
      <c r="A3" s="5" t="s">
        <v>24</v>
      </c>
      <c r="B3" s="5">
        <v>0.2</v>
      </c>
    </row>
    <row r="4" spans="1:127" x14ac:dyDescent="0.2">
      <c r="A4" s="5" t="s">
        <v>23</v>
      </c>
      <c r="B4" s="5">
        <v>0.8</v>
      </c>
    </row>
    <row r="5" spans="1:127" x14ac:dyDescent="0.2">
      <c r="A5" s="5" t="s">
        <v>25</v>
      </c>
      <c r="B5" s="5">
        <v>0.2</v>
      </c>
    </row>
    <row r="7" spans="1:127" x14ac:dyDescent="0.2">
      <c r="AL7" s="4"/>
    </row>
    <row r="8" spans="1:127" x14ac:dyDescent="0.2">
      <c r="A8" s="5" t="s">
        <v>31</v>
      </c>
      <c r="B8" s="5">
        <v>23</v>
      </c>
      <c r="AK8" s="4"/>
      <c r="AL8" s="7"/>
    </row>
    <row r="9" spans="1:127" x14ac:dyDescent="0.2">
      <c r="A9" s="5" t="s">
        <v>30</v>
      </c>
      <c r="B9" s="5">
        <v>5</v>
      </c>
      <c r="N9" s="11" t="s">
        <v>38</v>
      </c>
      <c r="O9" t="b">
        <f t="shared" ref="O9:S9" ca="1" si="0">AND(O10&lt;$B$5,O13)</f>
        <v>1</v>
      </c>
      <c r="P9" t="b">
        <f t="shared" ca="1" si="0"/>
        <v>1</v>
      </c>
      <c r="Q9" t="b">
        <f t="shared" ca="1" si="0"/>
        <v>1</v>
      </c>
      <c r="R9" t="b">
        <f t="shared" ca="1" si="0"/>
        <v>1</v>
      </c>
      <c r="S9" t="b">
        <f t="shared" ca="1" si="0"/>
        <v>1</v>
      </c>
      <c r="AK9" s="4"/>
      <c r="CR9" t="s">
        <v>0</v>
      </c>
      <c r="CS9" t="s">
        <v>1</v>
      </c>
      <c r="CT9" t="s">
        <v>2</v>
      </c>
      <c r="CU9" t="s">
        <v>3</v>
      </c>
    </row>
    <row r="10" spans="1:127" x14ac:dyDescent="0.2">
      <c r="N10" s="8" t="s">
        <v>15</v>
      </c>
      <c r="O10" s="9" cm="1">
        <f t="array" aca="1" ref="O10" ca="1">1-SUMPRODUCT(OFFSET($AO$15,0,0,$B$14,1),1*(_xlfn._xlws.FILTER(OFFSET(O$15,0,0,$B$8,1),OFFSET($M$15,0,0,$B$8,1))&lt;&gt;"-"))/SUM(OFFSET($AO$15,0,0,$B$14,1))</f>
        <v>0</v>
      </c>
      <c r="P10" s="9" cm="1">
        <f t="array" aca="1" ref="P10" ca="1">1-SUMPRODUCT(OFFSET($AO$15,0,0,$B$14,1),1*(_xlfn._xlws.FILTER(OFFSET(P$15,0,0,$B$8,1),OFFSET($M$15,0,0,$B$8,1))&lt;&gt;"-"))/SUM(OFFSET($AO$15,0,0,$B$14,1))</f>
        <v>0</v>
      </c>
      <c r="Q10" s="9" cm="1">
        <f t="array" aca="1" ref="Q10" ca="1">1-SUMPRODUCT(OFFSET($AO$15,0,0,$B$14,1),1*(_xlfn._xlws.FILTER(OFFSET(Q$15,0,0,$B$8,1),OFFSET($M$15,0,0,$B$8,1))&lt;&gt;"-"))/SUM(OFFSET($AO$15,0,0,$B$14,1))</f>
        <v>0</v>
      </c>
      <c r="R10" s="9" cm="1">
        <f t="array" aca="1" ref="R10" ca="1">1-SUMPRODUCT(OFFSET($AO$15,0,0,$B$14,1),1*(_xlfn._xlws.FILTER(OFFSET(R$15,0,0,$B$8,1),OFFSET($M$15,0,0,$B$8,1))&lt;&gt;"-"))/SUM(OFFSET($AO$15,0,0,$B$14,1))</f>
        <v>0</v>
      </c>
      <c r="S10" s="9" cm="1">
        <f t="array" aca="1" ref="S10" ca="1">1-SUMPRODUCT(OFFSET($AO$15,0,0,$B$14,1),1*(_xlfn._xlws.FILTER(OFFSET(S$15,0,0,$B$8,1),OFFSET($M$15,0,0,$B$8,1))&lt;&gt;"-"))/SUM(OFFSET($AO$15,0,0,$B$14,1))</f>
        <v>0</v>
      </c>
      <c r="AK10" s="7"/>
      <c r="CQ10" s="2" t="s">
        <v>52</v>
      </c>
      <c r="CR10" s="5">
        <v>0.25</v>
      </c>
      <c r="CS10" s="5">
        <v>0.25</v>
      </c>
      <c r="CT10" s="5">
        <v>0.25</v>
      </c>
      <c r="CU10" s="5">
        <v>0.25</v>
      </c>
    </row>
    <row r="11" spans="1:127" x14ac:dyDescent="0.2">
      <c r="A11" s="5" t="s">
        <v>32</v>
      </c>
      <c r="B11" s="5">
        <v>0</v>
      </c>
      <c r="N11" s="8" t="s">
        <v>16</v>
      </c>
      <c r="O11" s="9" t="str" cm="1">
        <f t="array" aca="1" ref="O11:S11" ca="1">OFFSET($O$15,$B$11,0,1,$B$9)</f>
        <v>A</v>
      </c>
      <c r="P11" s="9" t="str">
        <f ca="1"/>
        <v>B</v>
      </c>
      <c r="Q11" s="9" t="str">
        <f ca="1"/>
        <v>C</v>
      </c>
      <c r="R11" s="9" t="str">
        <f ca="1"/>
        <v>D</v>
      </c>
      <c r="S11" s="9" t="str">
        <f ca="1"/>
        <v>D</v>
      </c>
      <c r="AK11" s="7"/>
      <c r="DH11" s="13" t="s">
        <v>48</v>
      </c>
    </row>
    <row r="12" spans="1:127" x14ac:dyDescent="0.2">
      <c r="N12" s="8" t="s">
        <v>20</v>
      </c>
      <c r="O12" s="12">
        <f t="shared" ref="O12:S12" ca="1" si="1">COUNTIF(OFFSET(O15,0,0,$B$8,1), "-") / COUNTA(OFFSET(O15,0,0,$B$8,1))</f>
        <v>4.3478260869565216E-2</v>
      </c>
      <c r="P12" s="9">
        <f t="shared" ca="1" si="1"/>
        <v>8.6956521739130432E-2</v>
      </c>
      <c r="Q12" s="9">
        <f t="shared" ca="1" si="1"/>
        <v>8.6956521739130432E-2</v>
      </c>
      <c r="R12" s="9">
        <f t="shared" ca="1" si="1"/>
        <v>4.3478260869565216E-2</v>
      </c>
      <c r="S12" s="9">
        <f t="shared" ca="1" si="1"/>
        <v>4.3478260869565216E-2</v>
      </c>
      <c r="AK12" s="7"/>
      <c r="DF12" s="4" t="s">
        <v>50</v>
      </c>
      <c r="DG12" s="4"/>
    </row>
    <row r="13" spans="1:127" x14ac:dyDescent="0.2">
      <c r="A13" t="s">
        <v>33</v>
      </c>
      <c r="B13">
        <f ca="1">COUNTIF(OFFSET($O$13,0,0,1,$B$9),TRUE)</f>
        <v>5</v>
      </c>
      <c r="N13" s="8" t="s">
        <v>41</v>
      </c>
      <c r="O13" t="b">
        <f t="shared" ref="O13:S13" ca="1" si="2">O12&lt;$B$1</f>
        <v>1</v>
      </c>
      <c r="P13" t="b">
        <f t="shared" ca="1" si="2"/>
        <v>1</v>
      </c>
      <c r="Q13" t="b">
        <f t="shared" ca="1" si="2"/>
        <v>1</v>
      </c>
      <c r="R13" t="b">
        <f t="shared" ca="1" si="2"/>
        <v>1</v>
      </c>
      <c r="S13" t="b">
        <f t="shared" ca="1" si="2"/>
        <v>1</v>
      </c>
      <c r="AK13" s="7"/>
      <c r="AO13" s="13" t="s">
        <v>37</v>
      </c>
      <c r="BO13" s="13" t="s">
        <v>40</v>
      </c>
      <c r="CQ13" s="4" t="s">
        <v>45</v>
      </c>
      <c r="CR13" s="13" t="s">
        <v>48</v>
      </c>
      <c r="CY13" s="4" t="s">
        <v>51</v>
      </c>
      <c r="CZ13" s="13" t="s">
        <v>48</v>
      </c>
      <c r="DF13" s="8"/>
      <c r="DG13" s="4" t="s">
        <v>54</v>
      </c>
      <c r="DH13" t="str" cm="1">
        <f t="array" aca="1" ref="DH13" ca="1">INDEX(_xlfn.ANCHORARRAY($CR$14), 1 + INT((COLUMNS($DH$13:DH$13) - 1) / COLUMNS(_xlfn.ANCHORARRAY($CR$14))))</f>
        <v>A</v>
      </c>
      <c r="DI13" t="str" cm="1">
        <f t="array" aca="1" ref="DI13" ca="1">INDEX(_xlfn.ANCHORARRAY($CR$14), 1 + INT((COLUMNS($DH$13:DI$13) - 1) / COLUMNS(_xlfn.ANCHORARRAY($CR$14))))</f>
        <v>A</v>
      </c>
      <c r="DJ13" t="str" cm="1">
        <f t="array" aca="1" ref="DJ13" ca="1">INDEX(_xlfn.ANCHORARRAY($CR$14), 1 + INT((COLUMNS($DH$13:DJ$13) - 1) / COLUMNS(_xlfn.ANCHORARRAY($CR$14))))</f>
        <v>A</v>
      </c>
      <c r="DK13" t="str" cm="1">
        <f t="array" aca="1" ref="DK13" ca="1">INDEX(_xlfn.ANCHORARRAY($CR$14), 1 + INT((COLUMNS($DH$13:DK$13) - 1) / COLUMNS(_xlfn.ANCHORARRAY($CR$14))))</f>
        <v>A</v>
      </c>
      <c r="DL13" t="str" cm="1">
        <f t="array" aca="1" ref="DL13" ca="1">INDEX(_xlfn.ANCHORARRAY($CR$14), 1 + INT((COLUMNS($DH$13:DL$13) - 1) / COLUMNS(_xlfn.ANCHORARRAY($CR$14))))</f>
        <v>B</v>
      </c>
      <c r="DM13" t="str" cm="1">
        <f t="array" aca="1" ref="DM13" ca="1">INDEX(_xlfn.ANCHORARRAY($CR$14), 1 + INT((COLUMNS($DH$13:DM$13) - 1) / COLUMNS(_xlfn.ANCHORARRAY($CR$14))))</f>
        <v>B</v>
      </c>
      <c r="DN13" t="str" cm="1">
        <f t="array" aca="1" ref="DN13" ca="1">INDEX(_xlfn.ANCHORARRAY($CR$14), 1 + INT((COLUMNS($DH$13:DN$13) - 1) / COLUMNS(_xlfn.ANCHORARRAY($CR$14))))</f>
        <v>B</v>
      </c>
      <c r="DO13" t="str" cm="1">
        <f t="array" aca="1" ref="DO13" ca="1">INDEX(_xlfn.ANCHORARRAY($CR$14), 1 + INT((COLUMNS($DH$13:DO$13) - 1) / COLUMNS(_xlfn.ANCHORARRAY($CR$14))))</f>
        <v>B</v>
      </c>
      <c r="DP13" t="str" cm="1">
        <f t="array" aca="1" ref="DP13" ca="1">INDEX(_xlfn.ANCHORARRAY($CR$14), 1 + INT((COLUMNS($DH$13:DP$13) - 1) / COLUMNS(_xlfn.ANCHORARRAY($CR$14))))</f>
        <v>C</v>
      </c>
      <c r="DQ13" t="str" cm="1">
        <f t="array" aca="1" ref="DQ13" ca="1">INDEX(_xlfn.ANCHORARRAY($CR$14), 1 + INT((COLUMNS($DH$13:DQ$13) - 1) / COLUMNS(_xlfn.ANCHORARRAY($CR$14))))</f>
        <v>C</v>
      </c>
      <c r="DR13" t="str" cm="1">
        <f t="array" aca="1" ref="DR13" ca="1">INDEX(_xlfn.ANCHORARRAY($CR$14), 1 + INT((COLUMNS($DH$13:DR$13) - 1) / COLUMNS(_xlfn.ANCHORARRAY($CR$14))))</f>
        <v>C</v>
      </c>
      <c r="DS13" t="str" cm="1">
        <f t="array" aca="1" ref="DS13" ca="1">INDEX(_xlfn.ANCHORARRAY($CR$14), 1 + INT((COLUMNS($DH$13:DS$13) - 1) / COLUMNS(_xlfn.ANCHORARRAY($CR$14))))</f>
        <v>C</v>
      </c>
      <c r="DT13" t="str" cm="1">
        <f t="array" aca="1" ref="DT13" ca="1">INDEX(_xlfn.ANCHORARRAY($CR$14), 1 + INT((COLUMNS($DH$13:DT$13) - 1) / COLUMNS(_xlfn.ANCHORARRAY($CR$14))))</f>
        <v>D</v>
      </c>
      <c r="DU13" t="str" cm="1">
        <f t="array" aca="1" ref="DU13" ca="1">INDEX(_xlfn.ANCHORARRAY($CR$14), 1 + INT((COLUMNS($DH$13:DU$13) - 1) / COLUMNS(_xlfn.ANCHORARRAY($CR$14))))</f>
        <v>D</v>
      </c>
      <c r="DV13" t="str" cm="1">
        <f t="array" aca="1" ref="DV13" ca="1">INDEX(_xlfn.ANCHORARRAY($CR$14), 1 + INT((COLUMNS($DH$13:DV$13) - 1) / COLUMNS(_xlfn.ANCHORARRAY($CR$14))))</f>
        <v>D</v>
      </c>
      <c r="DW13" t="str" cm="1">
        <f t="array" aca="1" ref="DW13" ca="1">INDEX(_xlfn.ANCHORARRAY($CR$14), 1 + INT((COLUMNS($DH$13:DW$13) - 1) / COLUMNS(_xlfn.ANCHORARRAY($CR$14))))</f>
        <v>D</v>
      </c>
    </row>
    <row r="14" spans="1:127" x14ac:dyDescent="0.2">
      <c r="A14" t="s">
        <v>34</v>
      </c>
      <c r="B14">
        <f ca="1">COUNTIF(OFFSET($M$15,0,0,$B$8,1),TRUE)</f>
        <v>20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S14">TRANSPOSE(_xlfn.SEQUENCE($B$9, 1,0, 1))</f>
        <v>0</v>
      </c>
      <c r="P14" s="13">
        <v>1</v>
      </c>
      <c r="Q14" s="13">
        <v>2</v>
      </c>
      <c r="R14" s="13">
        <v>3</v>
      </c>
      <c r="S14" s="13">
        <v>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7"/>
      <c r="AN14" s="3" t="s">
        <v>14</v>
      </c>
      <c r="AO14" s="3" t="s">
        <v>13</v>
      </c>
      <c r="AP14" s="8" t="s">
        <v>19</v>
      </c>
      <c r="AQ14" s="2" cm="1">
        <f t="array" aca="1" ref="AQ14:BJ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>
        <f ca="1"/>
        <v>3</v>
      </c>
      <c r="AU14" s="2">
        <f ca="1"/>
        <v>4</v>
      </c>
      <c r="AV14" s="2">
        <f ca="1"/>
        <v>5</v>
      </c>
      <c r="AW14" s="2">
        <f ca="1"/>
        <v>6</v>
      </c>
      <c r="AX14" s="2">
        <f ca="1"/>
        <v>7</v>
      </c>
      <c r="AY14" s="2">
        <f ca="1"/>
        <v>8</v>
      </c>
      <c r="AZ14" s="2">
        <f ca="1"/>
        <v>9</v>
      </c>
      <c r="BA14" s="2">
        <f ca="1"/>
        <v>10</v>
      </c>
      <c r="BB14" s="2">
        <f ca="1"/>
        <v>11</v>
      </c>
      <c r="BC14" s="2">
        <f ca="1"/>
        <v>12</v>
      </c>
      <c r="BD14" s="2">
        <f ca="1"/>
        <v>13</v>
      </c>
      <c r="BE14" s="2">
        <f ca="1"/>
        <v>14</v>
      </c>
      <c r="BF14" s="2">
        <f ca="1"/>
        <v>15</v>
      </c>
      <c r="BG14" s="2">
        <f ca="1"/>
        <v>16</v>
      </c>
      <c r="BH14" s="2">
        <f ca="1"/>
        <v>17</v>
      </c>
      <c r="BI14" s="2">
        <f ca="1"/>
        <v>18</v>
      </c>
      <c r="BJ14" s="2">
        <f ca="1"/>
        <v>19</v>
      </c>
      <c r="BN14" s="3" t="s">
        <v>14</v>
      </c>
      <c r="BO14" s="3" t="s">
        <v>13</v>
      </c>
      <c r="BP14" s="8" t="s">
        <v>19</v>
      </c>
      <c r="BQ14" s="2" cm="1">
        <f t="array" aca="1" ref="BQ14:CJ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>
        <f ca="1"/>
        <v>3</v>
      </c>
      <c r="BU14" s="2">
        <f ca="1"/>
        <v>4</v>
      </c>
      <c r="BV14" s="2">
        <f ca="1"/>
        <v>5</v>
      </c>
      <c r="BW14" s="2">
        <f ca="1"/>
        <v>6</v>
      </c>
      <c r="BX14" s="2">
        <f ca="1"/>
        <v>7</v>
      </c>
      <c r="BY14" s="2">
        <f ca="1"/>
        <v>8</v>
      </c>
      <c r="BZ14" s="2">
        <f ca="1"/>
        <v>9</v>
      </c>
      <c r="CA14" s="2">
        <f ca="1"/>
        <v>10</v>
      </c>
      <c r="CB14" s="2">
        <f ca="1"/>
        <v>11</v>
      </c>
      <c r="CC14" s="2">
        <f ca="1"/>
        <v>12</v>
      </c>
      <c r="CD14" s="2">
        <f ca="1"/>
        <v>13</v>
      </c>
      <c r="CE14" s="2">
        <f ca="1"/>
        <v>14</v>
      </c>
      <c r="CF14" s="2">
        <f ca="1"/>
        <v>15</v>
      </c>
      <c r="CG14" s="2">
        <f ca="1"/>
        <v>16</v>
      </c>
      <c r="CH14" s="2">
        <f ca="1"/>
        <v>17</v>
      </c>
      <c r="CI14" s="2">
        <f ca="1"/>
        <v>18</v>
      </c>
      <c r="CJ14" s="2">
        <f ca="1"/>
        <v>19</v>
      </c>
      <c r="CQ14" s="4" t="s">
        <v>46</v>
      </c>
      <c r="CR14" s="15" t="str" cm="1">
        <f t="array" aca="1" ref="CR14:CU14" ca="1">OFFSET($M$1,0,0,1,$M$2)</f>
        <v>A</v>
      </c>
      <c r="CS14" s="15" t="str">
        <f ca="1"/>
        <v>B</v>
      </c>
      <c r="CT14" s="15" t="str">
        <f ca="1"/>
        <v>C</v>
      </c>
      <c r="CU14" s="15" t="str">
        <f ca="1"/>
        <v>D</v>
      </c>
      <c r="CY14" s="4" t="s">
        <v>46</v>
      </c>
      <c r="CZ14" s="15" t="str" cm="1">
        <f t="array" aca="1" ref="CZ14:DC14" ca="1">OFFSET($M$1,0,0,1,$M$2)</f>
        <v>A</v>
      </c>
      <c r="DA14" s="9" t="str">
        <f ca="1"/>
        <v>B</v>
      </c>
      <c r="DB14" s="9" t="str">
        <f ca="1"/>
        <v>C</v>
      </c>
      <c r="DC14" s="9" t="str">
        <f ca="1"/>
        <v>D</v>
      </c>
      <c r="DE14" s="4" t="s">
        <v>46</v>
      </c>
      <c r="DF14" s="4" t="s">
        <v>53</v>
      </c>
      <c r="DG14" s="4" t="s">
        <v>55</v>
      </c>
      <c r="DH14" s="15" t="str" cm="1">
        <f t="array" aca="1" ref="DH14" ca="1">INDEX(_xlfn.ANCHORARRAY($CR$14), 1 + MOD(COLUMNS($DH$14:DH$14) - 1, COLUMNS(_xlfn.ANCHORARRAY($CR$14))))</f>
        <v>A</v>
      </c>
      <c r="DI14" s="15" t="str" cm="1">
        <f t="array" aca="1" ref="DI14" ca="1">INDEX(_xlfn.ANCHORARRAY($CR$14), 1 + MOD(COLUMNS($DH$14:DI$14) - 1, COLUMNS(_xlfn.ANCHORARRAY($CR$14))))</f>
        <v>B</v>
      </c>
      <c r="DJ14" s="15" t="str" cm="1">
        <f t="array" aca="1" ref="DJ14" ca="1">INDEX(_xlfn.ANCHORARRAY($CR$14), 1 + MOD(COLUMNS($DH$14:DJ$14) - 1, COLUMNS(_xlfn.ANCHORARRAY($CR$14))))</f>
        <v>C</v>
      </c>
      <c r="DK14" s="15" t="str" cm="1">
        <f t="array" aca="1" ref="DK14" ca="1">INDEX(_xlfn.ANCHORARRAY($CR$14), 1 + MOD(COLUMNS($DH$14:DK$14) - 1, COLUMNS(_xlfn.ANCHORARRAY($CR$14))))</f>
        <v>D</v>
      </c>
      <c r="DL14" s="15" t="str" cm="1">
        <f t="array" aca="1" ref="DL14" ca="1">INDEX(_xlfn.ANCHORARRAY($CR$14), 1 + MOD(COLUMNS($DH$14:DL$14) - 1, COLUMNS(_xlfn.ANCHORARRAY($CR$14))))</f>
        <v>A</v>
      </c>
      <c r="DM14" s="15" t="str" cm="1">
        <f t="array" aca="1" ref="DM14" ca="1">INDEX(_xlfn.ANCHORARRAY($CR$14), 1 + MOD(COLUMNS($DH$14:DM$14) - 1, COLUMNS(_xlfn.ANCHORARRAY($CR$14))))</f>
        <v>B</v>
      </c>
      <c r="DN14" s="15" t="str" cm="1">
        <f t="array" aca="1" ref="DN14" ca="1">INDEX(_xlfn.ANCHORARRAY($CR$14), 1 + MOD(COLUMNS($DH$14:DN$14) - 1, COLUMNS(_xlfn.ANCHORARRAY($CR$14))))</f>
        <v>C</v>
      </c>
      <c r="DO14" s="15" t="str" cm="1">
        <f t="array" aca="1" ref="DO14" ca="1">INDEX(_xlfn.ANCHORARRAY($CR$14), 1 + MOD(COLUMNS($DH$14:DO$14) - 1, COLUMNS(_xlfn.ANCHORARRAY($CR$14))))</f>
        <v>D</v>
      </c>
      <c r="DP14" s="15" t="str" cm="1">
        <f t="array" aca="1" ref="DP14" ca="1">INDEX(_xlfn.ANCHORARRAY($CR$14), 1 + MOD(COLUMNS($DH$14:DP$14) - 1, COLUMNS(_xlfn.ANCHORARRAY($CR$14))))</f>
        <v>A</v>
      </c>
      <c r="DQ14" s="15" t="str" cm="1">
        <f t="array" aca="1" ref="DQ14" ca="1">INDEX(_xlfn.ANCHORARRAY($CR$14), 1 + MOD(COLUMNS($DH$14:DQ$14) - 1, COLUMNS(_xlfn.ANCHORARRAY($CR$14))))</f>
        <v>B</v>
      </c>
      <c r="DR14" s="15" t="str" cm="1">
        <f t="array" aca="1" ref="DR14" ca="1">INDEX(_xlfn.ANCHORARRAY($CR$14), 1 + MOD(COLUMNS($DH$14:DR$14) - 1, COLUMNS(_xlfn.ANCHORARRAY($CR$14))))</f>
        <v>C</v>
      </c>
      <c r="DS14" s="15" t="str" cm="1">
        <f t="array" aca="1" ref="DS14" ca="1">INDEX(_xlfn.ANCHORARRAY($CR$14), 1 + MOD(COLUMNS($DH$14:DS$14) - 1, COLUMNS(_xlfn.ANCHORARRAY($CR$14))))</f>
        <v>D</v>
      </c>
      <c r="DT14" s="15" t="str" cm="1">
        <f t="array" aca="1" ref="DT14" ca="1">INDEX(_xlfn.ANCHORARRAY($CR$14), 1 + MOD(COLUMNS($DH$14:DT$14) - 1, COLUMNS(_xlfn.ANCHORARRAY($CR$14))))</f>
        <v>A</v>
      </c>
      <c r="DU14" s="15" t="str" cm="1">
        <f t="array" aca="1" ref="DU14" ca="1">INDEX(_xlfn.ANCHORARRAY($CR$14), 1 + MOD(COLUMNS($DH$14:DU$14) - 1, COLUMNS(_xlfn.ANCHORARRAY($CR$14))))</f>
        <v>B</v>
      </c>
      <c r="DV14" s="15" t="str" cm="1">
        <f t="array" aca="1" ref="DV14" ca="1">INDEX(_xlfn.ANCHORARRAY($CR$14), 1 + MOD(COLUMNS($DH$14:DV$14) - 1, COLUMNS(_xlfn.ANCHORARRAY($CR$14))))</f>
        <v>C</v>
      </c>
      <c r="DW14" s="15" t="str" cm="1">
        <f t="array" aca="1" ref="DW14" ca="1">INDEX(_xlfn.ANCHORARRAY($CR$14), 1 + MOD(COLUMNS($DH$14:DW$14) - 1, COLUMNS(_xlfn.ANCHORARRAY($CR$14))))</f>
        <v>D</v>
      </c>
    </row>
    <row r="15" spans="1:127" x14ac:dyDescent="0.2">
      <c r="D15" s="10" cm="1">
        <f t="array" aca="1" ref="D15:D34" ca="1">_xlfn._xlws.FILTER(OFFSET($N$15,0,0,$B$8,1),OFFSET($M$15,0,0,$B$8,1))</f>
        <v>0</v>
      </c>
      <c r="F15" s="10" cm="1">
        <f t="array" aca="1" ref="F15:F34" ca="1">OFFSET($BO$15,0,0,$B$14,1)</f>
        <v>0.2</v>
      </c>
      <c r="H15" s="10" cm="1">
        <f t="array" aca="1" ref="H15:H19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1</v>
      </c>
      <c r="K15" t="b">
        <f t="shared" ref="K15:K37" ca="1" si="3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4">AND(L15&lt;$B$2,K15)</f>
        <v>1</v>
      </c>
      <c r="N15" s="2" cm="1">
        <f t="array" ref="N15:N37">_xlfn.SEQUENCE($B$8, 1, 0, 1)</f>
        <v>0</v>
      </c>
      <c r="O15" s="12" t="s">
        <v>0</v>
      </c>
      <c r="P15" s="9" t="s">
        <v>1</v>
      </c>
      <c r="Q15" s="9" t="s">
        <v>2</v>
      </c>
      <c r="R15" s="9" t="s">
        <v>3</v>
      </c>
      <c r="S15" s="9" t="s">
        <v>3</v>
      </c>
      <c r="AK15" s="7"/>
      <c r="AN15">
        <f t="shared" ref="AN15:AN34" ca="1" si="5">COUNTIF(AQ15:BJ15,"&gt;="&amp;$B$4)</f>
        <v>5</v>
      </c>
      <c r="AO15" s="14">
        <f t="shared" ref="AO15:AO34" ca="1" si="6">1/AN15</f>
        <v>0.2</v>
      </c>
      <c r="AP15" s="2" cm="1">
        <f t="array" aca="1" ref="AP15:AP34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0.8</v>
      </c>
      <c r="AS15" cm="1">
        <f t="array" aca="1" ref="AS15" ca="1">SUMPRODUCT(--(OFFSET($O$13,0,0,1,$B$9)=TRUE), --(INDEX(OFFSET($O$15,0,0,$B$8,$B$9), 1+$AP15, 0) = INDEX(OFFSET($O$15,0,0,$B$8,$B$9), 1+AS$14, 0))) / $B$13</f>
        <v>0.8</v>
      </c>
      <c r="AT15" cm="1">
        <f t="array" aca="1" ref="AT15" ca="1">SUMPRODUCT(--(OFFSET($O$13,0,0,1,$B$9)=TRUE), --(INDEX(OFFSET($O$15,0,0,$B$8,$B$9), 1+$AP15, 0) = INDEX(OFFSET($O$15,0,0,$B$8,$B$9), 1+AT$14, 0))) / $B$13</f>
        <v>0.8</v>
      </c>
      <c r="AU15" cm="1">
        <f t="array" aca="1" ref="AU15" ca="1">SUMPRODUCT(--(OFFSET($O$13,0,0,1,$B$9)=TRUE), --(INDEX(OFFSET($O$15,0,0,$B$8,$B$9), 1+$AP15, 0) = INDEX(OFFSET($O$15,0,0,$B$8,$B$9), 1+AU$14, 0))) / $B$13</f>
        <v>0.6</v>
      </c>
      <c r="AV15" cm="1">
        <f t="array" aca="1" ref="AV15" ca="1">SUMPRODUCT(--(OFFSET($O$13,0,0,1,$B$9)=TRUE), --(INDEX(OFFSET($O$15,0,0,$B$8,$B$9), 1+$AP15, 0) = INDEX(OFFSET($O$15,0,0,$B$8,$B$9), 1+AV$14, 0))) / $B$13</f>
        <v>0.4</v>
      </c>
      <c r="AW15" cm="1">
        <f t="array" aca="1" ref="AW15" ca="1">SUMPRODUCT(--(OFFSET($O$13,0,0,1,$B$9)=TRUE), --(INDEX(OFFSET($O$15,0,0,$B$8,$B$9), 1+$AP15, 0) = INDEX(OFFSET($O$15,0,0,$B$8,$B$9), 1+AW$14, 0))) / $B$13</f>
        <v>0.4</v>
      </c>
      <c r="AX15" cm="1">
        <f t="array" aca="1" ref="AX15" ca="1">SUMPRODUCT(--(OFFSET($O$13,0,0,1,$B$9)=TRUE), --(INDEX(OFFSET($O$15,0,0,$B$8,$B$9), 1+$AP15, 0) = INDEX(OFFSET($O$15,0,0,$B$8,$B$9), 1+AX$14, 0))) / $B$13</f>
        <v>0.4</v>
      </c>
      <c r="AY15" cm="1">
        <f t="array" aca="1" ref="AY15" ca="1">SUMPRODUCT(--(OFFSET($O$13,0,0,1,$B$9)=TRUE), --(INDEX(OFFSET($O$15,0,0,$B$8,$B$9), 1+$AP15, 0) = INDEX(OFFSET($O$15,0,0,$B$8,$B$9), 1+AY$14, 0))) / $B$13</f>
        <v>0.6</v>
      </c>
      <c r="AZ15" cm="1">
        <f t="array" aca="1" ref="AZ15" ca="1">SUMPRODUCT(--(OFFSET($O$13,0,0,1,$B$9)=TRUE), --(INDEX(OFFSET($O$15,0,0,$B$8,$B$9), 1+$AP15, 0) = INDEX(OFFSET($O$15,0,0,$B$8,$B$9), 1+AZ$14, 0))) / $B$13</f>
        <v>0.6</v>
      </c>
      <c r="BA15" cm="1">
        <f t="array" aca="1" ref="BA15" ca="1">SUMPRODUCT(--(OFFSET($O$13,0,0,1,$B$9)=TRUE), --(INDEX(OFFSET($O$15,0,0,$B$8,$B$9), 1+$AP15, 0) = INDEX(OFFSET($O$15,0,0,$B$8,$B$9), 1+BA$14, 0))) / $B$13</f>
        <v>0.4</v>
      </c>
      <c r="BB15" cm="1">
        <f t="array" aca="1" ref="BB15" ca="1">SUMPRODUCT(--(OFFSET($O$13,0,0,1,$B$9)=TRUE), --(INDEX(OFFSET($O$15,0,0,$B$8,$B$9), 1+$AP15, 0) = INDEX(OFFSET($O$15,0,0,$B$8,$B$9), 1+BB$14, 0))) / $B$13</f>
        <v>0.4</v>
      </c>
      <c r="BC15" cm="1">
        <f t="array" aca="1" ref="BC15" ca="1">SUMPRODUCT(--(OFFSET($O$13,0,0,1,$B$9)=TRUE), --(INDEX(OFFSET($O$15,0,0,$B$8,$B$9), 1+$AP15, 0) = INDEX(OFFSET($O$15,0,0,$B$8,$B$9), 1+BC$14, 0))) / $B$13</f>
        <v>0.4</v>
      </c>
      <c r="BD15" cm="1">
        <f t="array" aca="1" ref="BD15" ca="1">SUMPRODUCT(--(OFFSET($O$13,0,0,1,$B$9)=TRUE), --(INDEX(OFFSET($O$15,0,0,$B$8,$B$9), 1+$AP15, 0) = INDEX(OFFSET($O$15,0,0,$B$8,$B$9), 1+BD$14, 0))) / $B$13</f>
        <v>0.4</v>
      </c>
      <c r="BE15" cm="1">
        <f t="array" aca="1" ref="BE15" ca="1">SUMPRODUCT(--(OFFSET($O$13,0,0,1,$B$9)=TRUE), --(INDEX(OFFSET($O$15,0,0,$B$8,$B$9), 1+$AP15, 0) = INDEX(OFFSET($O$15,0,0,$B$8,$B$9), 1+BE$14, 0))) / $B$13</f>
        <v>0.4</v>
      </c>
      <c r="BF15" cm="1">
        <f t="array" aca="1" ref="BF15" ca="1">SUMPRODUCT(--(OFFSET($O$13,0,0,1,$B$9)=TRUE), --(INDEX(OFFSET($O$15,0,0,$B$8,$B$9), 1+$AP15, 0) = INDEX(OFFSET($O$15,0,0,$B$8,$B$9), 1+BF$14, 0))) / $B$13</f>
        <v>0.4</v>
      </c>
      <c r="BG15" cm="1">
        <f t="array" aca="1" ref="BG15" ca="1">SUMPRODUCT(--(OFFSET($O$13,0,0,1,$B$9)=TRUE), --(INDEX(OFFSET($O$15,0,0,$B$8,$B$9), 1+$AP15, 0) = INDEX(OFFSET($O$15,0,0,$B$8,$B$9), 1+BG$14, 0))) / $B$13</f>
        <v>0.6</v>
      </c>
      <c r="BH15" cm="1">
        <f t="array" aca="1" ref="BH15" ca="1">SUMPRODUCT(--(OFFSET($O$13,0,0,1,$B$9)=TRUE), --(INDEX(OFFSET($O$15,0,0,$B$8,$B$9), 1+$AP15, 0) = INDEX(OFFSET($O$15,0,0,$B$8,$B$9), 1+BH$14, 0))) / $B$13</f>
        <v>0.6</v>
      </c>
      <c r="BI15" cm="1">
        <f t="array" aca="1" ref="BI15" ca="1">SUMPRODUCT(--(OFFSET($O$13,0,0,1,$B$9)=TRUE), --(INDEX(OFFSET($O$15,0,0,$B$8,$B$9), 1+$AP15, 0) = INDEX(OFFSET($O$15,0,0,$B$8,$B$9), 1+BI$14, 0))) / $B$13</f>
        <v>0.6</v>
      </c>
      <c r="BJ15" cm="1">
        <f t="array" aca="1" ref="BJ15" ca="1">SUMPRODUCT(--(OFFSET($O$13,0,0,1,$B$9)=TRUE), --(INDEX(OFFSET($O$15,0,0,$B$8,$B$9), 1+$AP15, 0) = INDEX(OFFSET($O$15,0,0,$B$8,$B$9), 1+BJ$14, 0))) / $B$13</f>
        <v>0.8</v>
      </c>
      <c r="BN15">
        <f t="shared" ref="BN15:BN34" ca="1" si="7">COUNTIF(BQ15:CJ15,"&gt;="&amp;$B$4)</f>
        <v>5</v>
      </c>
      <c r="BO15" s="14">
        <f t="shared" ref="BO15:BO34" ca="1" si="8">1/BN15</f>
        <v>0.2</v>
      </c>
      <c r="BP15" s="2" cm="1">
        <f t="array" aca="1" ref="BP15:BP34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0.8</v>
      </c>
      <c r="BS15" cm="1">
        <f t="array" aca="1" ref="BS15" ca="1">SUMPRODUCT(--(OFFSET($O$9,0,0,1,$B$9)=TRUE), --(INDEX(OFFSET($O$15,0,0,$B$8,$B$9), 1+$BP15, 0) = INDEX(OFFSET($O$15,0,0,$B$8,$B$9), 1+BS$14, 0))) / $B$16</f>
        <v>0.8</v>
      </c>
      <c r="BT15" cm="1">
        <f t="array" aca="1" ref="BT15" ca="1">SUMPRODUCT(--(OFFSET($O$9,0,0,1,$B$9)=TRUE), --(INDEX(OFFSET($O$15,0,0,$B$8,$B$9), 1+$BP15, 0) = INDEX(OFFSET($O$15,0,0,$B$8,$B$9), 1+BT$14, 0))) / $B$16</f>
        <v>0.8</v>
      </c>
      <c r="BU15" cm="1">
        <f t="array" aca="1" ref="BU15" ca="1">SUMPRODUCT(--(OFFSET($O$9,0,0,1,$B$9)=TRUE), --(INDEX(OFFSET($O$15,0,0,$B$8,$B$9), 1+$BP15, 0) = INDEX(OFFSET($O$15,0,0,$B$8,$B$9), 1+BU$14, 0))) / $B$16</f>
        <v>0.6</v>
      </c>
      <c r="BV15" cm="1">
        <f t="array" aca="1" ref="BV15" ca="1">SUMPRODUCT(--(OFFSET($O$9,0,0,1,$B$9)=TRUE), --(INDEX(OFFSET($O$15,0,0,$B$8,$B$9), 1+$BP15, 0) = INDEX(OFFSET($O$15,0,0,$B$8,$B$9), 1+BV$14, 0))) / $B$16</f>
        <v>0.4</v>
      </c>
      <c r="BW15" cm="1">
        <f t="array" aca="1" ref="BW15" ca="1">SUMPRODUCT(--(OFFSET($O$9,0,0,1,$B$9)=TRUE), --(INDEX(OFFSET($O$15,0,0,$B$8,$B$9), 1+$BP15, 0) = INDEX(OFFSET($O$15,0,0,$B$8,$B$9), 1+BW$14, 0))) / $B$16</f>
        <v>0.4</v>
      </c>
      <c r="BX15" cm="1">
        <f t="array" aca="1" ref="BX15" ca="1">SUMPRODUCT(--(OFFSET($O$9,0,0,1,$B$9)=TRUE), --(INDEX(OFFSET($O$15,0,0,$B$8,$B$9), 1+$BP15, 0) = INDEX(OFFSET($O$15,0,0,$B$8,$B$9), 1+BX$14, 0))) / $B$16</f>
        <v>0.4</v>
      </c>
      <c r="BY15" cm="1">
        <f t="array" aca="1" ref="BY15" ca="1">SUMPRODUCT(--(OFFSET($O$9,0,0,1,$B$9)=TRUE), --(INDEX(OFFSET($O$15,0,0,$B$8,$B$9), 1+$BP15, 0) = INDEX(OFFSET($O$15,0,0,$B$8,$B$9), 1+BY$14, 0))) / $B$16</f>
        <v>0.6</v>
      </c>
      <c r="BZ15" cm="1">
        <f t="array" aca="1" ref="BZ15" ca="1">SUMPRODUCT(--(OFFSET($O$9,0,0,1,$B$9)=TRUE), --(INDEX(OFFSET($O$15,0,0,$B$8,$B$9), 1+$BP15, 0) = INDEX(OFFSET($O$15,0,0,$B$8,$B$9), 1+BZ$14, 0))) / $B$16</f>
        <v>0.6</v>
      </c>
      <c r="CA15" cm="1">
        <f t="array" aca="1" ref="CA15" ca="1">SUMPRODUCT(--(OFFSET($O$9,0,0,1,$B$9)=TRUE), --(INDEX(OFFSET($O$15,0,0,$B$8,$B$9), 1+$BP15, 0) = INDEX(OFFSET($O$15,0,0,$B$8,$B$9), 1+CA$14, 0))) / $B$16</f>
        <v>0.4</v>
      </c>
      <c r="CB15" cm="1">
        <f t="array" aca="1" ref="CB15" ca="1">SUMPRODUCT(--(OFFSET($O$9,0,0,1,$B$9)=TRUE), --(INDEX(OFFSET($O$15,0,0,$B$8,$B$9), 1+$BP15, 0) = INDEX(OFFSET($O$15,0,0,$B$8,$B$9), 1+CB$14, 0))) / $B$16</f>
        <v>0.4</v>
      </c>
      <c r="CC15" cm="1">
        <f t="array" aca="1" ref="CC15" ca="1">SUMPRODUCT(--(OFFSET($O$9,0,0,1,$B$9)=TRUE), --(INDEX(OFFSET($O$15,0,0,$B$8,$B$9), 1+$BP15, 0) = INDEX(OFFSET($O$15,0,0,$B$8,$B$9), 1+CC$14, 0))) / $B$16</f>
        <v>0.4</v>
      </c>
      <c r="CD15" cm="1">
        <f t="array" aca="1" ref="CD15" ca="1">SUMPRODUCT(--(OFFSET($O$9,0,0,1,$B$9)=TRUE), --(INDEX(OFFSET($O$15,0,0,$B$8,$B$9), 1+$BP15, 0) = INDEX(OFFSET($O$15,0,0,$B$8,$B$9), 1+CD$14, 0))) / $B$16</f>
        <v>0.4</v>
      </c>
      <c r="CE15" cm="1">
        <f t="array" aca="1" ref="CE15" ca="1">SUMPRODUCT(--(OFFSET($O$9,0,0,1,$B$9)=TRUE), --(INDEX(OFFSET($O$15,0,0,$B$8,$B$9), 1+$BP15, 0) = INDEX(OFFSET($O$15,0,0,$B$8,$B$9), 1+CE$14, 0))) / $B$16</f>
        <v>0.4</v>
      </c>
      <c r="CF15" cm="1">
        <f t="array" aca="1" ref="CF15" ca="1">SUMPRODUCT(--(OFFSET($O$9,0,0,1,$B$9)=TRUE), --(INDEX(OFFSET($O$15,0,0,$B$8,$B$9), 1+$BP15, 0) = INDEX(OFFSET($O$15,0,0,$B$8,$B$9), 1+CF$14, 0))) / $B$16</f>
        <v>0.4</v>
      </c>
      <c r="CG15" cm="1">
        <f t="array" aca="1" ref="CG15" ca="1">SUMPRODUCT(--(OFFSET($O$9,0,0,1,$B$9)=TRUE), --(INDEX(OFFSET($O$15,0,0,$B$8,$B$9), 1+$BP15, 0) = INDEX(OFFSET($O$15,0,0,$B$8,$B$9), 1+CG$14, 0))) / $B$16</f>
        <v>0.6</v>
      </c>
      <c r="CH15" cm="1">
        <f t="array" aca="1" ref="CH15" ca="1">SUMPRODUCT(--(OFFSET($O$9,0,0,1,$B$9)=TRUE), --(INDEX(OFFSET($O$15,0,0,$B$8,$B$9), 1+$BP15, 0) = INDEX(OFFSET($O$15,0,0,$B$8,$B$9), 1+CH$14, 0))) / $B$16</f>
        <v>0.6</v>
      </c>
      <c r="CI15" cm="1">
        <f t="array" aca="1" ref="CI15" ca="1">SUMPRODUCT(--(OFFSET($O$9,0,0,1,$B$9)=TRUE), --(INDEX(OFFSET($O$15,0,0,$B$8,$B$9), 1+$BP15, 0) = INDEX(OFFSET($O$15,0,0,$B$8,$B$9), 1+CI$14, 0))) / $B$16</f>
        <v>0.6</v>
      </c>
      <c r="CJ15" cm="1">
        <f t="array" aca="1" ref="CJ15" ca="1">SUMPRODUCT(--(OFFSET($O$9,0,0,1,$B$9)=TRUE), --(INDEX(OFFSET($O$15,0,0,$B$8,$B$9), 1+$BP15, 0) = INDEX(OFFSET($O$15,0,0,$B$8,$B$9), 1+CJ$14, 0))) / $B$16</f>
        <v>0.8</v>
      </c>
      <c r="CQ15" cm="1">
        <f t="array" aca="1" ref="CQ15:CQ19" ca="1">TRANSPOSE(_xlfn._xlws.FILTER(OFFSET($O$14,0,0,1,$B$9),OFFSET($O$9,0,0,1,$B$9)))</f>
        <v>0</v>
      </c>
      <c r="CR15" cm="1">
        <f t="array" aca="1" ref="CR15" ca="1">(1-$B$18)*SUMPRODUCT(OFFSET($BO$15,0,0,$B$14,1), 1*(OFFSET($O$15,0,$CQ15,$B$14,1)=CR$14))   /   SUM(OFFSET($BO$15,0,0,$B$14,1)) + $B$18/$B$19</f>
        <v>0.4573861386138614</v>
      </c>
      <c r="CS15" cm="1">
        <f t="array" aca="1" ref="CS15" ca="1">(1-$B$18)*SUMPRODUCT(OFFSET($BO$15,0,0,$B$14,1), 1*(OFFSET($O$15,0,$CQ15,$B$14,1)=CS$14))   /   SUM(OFFSET($BO$15,0,0,$B$14,1)) + $B$18/$B$19</f>
        <v>0.17887128712871286</v>
      </c>
      <c r="CT15" cm="1">
        <f t="array" aca="1" ref="CT15" ca="1">(1-$B$18)*SUMPRODUCT(OFFSET($BO$15,0,0,$B$14,1), 1*(OFFSET($O$15,0,$CQ15,$B$14,1)=CT$14))   /   SUM(OFFSET($BO$15,0,0,$B$14,1)) + $B$18/$B$19</f>
        <v>0.17887128712871286</v>
      </c>
      <c r="CU15" cm="1">
        <f t="array" aca="1" ref="CU15" ca="1">(1-$B$18)*SUMPRODUCT(OFFSET($BO$15,0,0,$B$14,1), 1*(OFFSET($O$15,0,$CQ15,$B$14,1)=CU$14))   /   SUM(OFFSET($BO$15,0,0,$B$14,1)) + $B$18/$B$19</f>
        <v>0.17887128712871286</v>
      </c>
      <c r="CY15" cm="1">
        <f t="array" aca="1" ref="CY15:CY19" ca="1">TRANSPOSE(_xlfn._xlws.FILTER(OFFSET($O$14,0,0,1,$B$9),OFFSET($O$9,0,0,1,$B$9)))</f>
        <v>0</v>
      </c>
      <c r="CZ15">
        <f ca="1">CR15*LN(CR15/CR$10) + (1 - CR15)*LN((1-CR15)/(1-CR$10))</f>
        <v>0.10066121648548645</v>
      </c>
      <c r="DA15">
        <f t="shared" ref="DA15:DC19" ca="1" si="9">CS15*LN(CS15/CS$10) + (1 - CS15)*LN((1-CS15)/(1-CS$10))</f>
        <v>1.4514623457421966E-2</v>
      </c>
      <c r="DB15">
        <f t="shared" ca="1" si="9"/>
        <v>1.4514623457421966E-2</v>
      </c>
      <c r="DC15">
        <f t="shared" ca="1" si="9"/>
        <v>1.4514623457421966E-2</v>
      </c>
      <c r="DF15" cm="1">
        <f t="array" aca="1" ref="DF15" ca="1">INDEX(_xlfn.ANCHORARRAY($CQ$15), 1 + INT((ROWS($DG$15:$DG15) - 1) / ROWS(_xlfn.ANCHORARRAY($CQ$15))))</f>
        <v>0</v>
      </c>
      <c r="DG15" cm="1">
        <f t="array" aca="1" ref="DG15" ca="1">INDEX(_xlfn.ANCHORARRAY($CQ$15), 1 + MOD(ROWS($DG$15:$DG15) - 1, ROWS(_xlfn.ANCHORARRAY($CQ$15))))</f>
        <v>0</v>
      </c>
      <c r="DH15" cm="1">
        <f t="array" aca="1" ref="DH15" ca="1">(1-$B$18)*SUMPRODUCT(OFFSET($BO$15,0,0,$B$14,1), 1*(OFFSET($O$15,0,$DF15,$B$14,1)=DH$13), 1*(OFFSET($O$15,0,$DG15,$B$14,1)=DH$14))   /   SUM(OFFSET($BO$15,0,0,$B$14,1)) + $B$18/($B$19*$B$19)</f>
        <v>0.45258613861386138</v>
      </c>
      <c r="DI15" cm="1">
        <f t="array" aca="1" ref="DI15" ca="1">(1-$B$18)*SUMPRODUCT(OFFSET($BO$15,0,0,$B$14,1), 1*(OFFSET($O$15,0,$DF15,$B$14,1)=DI$13), 1*(OFFSET($O$15,0,$DG15,$B$14,1)=DI$14))   /   SUM(OFFSET($BO$15,0,0,$B$14,1)) + $B$18/($B$19*$B$19)</f>
        <v>1.1999999999999999E-3</v>
      </c>
      <c r="DJ15" cm="1">
        <f t="array" aca="1" ref="DJ15" ca="1">(1-$B$18)*SUMPRODUCT(OFFSET($BO$15,0,0,$B$14,1), 1*(OFFSET($O$15,0,$DF15,$B$14,1)=DJ$13), 1*(OFFSET($O$15,0,$DG15,$B$14,1)=DJ$14))   /   SUM(OFFSET($BO$15,0,0,$B$14,1)) + $B$18/($B$19*$B$19)</f>
        <v>1.1999999999999999E-3</v>
      </c>
      <c r="DK15" cm="1">
        <f t="array" aca="1" ref="DK15" ca="1">(1-$B$18)*SUMPRODUCT(OFFSET($BO$15,0,0,$B$14,1), 1*(OFFSET($O$15,0,$DF15,$B$14,1)=DK$13), 1*(OFFSET($O$15,0,$DG15,$B$14,1)=DK$14))   /   SUM(OFFSET($BO$15,0,0,$B$14,1)) + $B$18/($B$19*$B$19)</f>
        <v>1.1999999999999999E-3</v>
      </c>
      <c r="DL15" cm="1">
        <f t="array" aca="1" ref="DL15" ca="1">(1-$B$18)*SUMPRODUCT(OFFSET($BO$15,0,0,$B$14,1), 1*(OFFSET($O$15,0,$DF15,$B$14,1)=DL$13), 1*(OFFSET($O$15,0,$DG15,$B$14,1)=DL$14))   /   SUM(OFFSET($BO$15,0,0,$B$14,1)) + $B$18/($B$19*$B$19)</f>
        <v>1.1999999999999999E-3</v>
      </c>
      <c r="DM15" cm="1">
        <f t="array" aca="1" ref="DM15" ca="1">(1-$B$18)*SUMPRODUCT(OFFSET($BO$15,0,0,$B$14,1), 1*(OFFSET($O$15,0,$DF15,$B$14,1)=DM$13), 1*(OFFSET($O$15,0,$DG15,$B$14,1)=DM$14))   /   SUM(OFFSET($BO$15,0,0,$B$14,1)) + $B$18/($B$19*$B$19)</f>
        <v>0.17407128712871286</v>
      </c>
      <c r="DN15" cm="1">
        <f t="array" aca="1" ref="DN15" ca="1">(1-$B$18)*SUMPRODUCT(OFFSET($BO$15,0,0,$B$14,1), 1*(OFFSET($O$15,0,$DF15,$B$14,1)=DN$13), 1*(OFFSET($O$15,0,$DG15,$B$14,1)=DN$14))   /   SUM(OFFSET($BO$15,0,0,$B$14,1)) + $B$18/($B$19*$B$19)</f>
        <v>1.1999999999999999E-3</v>
      </c>
      <c r="DO15" cm="1">
        <f t="array" aca="1" ref="DO15" ca="1">(1-$B$18)*SUMPRODUCT(OFFSET($BO$15,0,0,$B$14,1), 1*(OFFSET($O$15,0,$DF15,$B$14,1)=DO$13), 1*(OFFSET($O$15,0,$DG15,$B$14,1)=DO$14))   /   SUM(OFFSET($BO$15,0,0,$B$14,1)) + $B$18/($B$19*$B$19)</f>
        <v>1.1999999999999999E-3</v>
      </c>
      <c r="DP15" cm="1">
        <f t="array" aca="1" ref="DP15" ca="1">(1-$B$18)*SUMPRODUCT(OFFSET($BO$15,0,0,$B$14,1), 1*(OFFSET($O$15,0,$DF15,$B$14,1)=DP$13), 1*(OFFSET($O$15,0,$DG15,$B$14,1)=DP$14))   /   SUM(OFFSET($BO$15,0,0,$B$14,1)) + $B$18/($B$19*$B$19)</f>
        <v>1.1999999999999999E-3</v>
      </c>
      <c r="DQ15" cm="1">
        <f t="array" aca="1" ref="DQ15" ca="1">(1-$B$18)*SUMPRODUCT(OFFSET($BO$15,0,0,$B$14,1), 1*(OFFSET($O$15,0,$DF15,$B$14,1)=DQ$13), 1*(OFFSET($O$15,0,$DG15,$B$14,1)=DQ$14))   /   SUM(OFFSET($BO$15,0,0,$B$14,1)) + $B$18/($B$19*$B$19)</f>
        <v>1.1999999999999999E-3</v>
      </c>
      <c r="DR15" cm="1">
        <f t="array" aca="1" ref="DR15" ca="1">(1-$B$18)*SUMPRODUCT(OFFSET($BO$15,0,0,$B$14,1), 1*(OFFSET($O$15,0,$DF15,$B$14,1)=DR$13), 1*(OFFSET($O$15,0,$DG15,$B$14,1)=DR$14))   /   SUM(OFFSET($BO$15,0,0,$B$14,1)) + $B$18/($B$19*$B$19)</f>
        <v>0.17407128712871286</v>
      </c>
      <c r="DS15" cm="1">
        <f t="array" aca="1" ref="DS15" ca="1">(1-$B$18)*SUMPRODUCT(OFFSET($BO$15,0,0,$B$14,1), 1*(OFFSET($O$15,0,$DF15,$B$14,1)=DS$13), 1*(OFFSET($O$15,0,$DG15,$B$14,1)=DS$14))   /   SUM(OFFSET($BO$15,0,0,$B$14,1)) + $B$18/($B$19*$B$19)</f>
        <v>1.1999999999999999E-3</v>
      </c>
      <c r="DT15" cm="1">
        <f t="array" aca="1" ref="DT15" ca="1">(1-$B$18)*SUMPRODUCT(OFFSET($BO$15,0,0,$B$14,1), 1*(OFFSET($O$15,0,$DF15,$B$14,1)=DT$13), 1*(OFFSET($O$15,0,$DG15,$B$14,1)=DT$14))   /   SUM(OFFSET($BO$15,0,0,$B$14,1)) + $B$18/($B$19*$B$19)</f>
        <v>1.1999999999999999E-3</v>
      </c>
      <c r="DU15" cm="1">
        <f t="array" aca="1" ref="DU15" ca="1">(1-$B$18)*SUMPRODUCT(OFFSET($BO$15,0,0,$B$14,1), 1*(OFFSET($O$15,0,$DF15,$B$14,1)=DU$13), 1*(OFFSET($O$15,0,$DG15,$B$14,1)=DU$14))   /   SUM(OFFSET($BO$15,0,0,$B$14,1)) + $B$18/($B$19*$B$19)</f>
        <v>1.1999999999999999E-3</v>
      </c>
      <c r="DV15" cm="1">
        <f t="array" aca="1" ref="DV15" ca="1">(1-$B$18)*SUMPRODUCT(OFFSET($BO$15,0,0,$B$14,1), 1*(OFFSET($O$15,0,$DF15,$B$14,1)=DV$13), 1*(OFFSET($O$15,0,$DG15,$B$14,1)=DV$14))   /   SUM(OFFSET($BO$15,0,0,$B$14,1)) + $B$18/($B$19*$B$19)</f>
        <v>1.1999999999999999E-3</v>
      </c>
      <c r="DW15" cm="1">
        <f t="array" aca="1" ref="DW15" ca="1">(1-$B$18)*SUMPRODUCT(OFFSET($BO$15,0,0,$B$14,1), 1*(OFFSET($O$15,0,$DF15,$B$14,1)=DW$13), 1*(OFFSET($O$15,0,$DG15,$B$14,1)=DW$14))   /   SUM(OFFSET($BO$15,0,0,$B$14,1)) + $B$18/($B$19*$B$19)</f>
        <v>0.17407128712871286</v>
      </c>
    </row>
    <row r="16" spans="1:127" x14ac:dyDescent="0.2">
      <c r="A16" t="s">
        <v>39</v>
      </c>
      <c r="B16">
        <f ca="1">COUNTIF(OFFSET($O$9,0,0,1,$B$9),TRUE)</f>
        <v>5</v>
      </c>
      <c r="D16" s="10">
        <f ca="1"/>
        <v>1</v>
      </c>
      <c r="F16" s="10">
        <f ca="1"/>
        <v>0.25</v>
      </c>
      <c r="H16" s="10">
        <f ca="1"/>
        <v>1</v>
      </c>
      <c r="J16" cm="1">
        <f t="array" aca="1" ref="J16" ca="1">SUMPRODUCT((O16:AJ16=$O$11:$AJ$11)*(O$13:AJ$13=TRUE))  / COUNTIF(O$13:AJ$13,TRUE)</f>
        <v>0.8</v>
      </c>
      <c r="K16" t="b">
        <f t="shared" ca="1" si="3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4"/>
        <v>1</v>
      </c>
      <c r="N16" s="2">
        <v>1</v>
      </c>
      <c r="O16" s="12" t="s">
        <v>1</v>
      </c>
      <c r="P16" s="9" t="s">
        <v>1</v>
      </c>
      <c r="Q16" s="9" t="s">
        <v>2</v>
      </c>
      <c r="R16" s="9" t="s">
        <v>3</v>
      </c>
      <c r="S16" s="9" t="s">
        <v>3</v>
      </c>
      <c r="AK16" s="7"/>
      <c r="AN16">
        <f t="shared" ca="1" si="5"/>
        <v>4</v>
      </c>
      <c r="AO16" s="14">
        <f t="shared" ca="1" si="6"/>
        <v>0.25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0.8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0.8</v>
      </c>
      <c r="AT16" cm="1">
        <f t="array" aca="1" ref="AT16" ca="1">SUMPRODUCT(--(OFFSET($O$13,0,0,1,$B$9)=TRUE), --(INDEX(OFFSET($O$15,0,0,$B$8,$B$9), 1+$AP16, 0) = INDEX(OFFSET($O$15,0,0,$B$8,$B$9), 1+AT$14, 0))) / $B$13</f>
        <v>0.8</v>
      </c>
      <c r="AU16" cm="1">
        <f t="array" aca="1" ref="AU16" ca="1">SUMPRODUCT(--(OFFSET($O$13,0,0,1,$B$9)=TRUE), --(INDEX(OFFSET($O$15,0,0,$B$8,$B$9), 1+$AP16, 0) = INDEX(OFFSET($O$15,0,0,$B$8,$B$9), 1+AU$14, 0))) / $B$13</f>
        <v>0.4</v>
      </c>
      <c r="AV16" cm="1">
        <f t="array" aca="1" ref="AV16" ca="1">SUMPRODUCT(--(OFFSET($O$13,0,0,1,$B$9)=TRUE), --(INDEX(OFFSET($O$15,0,0,$B$8,$B$9), 1+$AP16, 0) = INDEX(OFFSET($O$15,0,0,$B$8,$B$9), 1+AV$14, 0))) / $B$13</f>
        <v>0.6</v>
      </c>
      <c r="AW16" cm="1">
        <f t="array" aca="1" ref="AW16" ca="1">SUMPRODUCT(--(OFFSET($O$13,0,0,1,$B$9)=TRUE), --(INDEX(OFFSET($O$15,0,0,$B$8,$B$9), 1+$AP16, 0) = INDEX(OFFSET($O$15,0,0,$B$8,$B$9), 1+AW$14, 0))) / $B$13</f>
        <v>0.4</v>
      </c>
      <c r="AX16" cm="1">
        <f t="array" aca="1" ref="AX16" ca="1">SUMPRODUCT(--(OFFSET($O$13,0,0,1,$B$9)=TRUE), --(INDEX(OFFSET($O$15,0,0,$B$8,$B$9), 1+$AP16, 0) = INDEX(OFFSET($O$15,0,0,$B$8,$B$9), 1+AX$14, 0))) / $B$13</f>
        <v>0.4</v>
      </c>
      <c r="AY16" cm="1">
        <f t="array" aca="1" ref="AY16" ca="1">SUMPRODUCT(--(OFFSET($O$13,0,0,1,$B$9)=TRUE), --(INDEX(OFFSET($O$15,0,0,$B$8,$B$9), 1+$AP16, 0) = INDEX(OFFSET($O$15,0,0,$B$8,$B$9), 1+AY$14, 0))) / $B$13</f>
        <v>0.4</v>
      </c>
      <c r="AZ16" cm="1">
        <f t="array" aca="1" ref="AZ16" ca="1">SUMPRODUCT(--(OFFSET($O$13,0,0,1,$B$9)=TRUE), --(INDEX(OFFSET($O$15,0,0,$B$8,$B$9), 1+$AP16, 0) = INDEX(OFFSET($O$15,0,0,$B$8,$B$9), 1+AZ$14, 0))) / $B$13</f>
        <v>0.4</v>
      </c>
      <c r="BA16" cm="1">
        <f t="array" aca="1" ref="BA16" ca="1">SUMPRODUCT(--(OFFSET($O$13,0,0,1,$B$9)=TRUE), --(INDEX(OFFSET($O$15,0,0,$B$8,$B$9), 1+$AP16, 0) = INDEX(OFFSET($O$15,0,0,$B$8,$B$9), 1+BA$14, 0))) / $B$13</f>
        <v>0.6</v>
      </c>
      <c r="BB16" cm="1">
        <f t="array" aca="1" ref="BB16" ca="1">SUMPRODUCT(--(OFFSET($O$13,0,0,1,$B$9)=TRUE), --(INDEX(OFFSET($O$15,0,0,$B$8,$B$9), 1+$AP16, 0) = INDEX(OFFSET($O$15,0,0,$B$8,$B$9), 1+BB$14, 0))) / $B$13</f>
        <v>0.6</v>
      </c>
      <c r="BC16" cm="1">
        <f t="array" aca="1" ref="BC16" ca="1">SUMPRODUCT(--(OFFSET($O$13,0,0,1,$B$9)=TRUE), --(INDEX(OFFSET($O$15,0,0,$B$8,$B$9), 1+$AP16, 0) = INDEX(OFFSET($O$15,0,0,$B$8,$B$9), 1+BC$14, 0))) / $B$13</f>
        <v>0.4</v>
      </c>
      <c r="BD16" cm="1">
        <f t="array" aca="1" ref="BD16" ca="1">SUMPRODUCT(--(OFFSET($O$13,0,0,1,$B$9)=TRUE), --(INDEX(OFFSET($O$15,0,0,$B$8,$B$9), 1+$AP16, 0) = INDEX(OFFSET($O$15,0,0,$B$8,$B$9), 1+BD$14, 0))) / $B$13</f>
        <v>0.4</v>
      </c>
      <c r="BE16" cm="1">
        <f t="array" aca="1" ref="BE16" ca="1">SUMPRODUCT(--(OFFSET($O$13,0,0,1,$B$9)=TRUE), --(INDEX(OFFSET($O$15,0,0,$B$8,$B$9), 1+$AP16, 0) = INDEX(OFFSET($O$15,0,0,$B$8,$B$9), 1+BE$14, 0))) / $B$13</f>
        <v>0.4</v>
      </c>
      <c r="BF16" cm="1">
        <f t="array" aca="1" ref="BF16" ca="1">SUMPRODUCT(--(OFFSET($O$13,0,0,1,$B$9)=TRUE), --(INDEX(OFFSET($O$15,0,0,$B$8,$B$9), 1+$AP16, 0) = INDEX(OFFSET($O$15,0,0,$B$8,$B$9), 1+BF$14, 0))) / $B$13</f>
        <v>0.4</v>
      </c>
      <c r="BG16" cm="1">
        <f t="array" aca="1" ref="BG16" ca="1">SUMPRODUCT(--(OFFSET($O$13,0,0,1,$B$9)=TRUE), --(INDEX(OFFSET($O$15,0,0,$B$8,$B$9), 1+$AP16, 0) = INDEX(OFFSET($O$15,0,0,$B$8,$B$9), 1+BG$14, 0))) / $B$13</f>
        <v>0.4</v>
      </c>
      <c r="BH16" cm="1">
        <f t="array" aca="1" ref="BH16" ca="1">SUMPRODUCT(--(OFFSET($O$13,0,0,1,$B$9)=TRUE), --(INDEX(OFFSET($O$15,0,0,$B$8,$B$9), 1+$AP16, 0) = INDEX(OFFSET($O$15,0,0,$B$8,$B$9), 1+BH$14, 0))) / $B$13</f>
        <v>0.4</v>
      </c>
      <c r="BI16" cm="1">
        <f t="array" aca="1" ref="BI16" ca="1">SUMPRODUCT(--(OFFSET($O$13,0,0,1,$B$9)=TRUE), --(INDEX(OFFSET($O$15,0,0,$B$8,$B$9), 1+$AP16, 0) = INDEX(OFFSET($O$15,0,0,$B$8,$B$9), 1+BI$14, 0))) / $B$13</f>
        <v>0.4</v>
      </c>
      <c r="BJ16" cm="1">
        <f t="array" aca="1" ref="BJ16" ca="1">SUMPRODUCT(--(OFFSET($O$13,0,0,1,$B$9)=TRUE), --(INDEX(OFFSET($O$15,0,0,$B$8,$B$9), 1+$AP16, 0) = INDEX(OFFSET($O$15,0,0,$B$8,$B$9), 1+BJ$14, 0))) / $B$13</f>
        <v>0.6</v>
      </c>
      <c r="BN16">
        <f t="shared" ca="1" si="7"/>
        <v>4</v>
      </c>
      <c r="BO16" s="14">
        <f t="shared" ca="1" si="8"/>
        <v>0.25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0.8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0.8</v>
      </c>
      <c r="BT16" cm="1">
        <f t="array" aca="1" ref="BT16" ca="1">SUMPRODUCT(--(OFFSET($O$9,0,0,1,$B$9)=TRUE), --(INDEX(OFFSET($O$15,0,0,$B$8,$B$9), 1+$BP16, 0) = INDEX(OFFSET($O$15,0,0,$B$8,$B$9), 1+BT$14, 0))) / $B$16</f>
        <v>0.8</v>
      </c>
      <c r="BU16" cm="1">
        <f t="array" aca="1" ref="BU16" ca="1">SUMPRODUCT(--(OFFSET($O$9,0,0,1,$B$9)=TRUE), --(INDEX(OFFSET($O$15,0,0,$B$8,$B$9), 1+$BP16, 0) = INDEX(OFFSET($O$15,0,0,$B$8,$B$9), 1+BU$14, 0))) / $B$16</f>
        <v>0.4</v>
      </c>
      <c r="BV16" cm="1">
        <f t="array" aca="1" ref="BV16" ca="1">SUMPRODUCT(--(OFFSET($O$9,0,0,1,$B$9)=TRUE), --(INDEX(OFFSET($O$15,0,0,$B$8,$B$9), 1+$BP16, 0) = INDEX(OFFSET($O$15,0,0,$B$8,$B$9), 1+BV$14, 0))) / $B$16</f>
        <v>0.6</v>
      </c>
      <c r="BW16" cm="1">
        <f t="array" aca="1" ref="BW16" ca="1">SUMPRODUCT(--(OFFSET($O$9,0,0,1,$B$9)=TRUE), --(INDEX(OFFSET($O$15,0,0,$B$8,$B$9), 1+$BP16, 0) = INDEX(OFFSET($O$15,0,0,$B$8,$B$9), 1+BW$14, 0))) / $B$16</f>
        <v>0.4</v>
      </c>
      <c r="BX16" cm="1">
        <f t="array" aca="1" ref="BX16" ca="1">SUMPRODUCT(--(OFFSET($O$9,0,0,1,$B$9)=TRUE), --(INDEX(OFFSET($O$15,0,0,$B$8,$B$9), 1+$BP16, 0) = INDEX(OFFSET($O$15,0,0,$B$8,$B$9), 1+BX$14, 0))) / $B$16</f>
        <v>0.4</v>
      </c>
      <c r="BY16" cm="1">
        <f t="array" aca="1" ref="BY16" ca="1">SUMPRODUCT(--(OFFSET($O$9,0,0,1,$B$9)=TRUE), --(INDEX(OFFSET($O$15,0,0,$B$8,$B$9), 1+$BP16, 0) = INDEX(OFFSET($O$15,0,0,$B$8,$B$9), 1+BY$14, 0))) / $B$16</f>
        <v>0.4</v>
      </c>
      <c r="BZ16" cm="1">
        <f t="array" aca="1" ref="BZ16" ca="1">SUMPRODUCT(--(OFFSET($O$9,0,0,1,$B$9)=TRUE), --(INDEX(OFFSET($O$15,0,0,$B$8,$B$9), 1+$BP16, 0) = INDEX(OFFSET($O$15,0,0,$B$8,$B$9), 1+BZ$14, 0))) / $B$16</f>
        <v>0.4</v>
      </c>
      <c r="CA16" cm="1">
        <f t="array" aca="1" ref="CA16" ca="1">SUMPRODUCT(--(OFFSET($O$9,0,0,1,$B$9)=TRUE), --(INDEX(OFFSET($O$15,0,0,$B$8,$B$9), 1+$BP16, 0) = INDEX(OFFSET($O$15,0,0,$B$8,$B$9), 1+CA$14, 0))) / $B$16</f>
        <v>0.6</v>
      </c>
      <c r="CB16" cm="1">
        <f t="array" aca="1" ref="CB16" ca="1">SUMPRODUCT(--(OFFSET($O$9,0,0,1,$B$9)=TRUE), --(INDEX(OFFSET($O$15,0,0,$B$8,$B$9), 1+$BP16, 0) = INDEX(OFFSET($O$15,0,0,$B$8,$B$9), 1+CB$14, 0))) / $B$16</f>
        <v>0.6</v>
      </c>
      <c r="CC16" cm="1">
        <f t="array" aca="1" ref="CC16" ca="1">SUMPRODUCT(--(OFFSET($O$9,0,0,1,$B$9)=TRUE), --(INDEX(OFFSET($O$15,0,0,$B$8,$B$9), 1+$BP16, 0) = INDEX(OFFSET($O$15,0,0,$B$8,$B$9), 1+CC$14, 0))) / $B$16</f>
        <v>0.4</v>
      </c>
      <c r="CD16" cm="1">
        <f t="array" aca="1" ref="CD16" ca="1">SUMPRODUCT(--(OFFSET($O$9,0,0,1,$B$9)=TRUE), --(INDEX(OFFSET($O$15,0,0,$B$8,$B$9), 1+$BP16, 0) = INDEX(OFFSET($O$15,0,0,$B$8,$B$9), 1+CD$14, 0))) / $B$16</f>
        <v>0.4</v>
      </c>
      <c r="CE16" cm="1">
        <f t="array" aca="1" ref="CE16" ca="1">SUMPRODUCT(--(OFFSET($O$9,0,0,1,$B$9)=TRUE), --(INDEX(OFFSET($O$15,0,0,$B$8,$B$9), 1+$BP16, 0) = INDEX(OFFSET($O$15,0,0,$B$8,$B$9), 1+CE$14, 0))) / $B$16</f>
        <v>0.4</v>
      </c>
      <c r="CF16" cm="1">
        <f t="array" aca="1" ref="CF16" ca="1">SUMPRODUCT(--(OFFSET($O$9,0,0,1,$B$9)=TRUE), --(INDEX(OFFSET($O$15,0,0,$B$8,$B$9), 1+$BP16, 0) = INDEX(OFFSET($O$15,0,0,$B$8,$B$9), 1+CF$14, 0))) / $B$16</f>
        <v>0.4</v>
      </c>
      <c r="CG16" cm="1">
        <f t="array" aca="1" ref="CG16" ca="1">SUMPRODUCT(--(OFFSET($O$9,0,0,1,$B$9)=TRUE), --(INDEX(OFFSET($O$15,0,0,$B$8,$B$9), 1+$BP16, 0) = INDEX(OFFSET($O$15,0,0,$B$8,$B$9), 1+CG$14, 0))) / $B$16</f>
        <v>0.4</v>
      </c>
      <c r="CH16" cm="1">
        <f t="array" aca="1" ref="CH16" ca="1">SUMPRODUCT(--(OFFSET($O$9,0,0,1,$B$9)=TRUE), --(INDEX(OFFSET($O$15,0,0,$B$8,$B$9), 1+$BP16, 0) = INDEX(OFFSET($O$15,0,0,$B$8,$B$9), 1+CH$14, 0))) / $B$16</f>
        <v>0.4</v>
      </c>
      <c r="CI16" cm="1">
        <f t="array" aca="1" ref="CI16" ca="1">SUMPRODUCT(--(OFFSET($O$9,0,0,1,$B$9)=TRUE), --(INDEX(OFFSET($O$15,0,0,$B$8,$B$9), 1+$BP16, 0) = INDEX(OFFSET($O$15,0,0,$B$8,$B$9), 1+CI$14, 0))) / $B$16</f>
        <v>0.4</v>
      </c>
      <c r="CJ16" cm="1">
        <f t="array" aca="1" ref="CJ16" ca="1">SUMPRODUCT(--(OFFSET($O$9,0,0,1,$B$9)=TRUE), --(INDEX(OFFSET($O$15,0,0,$B$8,$B$9), 1+$BP16, 0) = INDEX(OFFSET($O$15,0,0,$B$8,$B$9), 1+CJ$14, 0))) / $B$16</f>
        <v>0.6</v>
      </c>
      <c r="CQ16">
        <f ca="1"/>
        <v>1</v>
      </c>
      <c r="CR16" cm="1">
        <f t="array" aca="1" ref="CR16" ca="1">(1-$B$18)*SUMPRODUCT(OFFSET($BO$15,0,0,$B$14,1), 1*(OFFSET($O$15,0,$CQ16,$B$14,1)=CR$14))   /   SUM(OFFSET($BO$15,0,0,$B$14,1)) + $B$18/$B$19</f>
        <v>6.0000000000000001E-3</v>
      </c>
      <c r="CS16" cm="1">
        <f t="array" aca="1" ref="CS16" ca="1">(1-$B$18)*SUMPRODUCT(OFFSET($BO$15,0,0,$B$14,1), 1*(OFFSET($O$15,0,$CQ16,$B$14,1)=CS$14))   /   SUM(OFFSET($BO$15,0,0,$B$14,1)) + $B$18/$B$19</f>
        <v>0.47659405940594063</v>
      </c>
      <c r="CT16" cm="1">
        <f t="array" aca="1" ref="CT16" ca="1">(1-$B$18)*SUMPRODUCT(OFFSET($BO$15,0,0,$B$14,1), 1*(OFFSET($O$15,0,$CQ16,$B$14,1)=CT$14))   /   SUM(OFFSET($BO$15,0,0,$B$14,1)) + $B$18/$B$19</f>
        <v>0.31332673267326733</v>
      </c>
      <c r="CU16" cm="1">
        <f t="array" aca="1" ref="CU16" ca="1">(1-$B$18)*SUMPRODUCT(OFFSET($BO$15,0,0,$B$14,1), 1*(OFFSET($O$15,0,$CQ16,$B$14,1)=CU$14))   /   SUM(OFFSET($BO$15,0,0,$B$14,1)) + $B$18/$B$19</f>
        <v>0.19807920792079209</v>
      </c>
      <c r="CY16">
        <f ca="1"/>
        <v>1</v>
      </c>
      <c r="CZ16">
        <f t="shared" ref="CZ16:CZ19" ca="1" si="10">CR16*LN(CR16/CR$10) + (1 - CR16)*LN((1-CR16)/(1-CR$10))</f>
        <v>0.2575958074336554</v>
      </c>
      <c r="DA16">
        <f t="shared" ca="1" si="9"/>
        <v>0.11922305889149576</v>
      </c>
      <c r="DB16">
        <f t="shared" ca="1" si="9"/>
        <v>1.017004321504883E-2</v>
      </c>
      <c r="DC16">
        <f t="shared" ca="1" si="9"/>
        <v>7.5662414272796991E-3</v>
      </c>
      <c r="DF16" cm="1">
        <f t="array" aca="1" ref="DF16" ca="1">INDEX(_xlfn.ANCHORARRAY($CQ$15), 1 + INT((ROWS($DG$15:$DG16) - 1) / ROWS(_xlfn.ANCHORARRAY($CQ$15))))</f>
        <v>0</v>
      </c>
      <c r="DG16" cm="1">
        <f t="array" aca="1" ref="DG16" ca="1">INDEX(_xlfn.ANCHORARRAY($CQ$15), 1 + MOD(ROWS($DG$15:$DG16) - 1, ROWS(_xlfn.ANCHORARRAY($CQ$15))))</f>
        <v>1</v>
      </c>
      <c r="DH16" cm="1">
        <f t="array" aca="1" ref="DH16" ca="1">(1-$B$18)*SUMPRODUCT(OFFSET($BO$15,0,0,$B$14,1), 1*(OFFSET($O$15,0,$DF16,$B$14,1)=DH$13), 1*(OFFSET($O$15,0,$DG16,$B$14,1)=DH$14))   /   SUM(OFFSET($BO$15,0,0,$B$14,1)) + $B$18/($B$19*$B$19)</f>
        <v>1.1999999999999999E-3</v>
      </c>
      <c r="DI16" cm="1">
        <f t="array" aca="1" ref="DI16" ca="1">(1-$B$18)*SUMPRODUCT(OFFSET($BO$15,0,0,$B$14,1), 1*(OFFSET($O$15,0,$DF16,$B$14,1)=DI$13), 1*(OFFSET($O$15,0,$DG16,$B$14,1)=DI$14))   /   SUM(OFFSET($BO$15,0,0,$B$14,1)) + $B$18/($B$19*$B$19)</f>
        <v>0.32773465346534647</v>
      </c>
      <c r="DJ16" cm="1">
        <f t="array" aca="1" ref="DJ16" ca="1">(1-$B$18)*SUMPRODUCT(OFFSET($BO$15,0,0,$B$14,1), 1*(OFFSET($O$15,0,$DF16,$B$14,1)=DJ$13), 1*(OFFSET($O$15,0,$DG16,$B$14,1)=DJ$14))   /   SUM(OFFSET($BO$15,0,0,$B$14,1)) + $B$18/($B$19*$B$19)</f>
        <v>7.8031683168316837E-2</v>
      </c>
      <c r="DK16" cm="1">
        <f t="array" aca="1" ref="DK16" ca="1">(1-$B$18)*SUMPRODUCT(OFFSET($BO$15,0,0,$B$14,1), 1*(OFFSET($O$15,0,$DF16,$B$14,1)=DK$13), 1*(OFFSET($O$15,0,$DG16,$B$14,1)=DK$14))   /   SUM(OFFSET($BO$15,0,0,$B$14,1)) + $B$18/($B$19*$B$19)</f>
        <v>4.921980198019802E-2</v>
      </c>
      <c r="DL16" cm="1">
        <f t="array" aca="1" ref="DL16" ca="1">(1-$B$18)*SUMPRODUCT(OFFSET($BO$15,0,0,$B$14,1), 1*(OFFSET($O$15,0,$DF16,$B$14,1)=DL$13), 1*(OFFSET($O$15,0,$DG16,$B$14,1)=DL$14))   /   SUM(OFFSET($BO$15,0,0,$B$14,1)) + $B$18/($B$19*$B$19)</f>
        <v>1.1999999999999999E-3</v>
      </c>
      <c r="DM16" cm="1">
        <f t="array" aca="1" ref="DM16" ca="1">(1-$B$18)*SUMPRODUCT(OFFSET($BO$15,0,0,$B$14,1), 1*(OFFSET($O$15,0,$DF16,$B$14,1)=DM$13), 1*(OFFSET($O$15,0,$DG16,$B$14,1)=DM$14))   /   SUM(OFFSET($BO$15,0,0,$B$14,1)) + $B$18/($B$19*$B$19)</f>
        <v>4.921980198019802E-2</v>
      </c>
      <c r="DN16" cm="1">
        <f t="array" aca="1" ref="DN16" ca="1">(1-$B$18)*SUMPRODUCT(OFFSET($BO$15,0,0,$B$14,1), 1*(OFFSET($O$15,0,$DF16,$B$14,1)=DN$13), 1*(OFFSET($O$15,0,$DG16,$B$14,1)=DN$14))   /   SUM(OFFSET($BO$15,0,0,$B$14,1)) + $B$18/($B$19*$B$19)</f>
        <v>7.8031683168316837E-2</v>
      </c>
      <c r="DO16" cm="1">
        <f t="array" aca="1" ref="DO16" ca="1">(1-$B$18)*SUMPRODUCT(OFFSET($BO$15,0,0,$B$14,1), 1*(OFFSET($O$15,0,$DF16,$B$14,1)=DO$13), 1*(OFFSET($O$15,0,$DG16,$B$14,1)=DO$14))   /   SUM(OFFSET($BO$15,0,0,$B$14,1)) + $B$18/($B$19*$B$19)</f>
        <v>4.921980198019802E-2</v>
      </c>
      <c r="DP16" cm="1">
        <f t="array" aca="1" ref="DP16" ca="1">(1-$B$18)*SUMPRODUCT(OFFSET($BO$15,0,0,$B$14,1), 1*(OFFSET($O$15,0,$DF16,$B$14,1)=DP$13), 1*(OFFSET($O$15,0,$DG16,$B$14,1)=DP$14))   /   SUM(OFFSET($BO$15,0,0,$B$14,1)) + $B$18/($B$19*$B$19)</f>
        <v>1.1999999999999999E-3</v>
      </c>
      <c r="DQ16" cm="1">
        <f t="array" aca="1" ref="DQ16" ca="1">(1-$B$18)*SUMPRODUCT(OFFSET($BO$15,0,0,$B$14,1), 1*(OFFSET($O$15,0,$DF16,$B$14,1)=DQ$13), 1*(OFFSET($O$15,0,$DG16,$B$14,1)=DQ$14))   /   SUM(OFFSET($BO$15,0,0,$B$14,1)) + $B$18/($B$19*$B$19)</f>
        <v>4.921980198019802E-2</v>
      </c>
      <c r="DR16" cm="1">
        <f t="array" aca="1" ref="DR16" ca="1">(1-$B$18)*SUMPRODUCT(OFFSET($BO$15,0,0,$B$14,1), 1*(OFFSET($O$15,0,$DF16,$B$14,1)=DR$13), 1*(OFFSET($O$15,0,$DG16,$B$14,1)=DR$14))   /   SUM(OFFSET($BO$15,0,0,$B$14,1)) + $B$18/($B$19*$B$19)</f>
        <v>7.8031683168316837E-2</v>
      </c>
      <c r="DS16" cm="1">
        <f t="array" aca="1" ref="DS16" ca="1">(1-$B$18)*SUMPRODUCT(OFFSET($BO$15,0,0,$B$14,1), 1*(OFFSET($O$15,0,$DF16,$B$14,1)=DS$13), 1*(OFFSET($O$15,0,$DG16,$B$14,1)=DS$14))   /   SUM(OFFSET($BO$15,0,0,$B$14,1)) + $B$18/($B$19*$B$19)</f>
        <v>4.921980198019802E-2</v>
      </c>
      <c r="DT16" cm="1">
        <f t="array" aca="1" ref="DT16" ca="1">(1-$B$18)*SUMPRODUCT(OFFSET($BO$15,0,0,$B$14,1), 1*(OFFSET($O$15,0,$DF16,$B$14,1)=DT$13), 1*(OFFSET($O$15,0,$DG16,$B$14,1)=DT$14))   /   SUM(OFFSET($BO$15,0,0,$B$14,1)) + $B$18/($B$19*$B$19)</f>
        <v>1.1999999999999999E-3</v>
      </c>
      <c r="DU16" cm="1">
        <f t="array" aca="1" ref="DU16" ca="1">(1-$B$18)*SUMPRODUCT(OFFSET($BO$15,0,0,$B$14,1), 1*(OFFSET($O$15,0,$DF16,$B$14,1)=DU$13), 1*(OFFSET($O$15,0,$DG16,$B$14,1)=DU$14))   /   SUM(OFFSET($BO$15,0,0,$B$14,1)) + $B$18/($B$19*$B$19)</f>
        <v>4.921980198019802E-2</v>
      </c>
      <c r="DV16" cm="1">
        <f t="array" aca="1" ref="DV16" ca="1">(1-$B$18)*SUMPRODUCT(OFFSET($BO$15,0,0,$B$14,1), 1*(OFFSET($O$15,0,$DF16,$B$14,1)=DV$13), 1*(OFFSET($O$15,0,$DG16,$B$14,1)=DV$14))   /   SUM(OFFSET($BO$15,0,0,$B$14,1)) + $B$18/($B$19*$B$19)</f>
        <v>7.8031683168316837E-2</v>
      </c>
      <c r="DW16" cm="1">
        <f t="array" aca="1" ref="DW16" ca="1">(1-$B$18)*SUMPRODUCT(OFFSET($BO$15,0,0,$B$14,1), 1*(OFFSET($O$15,0,$DF16,$B$14,1)=DW$13), 1*(OFFSET($O$15,0,$DG16,$B$14,1)=DW$14))   /   SUM(OFFSET($BO$15,0,0,$B$14,1)) + $B$18/($B$19*$B$19)</f>
        <v>4.921980198019802E-2</v>
      </c>
    </row>
    <row r="17" spans="1:127" x14ac:dyDescent="0.2">
      <c r="D17" s="10">
        <f ca="1"/>
        <v>2</v>
      </c>
      <c r="F17" s="10">
        <f ca="1"/>
        <v>0.25</v>
      </c>
      <c r="H17" s="10">
        <f ca="1"/>
        <v>2</v>
      </c>
      <c r="J17" cm="1">
        <f t="array" aca="1" ref="J17" ca="1">SUMPRODUCT((O17:AJ17=$O$11:$AJ$11)*(O$13:AJ$13=TRUE))  / COUNTIF(O$13:AJ$13,TRUE)</f>
        <v>0.8</v>
      </c>
      <c r="K17" t="b">
        <f t="shared" ca="1" si="3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4"/>
        <v>1</v>
      </c>
      <c r="N17" s="2">
        <v>2</v>
      </c>
      <c r="O17" s="12" t="s">
        <v>2</v>
      </c>
      <c r="P17" s="9" t="s">
        <v>1</v>
      </c>
      <c r="Q17" s="9" t="s">
        <v>2</v>
      </c>
      <c r="R17" s="9" t="s">
        <v>3</v>
      </c>
      <c r="S17" s="9" t="s">
        <v>3</v>
      </c>
      <c r="AK17" s="7"/>
      <c r="AN17">
        <f t="shared" ca="1" si="5"/>
        <v>4</v>
      </c>
      <c r="AO17" s="14">
        <f t="shared" ca="1" si="6"/>
        <v>0.25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0.8</v>
      </c>
      <c r="AR17" cm="1">
        <f t="array" aca="1" ref="AR17" ca="1">SUMPRODUCT(--(OFFSET($O$13,0,0,1,$B$9)=TRUE), --(INDEX(OFFSET($O$15,0,0,$B$8,$B$9), 1+$AP17, 0) = INDEX(OFFSET($O$15,0,0,$B$8,$B$9), 1+AR$14, 0))) / $B$13</f>
        <v>0.8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AT17" cm="1">
        <f t="array" aca="1" ref="AT17" ca="1">SUMPRODUCT(--(OFFSET($O$13,0,0,1,$B$9)=TRUE), --(INDEX(OFFSET($O$15,0,0,$B$8,$B$9), 1+$AP17, 0) = INDEX(OFFSET($O$15,0,0,$B$8,$B$9), 1+AT$14, 0))) / $B$13</f>
        <v>0.8</v>
      </c>
      <c r="AU17" cm="1">
        <f t="array" aca="1" ref="AU17" ca="1">SUMPRODUCT(--(OFFSET($O$13,0,0,1,$B$9)=TRUE), --(INDEX(OFFSET($O$15,0,0,$B$8,$B$9), 1+$AP17, 0) = INDEX(OFFSET($O$15,0,0,$B$8,$B$9), 1+AU$14, 0))) / $B$13</f>
        <v>0.4</v>
      </c>
      <c r="AV17" cm="1">
        <f t="array" aca="1" ref="AV17" ca="1">SUMPRODUCT(--(OFFSET($O$13,0,0,1,$B$9)=TRUE), --(INDEX(OFFSET($O$15,0,0,$B$8,$B$9), 1+$AP17, 0) = INDEX(OFFSET($O$15,0,0,$B$8,$B$9), 1+AV$14, 0))) / $B$13</f>
        <v>0.4</v>
      </c>
      <c r="AW17" cm="1">
        <f t="array" aca="1" ref="AW17" ca="1">SUMPRODUCT(--(OFFSET($O$13,0,0,1,$B$9)=TRUE), --(INDEX(OFFSET($O$15,0,0,$B$8,$B$9), 1+$AP17, 0) = INDEX(OFFSET($O$15,0,0,$B$8,$B$9), 1+AW$14, 0))) / $B$13</f>
        <v>0.6</v>
      </c>
      <c r="AX17" cm="1">
        <f t="array" aca="1" ref="AX17" ca="1">SUMPRODUCT(--(OFFSET($O$13,0,0,1,$B$9)=TRUE), --(INDEX(OFFSET($O$15,0,0,$B$8,$B$9), 1+$AP17, 0) = INDEX(OFFSET($O$15,0,0,$B$8,$B$9), 1+AX$14, 0))) / $B$13</f>
        <v>0.4</v>
      </c>
      <c r="AY17" cm="1">
        <f t="array" aca="1" ref="AY17" ca="1">SUMPRODUCT(--(OFFSET($O$13,0,0,1,$B$9)=TRUE), --(INDEX(OFFSET($O$15,0,0,$B$8,$B$9), 1+$AP17, 0) = INDEX(OFFSET($O$15,0,0,$B$8,$B$9), 1+AY$14, 0))) / $B$13</f>
        <v>0.4</v>
      </c>
      <c r="AZ17" cm="1">
        <f t="array" aca="1" ref="AZ17" ca="1">SUMPRODUCT(--(OFFSET($O$13,0,0,1,$B$9)=TRUE), --(INDEX(OFFSET($O$15,0,0,$B$8,$B$9), 1+$AP17, 0) = INDEX(OFFSET($O$15,0,0,$B$8,$B$9), 1+AZ$14, 0))) / $B$13</f>
        <v>0.4</v>
      </c>
      <c r="BA17" cm="1">
        <f t="array" aca="1" ref="BA17" ca="1">SUMPRODUCT(--(OFFSET($O$13,0,0,1,$B$9)=TRUE), --(INDEX(OFFSET($O$15,0,0,$B$8,$B$9), 1+$AP17, 0) = INDEX(OFFSET($O$15,0,0,$B$8,$B$9), 1+BA$14, 0))) / $B$13</f>
        <v>0.4</v>
      </c>
      <c r="BB17" cm="1">
        <f t="array" aca="1" ref="BB17" ca="1">SUMPRODUCT(--(OFFSET($O$13,0,0,1,$B$9)=TRUE), --(INDEX(OFFSET($O$15,0,0,$B$8,$B$9), 1+$AP17, 0) = INDEX(OFFSET($O$15,0,0,$B$8,$B$9), 1+BB$14, 0))) / $B$13</f>
        <v>0.4</v>
      </c>
      <c r="BC17" cm="1">
        <f t="array" aca="1" ref="BC17" ca="1">SUMPRODUCT(--(OFFSET($O$13,0,0,1,$B$9)=TRUE), --(INDEX(OFFSET($O$15,0,0,$B$8,$B$9), 1+$AP17, 0) = INDEX(OFFSET($O$15,0,0,$B$8,$B$9), 1+BC$14, 0))) / $B$13</f>
        <v>0.6</v>
      </c>
      <c r="BD17" cm="1">
        <f t="array" aca="1" ref="BD17" ca="1">SUMPRODUCT(--(OFFSET($O$13,0,0,1,$B$9)=TRUE), --(INDEX(OFFSET($O$15,0,0,$B$8,$B$9), 1+$AP17, 0) = INDEX(OFFSET($O$15,0,0,$B$8,$B$9), 1+BD$14, 0))) / $B$13</f>
        <v>0.6</v>
      </c>
      <c r="BE17" cm="1">
        <f t="array" aca="1" ref="BE17" ca="1">SUMPRODUCT(--(OFFSET($O$13,0,0,1,$B$9)=TRUE), --(INDEX(OFFSET($O$15,0,0,$B$8,$B$9), 1+$AP17, 0) = INDEX(OFFSET($O$15,0,0,$B$8,$B$9), 1+BE$14, 0))) / $B$13</f>
        <v>0.4</v>
      </c>
      <c r="BF17" cm="1">
        <f t="array" aca="1" ref="BF17" ca="1">SUMPRODUCT(--(OFFSET($O$13,0,0,1,$B$9)=TRUE), --(INDEX(OFFSET($O$15,0,0,$B$8,$B$9), 1+$AP17, 0) = INDEX(OFFSET($O$15,0,0,$B$8,$B$9), 1+BF$14, 0))) / $B$13</f>
        <v>0.4</v>
      </c>
      <c r="BG17" cm="1">
        <f t="array" aca="1" ref="BG17" ca="1">SUMPRODUCT(--(OFFSET($O$13,0,0,1,$B$9)=TRUE), --(INDEX(OFFSET($O$15,0,0,$B$8,$B$9), 1+$AP17, 0) = INDEX(OFFSET($O$15,0,0,$B$8,$B$9), 1+BG$14, 0))) / $B$13</f>
        <v>0.4</v>
      </c>
      <c r="BH17" cm="1">
        <f t="array" aca="1" ref="BH17" ca="1">SUMPRODUCT(--(OFFSET($O$13,0,0,1,$B$9)=TRUE), --(INDEX(OFFSET($O$15,0,0,$B$8,$B$9), 1+$AP17, 0) = INDEX(OFFSET($O$15,0,0,$B$8,$B$9), 1+BH$14, 0))) / $B$13</f>
        <v>0.4</v>
      </c>
      <c r="BI17" cm="1">
        <f t="array" aca="1" ref="BI17" ca="1">SUMPRODUCT(--(OFFSET($O$13,0,0,1,$B$9)=TRUE), --(INDEX(OFFSET($O$15,0,0,$B$8,$B$9), 1+$AP17, 0) = INDEX(OFFSET($O$15,0,0,$B$8,$B$9), 1+BI$14, 0))) / $B$13</f>
        <v>0.4</v>
      </c>
      <c r="BJ17" cm="1">
        <f t="array" aca="1" ref="BJ17" ca="1">SUMPRODUCT(--(OFFSET($O$13,0,0,1,$B$9)=TRUE), --(INDEX(OFFSET($O$15,0,0,$B$8,$B$9), 1+$AP17, 0) = INDEX(OFFSET($O$15,0,0,$B$8,$B$9), 1+BJ$14, 0))) / $B$13</f>
        <v>0.6</v>
      </c>
      <c r="BN17">
        <f t="shared" ca="1" si="7"/>
        <v>4</v>
      </c>
      <c r="BO17" s="14">
        <f t="shared" ca="1" si="8"/>
        <v>0.25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0.8</v>
      </c>
      <c r="BR17" cm="1">
        <f t="array" aca="1" ref="BR17" ca="1">SUMPRODUCT(--(OFFSET($O$9,0,0,1,$B$9)=TRUE), --(INDEX(OFFSET($O$15,0,0,$B$8,$B$9), 1+$BP17, 0) = INDEX(OFFSET($O$15,0,0,$B$8,$B$9), 1+BR$14, 0))) / $B$16</f>
        <v>0.8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BT17" cm="1">
        <f t="array" aca="1" ref="BT17" ca="1">SUMPRODUCT(--(OFFSET($O$9,0,0,1,$B$9)=TRUE), --(INDEX(OFFSET($O$15,0,0,$B$8,$B$9), 1+$BP17, 0) = INDEX(OFFSET($O$15,0,0,$B$8,$B$9), 1+BT$14, 0))) / $B$16</f>
        <v>0.8</v>
      </c>
      <c r="BU17" cm="1">
        <f t="array" aca="1" ref="BU17" ca="1">SUMPRODUCT(--(OFFSET($O$9,0,0,1,$B$9)=TRUE), --(INDEX(OFFSET($O$15,0,0,$B$8,$B$9), 1+$BP17, 0) = INDEX(OFFSET($O$15,0,0,$B$8,$B$9), 1+BU$14, 0))) / $B$16</f>
        <v>0.4</v>
      </c>
      <c r="BV17" cm="1">
        <f t="array" aca="1" ref="BV17" ca="1">SUMPRODUCT(--(OFFSET($O$9,0,0,1,$B$9)=TRUE), --(INDEX(OFFSET($O$15,0,0,$B$8,$B$9), 1+$BP17, 0) = INDEX(OFFSET($O$15,0,0,$B$8,$B$9), 1+BV$14, 0))) / $B$16</f>
        <v>0.4</v>
      </c>
      <c r="BW17" cm="1">
        <f t="array" aca="1" ref="BW17" ca="1">SUMPRODUCT(--(OFFSET($O$9,0,0,1,$B$9)=TRUE), --(INDEX(OFFSET($O$15,0,0,$B$8,$B$9), 1+$BP17, 0) = INDEX(OFFSET($O$15,0,0,$B$8,$B$9), 1+BW$14, 0))) / $B$16</f>
        <v>0.6</v>
      </c>
      <c r="BX17" cm="1">
        <f t="array" aca="1" ref="BX17" ca="1">SUMPRODUCT(--(OFFSET($O$9,0,0,1,$B$9)=TRUE), --(INDEX(OFFSET($O$15,0,0,$B$8,$B$9), 1+$BP17, 0) = INDEX(OFFSET($O$15,0,0,$B$8,$B$9), 1+BX$14, 0))) / $B$16</f>
        <v>0.4</v>
      </c>
      <c r="BY17" cm="1">
        <f t="array" aca="1" ref="BY17" ca="1">SUMPRODUCT(--(OFFSET($O$9,0,0,1,$B$9)=TRUE), --(INDEX(OFFSET($O$15,0,0,$B$8,$B$9), 1+$BP17, 0) = INDEX(OFFSET($O$15,0,0,$B$8,$B$9), 1+BY$14, 0))) / $B$16</f>
        <v>0.4</v>
      </c>
      <c r="BZ17" cm="1">
        <f t="array" aca="1" ref="BZ17" ca="1">SUMPRODUCT(--(OFFSET($O$9,0,0,1,$B$9)=TRUE), --(INDEX(OFFSET($O$15,0,0,$B$8,$B$9), 1+$BP17, 0) = INDEX(OFFSET($O$15,0,0,$B$8,$B$9), 1+BZ$14, 0))) / $B$16</f>
        <v>0.4</v>
      </c>
      <c r="CA17" cm="1">
        <f t="array" aca="1" ref="CA17" ca="1">SUMPRODUCT(--(OFFSET($O$9,0,0,1,$B$9)=TRUE), --(INDEX(OFFSET($O$15,0,0,$B$8,$B$9), 1+$BP17, 0) = INDEX(OFFSET($O$15,0,0,$B$8,$B$9), 1+CA$14, 0))) / $B$16</f>
        <v>0.4</v>
      </c>
      <c r="CB17" cm="1">
        <f t="array" aca="1" ref="CB17" ca="1">SUMPRODUCT(--(OFFSET($O$9,0,0,1,$B$9)=TRUE), --(INDEX(OFFSET($O$15,0,0,$B$8,$B$9), 1+$BP17, 0) = INDEX(OFFSET($O$15,0,0,$B$8,$B$9), 1+CB$14, 0))) / $B$16</f>
        <v>0.4</v>
      </c>
      <c r="CC17" cm="1">
        <f t="array" aca="1" ref="CC17" ca="1">SUMPRODUCT(--(OFFSET($O$9,0,0,1,$B$9)=TRUE), --(INDEX(OFFSET($O$15,0,0,$B$8,$B$9), 1+$BP17, 0) = INDEX(OFFSET($O$15,0,0,$B$8,$B$9), 1+CC$14, 0))) / $B$16</f>
        <v>0.6</v>
      </c>
      <c r="CD17" cm="1">
        <f t="array" aca="1" ref="CD17" ca="1">SUMPRODUCT(--(OFFSET($O$9,0,0,1,$B$9)=TRUE), --(INDEX(OFFSET($O$15,0,0,$B$8,$B$9), 1+$BP17, 0) = INDEX(OFFSET($O$15,0,0,$B$8,$B$9), 1+CD$14, 0))) / $B$16</f>
        <v>0.6</v>
      </c>
      <c r="CE17" cm="1">
        <f t="array" aca="1" ref="CE17" ca="1">SUMPRODUCT(--(OFFSET($O$9,0,0,1,$B$9)=TRUE), --(INDEX(OFFSET($O$15,0,0,$B$8,$B$9), 1+$BP17, 0) = INDEX(OFFSET($O$15,0,0,$B$8,$B$9), 1+CE$14, 0))) / $B$16</f>
        <v>0.4</v>
      </c>
      <c r="CF17" cm="1">
        <f t="array" aca="1" ref="CF17" ca="1">SUMPRODUCT(--(OFFSET($O$9,0,0,1,$B$9)=TRUE), --(INDEX(OFFSET($O$15,0,0,$B$8,$B$9), 1+$BP17, 0) = INDEX(OFFSET($O$15,0,0,$B$8,$B$9), 1+CF$14, 0))) / $B$16</f>
        <v>0.4</v>
      </c>
      <c r="CG17" cm="1">
        <f t="array" aca="1" ref="CG17" ca="1">SUMPRODUCT(--(OFFSET($O$9,0,0,1,$B$9)=TRUE), --(INDEX(OFFSET($O$15,0,0,$B$8,$B$9), 1+$BP17, 0) = INDEX(OFFSET($O$15,0,0,$B$8,$B$9), 1+CG$14, 0))) / $B$16</f>
        <v>0.4</v>
      </c>
      <c r="CH17" cm="1">
        <f t="array" aca="1" ref="CH17" ca="1">SUMPRODUCT(--(OFFSET($O$9,0,0,1,$B$9)=TRUE), --(INDEX(OFFSET($O$15,0,0,$B$8,$B$9), 1+$BP17, 0) = INDEX(OFFSET($O$15,0,0,$B$8,$B$9), 1+CH$14, 0))) / $B$16</f>
        <v>0.4</v>
      </c>
      <c r="CI17" cm="1">
        <f t="array" aca="1" ref="CI17" ca="1">SUMPRODUCT(--(OFFSET($O$9,0,0,1,$B$9)=TRUE), --(INDEX(OFFSET($O$15,0,0,$B$8,$B$9), 1+$BP17, 0) = INDEX(OFFSET($O$15,0,0,$B$8,$B$9), 1+CI$14, 0))) / $B$16</f>
        <v>0.4</v>
      </c>
      <c r="CJ17" cm="1">
        <f t="array" aca="1" ref="CJ17" ca="1">SUMPRODUCT(--(OFFSET($O$9,0,0,1,$B$9)=TRUE), --(INDEX(OFFSET($O$15,0,0,$B$8,$B$9), 1+$BP17, 0) = INDEX(OFFSET($O$15,0,0,$B$8,$B$9), 1+CJ$14, 0))) / $B$16</f>
        <v>0.6</v>
      </c>
      <c r="CQ17">
        <f ca="1"/>
        <v>2</v>
      </c>
      <c r="CR17" cm="1">
        <f t="array" aca="1" ref="CR17" ca="1">(1-$B$18)*SUMPRODUCT(OFFSET($BO$15,0,0,$B$14,1), 1*(OFFSET($O$15,0,$CQ17,$B$14,1)=CR$14))   /   SUM(OFFSET($BO$15,0,0,$B$14,1)) + $B$18/$B$19</f>
        <v>0.15966336633663367</v>
      </c>
      <c r="CS17" cm="1">
        <f t="array" aca="1" ref="CS17" ca="1">(1-$B$18)*SUMPRODUCT(OFFSET($BO$15,0,0,$B$14,1), 1*(OFFSET($O$15,0,$CQ17,$B$14,1)=CS$14))   /   SUM(OFFSET($BO$15,0,0,$B$14,1)) + $B$18/$B$19</f>
        <v>0.15966336633663367</v>
      </c>
      <c r="CT17" cm="1">
        <f t="array" aca="1" ref="CT17" ca="1">(1-$B$18)*SUMPRODUCT(OFFSET($BO$15,0,0,$B$14,1), 1*(OFFSET($O$15,0,$CQ17,$B$14,1)=CT$14))   /   SUM(OFFSET($BO$15,0,0,$B$14,1)) + $B$18/$B$19</f>
        <v>0.47659405940594063</v>
      </c>
      <c r="CU17" cm="1">
        <f t="array" aca="1" ref="CU17" ca="1">(1-$B$18)*SUMPRODUCT(OFFSET($BO$15,0,0,$B$14,1), 1*(OFFSET($O$15,0,$CQ17,$B$14,1)=CU$14))   /   SUM(OFFSET($BO$15,0,0,$B$14,1)) + $B$18/$B$19</f>
        <v>0.19807920792079209</v>
      </c>
      <c r="CY17">
        <f ca="1"/>
        <v>2</v>
      </c>
      <c r="CZ17">
        <f t="shared" ca="1" si="10"/>
        <v>2.3978966575370589E-2</v>
      </c>
      <c r="DA17">
        <f t="shared" ca="1" si="9"/>
        <v>2.3978966575370589E-2</v>
      </c>
      <c r="DB17">
        <f t="shared" ca="1" si="9"/>
        <v>0.11922305889149576</v>
      </c>
      <c r="DC17">
        <f t="shared" ca="1" si="9"/>
        <v>7.5662414272796991E-3</v>
      </c>
      <c r="DF17" cm="1">
        <f t="array" aca="1" ref="DF17" ca="1">INDEX(_xlfn.ANCHORARRAY($CQ$15), 1 + INT((ROWS($DG$15:$DG17) - 1) / ROWS(_xlfn.ANCHORARRAY($CQ$15))))</f>
        <v>0</v>
      </c>
      <c r="DG17" cm="1">
        <f t="array" aca="1" ref="DG17" ca="1">INDEX(_xlfn.ANCHORARRAY($CQ$15), 1 + MOD(ROWS($DG$15:$DG17) - 1, ROWS(_xlfn.ANCHORARRAY($CQ$15))))</f>
        <v>2</v>
      </c>
      <c r="DH17" cm="1">
        <f t="array" aca="1" ref="DH17" ca="1">(1-$B$18)*SUMPRODUCT(OFFSET($BO$15,0,0,$B$14,1), 1*(OFFSET($O$15,0,$DF17,$B$14,1)=DH$13), 1*(OFFSET($O$15,0,$DG17,$B$14,1)=DH$14))   /   SUM(OFFSET($BO$15,0,0,$B$14,1)) + $B$18/($B$19*$B$19)</f>
        <v>3.9615841584158415E-2</v>
      </c>
      <c r="DI17" cm="1">
        <f t="array" aca="1" ref="DI17" ca="1">(1-$B$18)*SUMPRODUCT(OFFSET($BO$15,0,0,$B$14,1), 1*(OFFSET($O$15,0,$DF17,$B$14,1)=DI$13), 1*(OFFSET($O$15,0,$DG17,$B$14,1)=DI$14))   /   SUM(OFFSET($BO$15,0,0,$B$14,1)) + $B$18/($B$19*$B$19)</f>
        <v>3.9615841584158415E-2</v>
      </c>
      <c r="DJ17" cm="1">
        <f t="array" aca="1" ref="DJ17" ca="1">(1-$B$18)*SUMPRODUCT(OFFSET($BO$15,0,0,$B$14,1), 1*(OFFSET($O$15,0,$DF17,$B$14,1)=DJ$13), 1*(OFFSET($O$15,0,$DG17,$B$14,1)=DJ$14))   /   SUM(OFFSET($BO$15,0,0,$B$14,1)) + $B$18/($B$19*$B$19)</f>
        <v>0.32773465346534647</v>
      </c>
      <c r="DK17" cm="1">
        <f t="array" aca="1" ref="DK17" ca="1">(1-$B$18)*SUMPRODUCT(OFFSET($BO$15,0,0,$B$14,1), 1*(OFFSET($O$15,0,$DF17,$B$14,1)=DK$13), 1*(OFFSET($O$15,0,$DG17,$B$14,1)=DK$14))   /   SUM(OFFSET($BO$15,0,0,$B$14,1)) + $B$18/($B$19*$B$19)</f>
        <v>4.921980198019802E-2</v>
      </c>
      <c r="DL17" cm="1">
        <f t="array" aca="1" ref="DL17" ca="1">(1-$B$18)*SUMPRODUCT(OFFSET($BO$15,0,0,$B$14,1), 1*(OFFSET($O$15,0,$DF17,$B$14,1)=DL$13), 1*(OFFSET($O$15,0,$DG17,$B$14,1)=DL$14))   /   SUM(OFFSET($BO$15,0,0,$B$14,1)) + $B$18/($B$19*$B$19)</f>
        <v>3.9615841584158415E-2</v>
      </c>
      <c r="DM17" cm="1">
        <f t="array" aca="1" ref="DM17" ca="1">(1-$B$18)*SUMPRODUCT(OFFSET($BO$15,0,0,$B$14,1), 1*(OFFSET($O$15,0,$DF17,$B$14,1)=DM$13), 1*(OFFSET($O$15,0,$DG17,$B$14,1)=DM$14))   /   SUM(OFFSET($BO$15,0,0,$B$14,1)) + $B$18/($B$19*$B$19)</f>
        <v>3.9615841584158415E-2</v>
      </c>
      <c r="DN17" cm="1">
        <f t="array" aca="1" ref="DN17" ca="1">(1-$B$18)*SUMPRODUCT(OFFSET($BO$15,0,0,$B$14,1), 1*(OFFSET($O$15,0,$DF17,$B$14,1)=DN$13), 1*(OFFSET($O$15,0,$DG17,$B$14,1)=DN$14))   /   SUM(OFFSET($BO$15,0,0,$B$14,1)) + $B$18/($B$19*$B$19)</f>
        <v>4.921980198019802E-2</v>
      </c>
      <c r="DO17" cm="1">
        <f t="array" aca="1" ref="DO17" ca="1">(1-$B$18)*SUMPRODUCT(OFFSET($BO$15,0,0,$B$14,1), 1*(OFFSET($O$15,0,$DF17,$B$14,1)=DO$13), 1*(OFFSET($O$15,0,$DG17,$B$14,1)=DO$14))   /   SUM(OFFSET($BO$15,0,0,$B$14,1)) + $B$18/($B$19*$B$19)</f>
        <v>4.921980198019802E-2</v>
      </c>
      <c r="DP17" cm="1">
        <f t="array" aca="1" ref="DP17" ca="1">(1-$B$18)*SUMPRODUCT(OFFSET($BO$15,0,0,$B$14,1), 1*(OFFSET($O$15,0,$DF17,$B$14,1)=DP$13), 1*(OFFSET($O$15,0,$DG17,$B$14,1)=DP$14))   /   SUM(OFFSET($BO$15,0,0,$B$14,1)) + $B$18/($B$19*$B$19)</f>
        <v>3.9615841584158415E-2</v>
      </c>
      <c r="DQ17" cm="1">
        <f t="array" aca="1" ref="DQ17" ca="1">(1-$B$18)*SUMPRODUCT(OFFSET($BO$15,0,0,$B$14,1), 1*(OFFSET($O$15,0,$DF17,$B$14,1)=DQ$13), 1*(OFFSET($O$15,0,$DG17,$B$14,1)=DQ$14))   /   SUM(OFFSET($BO$15,0,0,$B$14,1)) + $B$18/($B$19*$B$19)</f>
        <v>3.9615841584158415E-2</v>
      </c>
      <c r="DR17" cm="1">
        <f t="array" aca="1" ref="DR17" ca="1">(1-$B$18)*SUMPRODUCT(OFFSET($BO$15,0,0,$B$14,1), 1*(OFFSET($O$15,0,$DF17,$B$14,1)=DR$13), 1*(OFFSET($O$15,0,$DG17,$B$14,1)=DR$14))   /   SUM(OFFSET($BO$15,0,0,$B$14,1)) + $B$18/($B$19*$B$19)</f>
        <v>4.921980198019802E-2</v>
      </c>
      <c r="DS17" cm="1">
        <f t="array" aca="1" ref="DS17" ca="1">(1-$B$18)*SUMPRODUCT(OFFSET($BO$15,0,0,$B$14,1), 1*(OFFSET($O$15,0,$DF17,$B$14,1)=DS$13), 1*(OFFSET($O$15,0,$DG17,$B$14,1)=DS$14))   /   SUM(OFFSET($BO$15,0,0,$B$14,1)) + $B$18/($B$19*$B$19)</f>
        <v>4.921980198019802E-2</v>
      </c>
      <c r="DT17" cm="1">
        <f t="array" aca="1" ref="DT17" ca="1">(1-$B$18)*SUMPRODUCT(OFFSET($BO$15,0,0,$B$14,1), 1*(OFFSET($O$15,0,$DF17,$B$14,1)=DT$13), 1*(OFFSET($O$15,0,$DG17,$B$14,1)=DT$14))   /   SUM(OFFSET($BO$15,0,0,$B$14,1)) + $B$18/($B$19*$B$19)</f>
        <v>3.9615841584158415E-2</v>
      </c>
      <c r="DU17" cm="1">
        <f t="array" aca="1" ref="DU17" ca="1">(1-$B$18)*SUMPRODUCT(OFFSET($BO$15,0,0,$B$14,1), 1*(OFFSET($O$15,0,$DF17,$B$14,1)=DU$13), 1*(OFFSET($O$15,0,$DG17,$B$14,1)=DU$14))   /   SUM(OFFSET($BO$15,0,0,$B$14,1)) + $B$18/($B$19*$B$19)</f>
        <v>3.9615841584158415E-2</v>
      </c>
      <c r="DV17" cm="1">
        <f t="array" aca="1" ref="DV17" ca="1">(1-$B$18)*SUMPRODUCT(OFFSET($BO$15,0,0,$B$14,1), 1*(OFFSET($O$15,0,$DF17,$B$14,1)=DV$13), 1*(OFFSET($O$15,0,$DG17,$B$14,1)=DV$14))   /   SUM(OFFSET($BO$15,0,0,$B$14,1)) + $B$18/($B$19*$B$19)</f>
        <v>4.921980198019802E-2</v>
      </c>
      <c r="DW17" cm="1">
        <f t="array" aca="1" ref="DW17" ca="1">(1-$B$18)*SUMPRODUCT(OFFSET($BO$15,0,0,$B$14,1), 1*(OFFSET($O$15,0,$DF17,$B$14,1)=DW$13), 1*(OFFSET($O$15,0,$DG17,$B$14,1)=DW$14))   /   SUM(OFFSET($BO$15,0,0,$B$14,1)) + $B$18/($B$19*$B$19)</f>
        <v>4.921980198019802E-2</v>
      </c>
    </row>
    <row r="18" spans="1:127" x14ac:dyDescent="0.2">
      <c r="A18" t="s">
        <v>47</v>
      </c>
      <c r="B18">
        <v>0.03</v>
      </c>
      <c r="D18" s="10">
        <f ca="1"/>
        <v>3</v>
      </c>
      <c r="F18" s="10">
        <f ca="1"/>
        <v>0.25</v>
      </c>
      <c r="H18" s="10">
        <f ca="1"/>
        <v>3</v>
      </c>
      <c r="J18" cm="1">
        <f t="array" aca="1" ref="J18" ca="1">SUMPRODUCT((O18:AJ18=$O$11:$AJ$11)*(O$13:AJ$13=TRUE))  / COUNTIF(O$13:AJ$13,TRUE)</f>
        <v>0.8</v>
      </c>
      <c r="K18" t="b">
        <f t="shared" ca="1" si="3"/>
        <v>1</v>
      </c>
      <c r="L18" cm="1">
        <f t="array" aca="1" ref="L18" ca="1">SUM(
   1*(_xlfn._xlws.FILTER(OFFSET($O18,0,0,1,$B$9),OFFSET($O$13,0,0,1,$B$9)) = "-")
) / $B$13</f>
        <v>0</v>
      </c>
      <c r="M18" t="b">
        <f t="shared" ca="1" si="4"/>
        <v>1</v>
      </c>
      <c r="N18" s="2">
        <v>3</v>
      </c>
      <c r="O18" s="12" t="s">
        <v>3</v>
      </c>
      <c r="P18" s="9" t="s">
        <v>1</v>
      </c>
      <c r="Q18" s="9" t="s">
        <v>2</v>
      </c>
      <c r="R18" s="9" t="s">
        <v>3</v>
      </c>
      <c r="S18" s="9" t="s">
        <v>3</v>
      </c>
      <c r="AK18" s="7"/>
      <c r="AN18">
        <f t="shared" ca="1" si="5"/>
        <v>4</v>
      </c>
      <c r="AO18" s="14">
        <f t="shared" ca="1" si="6"/>
        <v>0.25</v>
      </c>
      <c r="AP18" s="2">
        <f ca="1"/>
        <v>3</v>
      </c>
      <c r="AQ18" cm="1">
        <f t="array" aca="1" ref="AQ18" ca="1">SUMPRODUCT(--(OFFSET($O$13,0,0,1,$B$9)=TRUE), --(INDEX(OFFSET($O$15,0,0,$B$8,$B$9), 1+$AP18, 0) = INDEX(OFFSET($O$15,0,0,$B$8,$B$9), 1+AQ$14, 0))) / $B$13</f>
        <v>0.8</v>
      </c>
      <c r="AR18" cm="1">
        <f t="array" aca="1" ref="AR18" ca="1">SUMPRODUCT(--(OFFSET($O$13,0,0,1,$B$9)=TRUE), --(INDEX(OFFSET($O$15,0,0,$B$8,$B$9), 1+$AP18, 0) = INDEX(OFFSET($O$15,0,0,$B$8,$B$9), 1+AR$14, 0))) / $B$13</f>
        <v>0.8</v>
      </c>
      <c r="AS18" cm="1">
        <f t="array" aca="1" ref="AS18" ca="1">SUMPRODUCT(--(OFFSET($O$13,0,0,1,$B$9)=TRUE), --(INDEX(OFFSET($O$15,0,0,$B$8,$B$9), 1+$AP18, 0) = INDEX(OFFSET($O$15,0,0,$B$8,$B$9), 1+AS$14, 0))) / $B$13</f>
        <v>0.8</v>
      </c>
      <c r="AT18" cm="1">
        <f t="array" aca="1" ref="AT18" ca="1">SUMPRODUCT(--(OFFSET($O$13,0,0,1,$B$9)=TRUE), --(INDEX(OFFSET($O$15,0,0,$B$8,$B$9), 1+$AP18, 0) = INDEX(OFFSET($O$15,0,0,$B$8,$B$9), 1+AT$14, 0))) / $B$13</f>
        <v>1</v>
      </c>
      <c r="AU18" cm="1">
        <f t="array" aca="1" ref="AU18" ca="1">SUMPRODUCT(--(OFFSET($O$13,0,0,1,$B$9)=TRUE), --(INDEX(OFFSET($O$15,0,0,$B$8,$B$9), 1+$AP18, 0) = INDEX(OFFSET($O$15,0,0,$B$8,$B$9), 1+AU$14, 0))) / $B$13</f>
        <v>0.4</v>
      </c>
      <c r="AV18" cm="1">
        <f t="array" aca="1" ref="AV18" ca="1">SUMPRODUCT(--(OFFSET($O$13,0,0,1,$B$9)=TRUE), --(INDEX(OFFSET($O$15,0,0,$B$8,$B$9), 1+$AP18, 0) = INDEX(OFFSET($O$15,0,0,$B$8,$B$9), 1+AV$14, 0))) / $B$13</f>
        <v>0.4</v>
      </c>
      <c r="AW18" cm="1">
        <f t="array" aca="1" ref="AW18" ca="1">SUMPRODUCT(--(OFFSET($O$13,0,0,1,$B$9)=TRUE), --(INDEX(OFFSET($O$15,0,0,$B$8,$B$9), 1+$AP18, 0) = INDEX(OFFSET($O$15,0,0,$B$8,$B$9), 1+AW$14, 0))) / $B$13</f>
        <v>0.4</v>
      </c>
      <c r="AX18" cm="1">
        <f t="array" aca="1" ref="AX18" ca="1">SUMPRODUCT(--(OFFSET($O$13,0,0,1,$B$9)=TRUE), --(INDEX(OFFSET($O$15,0,0,$B$8,$B$9), 1+$AP18, 0) = INDEX(OFFSET($O$15,0,0,$B$8,$B$9), 1+AX$14, 0))) / $B$13</f>
        <v>0.6</v>
      </c>
      <c r="AY18" cm="1">
        <f t="array" aca="1" ref="AY18" ca="1">SUMPRODUCT(--(OFFSET($O$13,0,0,1,$B$9)=TRUE), --(INDEX(OFFSET($O$15,0,0,$B$8,$B$9), 1+$AP18, 0) = INDEX(OFFSET($O$15,0,0,$B$8,$B$9), 1+AY$14, 0))) / $B$13</f>
        <v>0.4</v>
      </c>
      <c r="AZ18" cm="1">
        <f t="array" aca="1" ref="AZ18" ca="1">SUMPRODUCT(--(OFFSET($O$13,0,0,1,$B$9)=TRUE), --(INDEX(OFFSET($O$15,0,0,$B$8,$B$9), 1+$AP18, 0) = INDEX(OFFSET($O$15,0,0,$B$8,$B$9), 1+AZ$14, 0))) / $B$13</f>
        <v>0.4</v>
      </c>
      <c r="BA18" cm="1">
        <f t="array" aca="1" ref="BA18" ca="1">SUMPRODUCT(--(OFFSET($O$13,0,0,1,$B$9)=TRUE), --(INDEX(OFFSET($O$15,0,0,$B$8,$B$9), 1+$AP18, 0) = INDEX(OFFSET($O$15,0,0,$B$8,$B$9), 1+BA$14, 0))) / $B$13</f>
        <v>0.4</v>
      </c>
      <c r="BB18" cm="1">
        <f t="array" aca="1" ref="BB18" ca="1">SUMPRODUCT(--(OFFSET($O$13,0,0,1,$B$9)=TRUE), --(INDEX(OFFSET($O$15,0,0,$B$8,$B$9), 1+$AP18, 0) = INDEX(OFFSET($O$15,0,0,$B$8,$B$9), 1+BB$14, 0))) / $B$13</f>
        <v>0.4</v>
      </c>
      <c r="BC18" cm="1">
        <f t="array" aca="1" ref="BC18" ca="1">SUMPRODUCT(--(OFFSET($O$13,0,0,1,$B$9)=TRUE), --(INDEX(OFFSET($O$15,0,0,$B$8,$B$9), 1+$AP18, 0) = INDEX(OFFSET($O$15,0,0,$B$8,$B$9), 1+BC$14, 0))) / $B$13</f>
        <v>0.4</v>
      </c>
      <c r="BD18" cm="1">
        <f t="array" aca="1" ref="BD18" ca="1">SUMPRODUCT(--(OFFSET($O$13,0,0,1,$B$9)=TRUE), --(INDEX(OFFSET($O$15,0,0,$B$8,$B$9), 1+$AP18, 0) = INDEX(OFFSET($O$15,0,0,$B$8,$B$9), 1+BD$14, 0))) / $B$13</f>
        <v>0.4</v>
      </c>
      <c r="BE18" cm="1">
        <f t="array" aca="1" ref="BE18" ca="1">SUMPRODUCT(--(OFFSET($O$13,0,0,1,$B$9)=TRUE), --(INDEX(OFFSET($O$15,0,0,$B$8,$B$9), 1+$AP18, 0) = INDEX(OFFSET($O$15,0,0,$B$8,$B$9), 1+BE$14, 0))) / $B$13</f>
        <v>0.6</v>
      </c>
      <c r="BF18" cm="1">
        <f t="array" aca="1" ref="BF18" ca="1">SUMPRODUCT(--(OFFSET($O$13,0,0,1,$B$9)=TRUE), --(INDEX(OFFSET($O$15,0,0,$B$8,$B$9), 1+$AP18, 0) = INDEX(OFFSET($O$15,0,0,$B$8,$B$9), 1+BF$14, 0))) / $B$13</f>
        <v>0.6</v>
      </c>
      <c r="BG18" cm="1">
        <f t="array" aca="1" ref="BG18" ca="1">SUMPRODUCT(--(OFFSET($O$13,0,0,1,$B$9)=TRUE), --(INDEX(OFFSET($O$15,0,0,$B$8,$B$9), 1+$AP18, 0) = INDEX(OFFSET($O$15,0,0,$B$8,$B$9), 1+BG$14, 0))) / $B$13</f>
        <v>0.4</v>
      </c>
      <c r="BH18" cm="1">
        <f t="array" aca="1" ref="BH18" ca="1">SUMPRODUCT(--(OFFSET($O$13,0,0,1,$B$9)=TRUE), --(INDEX(OFFSET($O$15,0,0,$B$8,$B$9), 1+$AP18, 0) = INDEX(OFFSET($O$15,0,0,$B$8,$B$9), 1+BH$14, 0))) / $B$13</f>
        <v>0.4</v>
      </c>
      <c r="BI18" cm="1">
        <f t="array" aca="1" ref="BI18" ca="1">SUMPRODUCT(--(OFFSET($O$13,0,0,1,$B$9)=TRUE), --(INDEX(OFFSET($O$15,0,0,$B$8,$B$9), 1+$AP18, 0) = INDEX(OFFSET($O$15,0,0,$B$8,$B$9), 1+BI$14, 0))) / $B$13</f>
        <v>0.4</v>
      </c>
      <c r="BJ18" cm="1">
        <f t="array" aca="1" ref="BJ18" ca="1">SUMPRODUCT(--(OFFSET($O$13,0,0,1,$B$9)=TRUE), --(INDEX(OFFSET($O$15,0,0,$B$8,$B$9), 1+$AP18, 0) = INDEX(OFFSET($O$15,0,0,$B$8,$B$9), 1+BJ$14, 0))) / $B$13</f>
        <v>0.6</v>
      </c>
      <c r="BN18">
        <f t="shared" ca="1" si="7"/>
        <v>4</v>
      </c>
      <c r="BO18" s="14">
        <f t="shared" ca="1" si="8"/>
        <v>0.25</v>
      </c>
      <c r="BP18" s="2">
        <f ca="1"/>
        <v>3</v>
      </c>
      <c r="BQ18" cm="1">
        <f t="array" aca="1" ref="BQ18" ca="1">SUMPRODUCT(--(OFFSET($O$9,0,0,1,$B$9)=TRUE), --(INDEX(OFFSET($O$15,0,0,$B$8,$B$9), 1+$BP18, 0) = INDEX(OFFSET($O$15,0,0,$B$8,$B$9), 1+BQ$14, 0))) / $B$16</f>
        <v>0.8</v>
      </c>
      <c r="BR18" cm="1">
        <f t="array" aca="1" ref="BR18" ca="1">SUMPRODUCT(--(OFFSET($O$9,0,0,1,$B$9)=TRUE), --(INDEX(OFFSET($O$15,0,0,$B$8,$B$9), 1+$BP18, 0) = INDEX(OFFSET($O$15,0,0,$B$8,$B$9), 1+BR$14, 0))) / $B$16</f>
        <v>0.8</v>
      </c>
      <c r="BS18" cm="1">
        <f t="array" aca="1" ref="BS18" ca="1">SUMPRODUCT(--(OFFSET($O$9,0,0,1,$B$9)=TRUE), --(INDEX(OFFSET($O$15,0,0,$B$8,$B$9), 1+$BP18, 0) = INDEX(OFFSET($O$15,0,0,$B$8,$B$9), 1+BS$14, 0))) / $B$16</f>
        <v>0.8</v>
      </c>
      <c r="BT18" cm="1">
        <f t="array" aca="1" ref="BT18" ca="1">SUMPRODUCT(--(OFFSET($O$9,0,0,1,$B$9)=TRUE), --(INDEX(OFFSET($O$15,0,0,$B$8,$B$9), 1+$BP18, 0) = INDEX(OFFSET($O$15,0,0,$B$8,$B$9), 1+BT$14, 0))) / $B$16</f>
        <v>1</v>
      </c>
      <c r="BU18" cm="1">
        <f t="array" aca="1" ref="BU18" ca="1">SUMPRODUCT(--(OFFSET($O$9,0,0,1,$B$9)=TRUE), --(INDEX(OFFSET($O$15,0,0,$B$8,$B$9), 1+$BP18, 0) = INDEX(OFFSET($O$15,0,0,$B$8,$B$9), 1+BU$14, 0))) / $B$16</f>
        <v>0.4</v>
      </c>
      <c r="BV18" cm="1">
        <f t="array" aca="1" ref="BV18" ca="1">SUMPRODUCT(--(OFFSET($O$9,0,0,1,$B$9)=TRUE), --(INDEX(OFFSET($O$15,0,0,$B$8,$B$9), 1+$BP18, 0) = INDEX(OFFSET($O$15,0,0,$B$8,$B$9), 1+BV$14, 0))) / $B$16</f>
        <v>0.4</v>
      </c>
      <c r="BW18" cm="1">
        <f t="array" aca="1" ref="BW18" ca="1">SUMPRODUCT(--(OFFSET($O$9,0,0,1,$B$9)=TRUE), --(INDEX(OFFSET($O$15,0,0,$B$8,$B$9), 1+$BP18, 0) = INDEX(OFFSET($O$15,0,0,$B$8,$B$9), 1+BW$14, 0))) / $B$16</f>
        <v>0.4</v>
      </c>
      <c r="BX18" cm="1">
        <f t="array" aca="1" ref="BX18" ca="1">SUMPRODUCT(--(OFFSET($O$9,0,0,1,$B$9)=TRUE), --(INDEX(OFFSET($O$15,0,0,$B$8,$B$9), 1+$BP18, 0) = INDEX(OFFSET($O$15,0,0,$B$8,$B$9), 1+BX$14, 0))) / $B$16</f>
        <v>0.6</v>
      </c>
      <c r="BY18" cm="1">
        <f t="array" aca="1" ref="BY18" ca="1">SUMPRODUCT(--(OFFSET($O$9,0,0,1,$B$9)=TRUE), --(INDEX(OFFSET($O$15,0,0,$B$8,$B$9), 1+$BP18, 0) = INDEX(OFFSET($O$15,0,0,$B$8,$B$9), 1+BY$14, 0))) / $B$16</f>
        <v>0.4</v>
      </c>
      <c r="BZ18" cm="1">
        <f t="array" aca="1" ref="BZ18" ca="1">SUMPRODUCT(--(OFFSET($O$9,0,0,1,$B$9)=TRUE), --(INDEX(OFFSET($O$15,0,0,$B$8,$B$9), 1+$BP18, 0) = INDEX(OFFSET($O$15,0,0,$B$8,$B$9), 1+BZ$14, 0))) / $B$16</f>
        <v>0.4</v>
      </c>
      <c r="CA18" cm="1">
        <f t="array" aca="1" ref="CA18" ca="1">SUMPRODUCT(--(OFFSET($O$9,0,0,1,$B$9)=TRUE), --(INDEX(OFFSET($O$15,0,0,$B$8,$B$9), 1+$BP18, 0) = INDEX(OFFSET($O$15,0,0,$B$8,$B$9), 1+CA$14, 0))) / $B$16</f>
        <v>0.4</v>
      </c>
      <c r="CB18" cm="1">
        <f t="array" aca="1" ref="CB18" ca="1">SUMPRODUCT(--(OFFSET($O$9,0,0,1,$B$9)=TRUE), --(INDEX(OFFSET($O$15,0,0,$B$8,$B$9), 1+$BP18, 0) = INDEX(OFFSET($O$15,0,0,$B$8,$B$9), 1+CB$14, 0))) / $B$16</f>
        <v>0.4</v>
      </c>
      <c r="CC18" cm="1">
        <f t="array" aca="1" ref="CC18" ca="1">SUMPRODUCT(--(OFFSET($O$9,0,0,1,$B$9)=TRUE), --(INDEX(OFFSET($O$15,0,0,$B$8,$B$9), 1+$BP18, 0) = INDEX(OFFSET($O$15,0,0,$B$8,$B$9), 1+CC$14, 0))) / $B$16</f>
        <v>0.4</v>
      </c>
      <c r="CD18" cm="1">
        <f t="array" aca="1" ref="CD18" ca="1">SUMPRODUCT(--(OFFSET($O$9,0,0,1,$B$9)=TRUE), --(INDEX(OFFSET($O$15,0,0,$B$8,$B$9), 1+$BP18, 0) = INDEX(OFFSET($O$15,0,0,$B$8,$B$9), 1+CD$14, 0))) / $B$16</f>
        <v>0.4</v>
      </c>
      <c r="CE18" cm="1">
        <f t="array" aca="1" ref="CE18" ca="1">SUMPRODUCT(--(OFFSET($O$9,0,0,1,$B$9)=TRUE), --(INDEX(OFFSET($O$15,0,0,$B$8,$B$9), 1+$BP18, 0) = INDEX(OFFSET($O$15,0,0,$B$8,$B$9), 1+CE$14, 0))) / $B$16</f>
        <v>0.6</v>
      </c>
      <c r="CF18" cm="1">
        <f t="array" aca="1" ref="CF18" ca="1">SUMPRODUCT(--(OFFSET($O$9,0,0,1,$B$9)=TRUE), --(INDEX(OFFSET($O$15,0,0,$B$8,$B$9), 1+$BP18, 0) = INDEX(OFFSET($O$15,0,0,$B$8,$B$9), 1+CF$14, 0))) / $B$16</f>
        <v>0.6</v>
      </c>
      <c r="CG18" cm="1">
        <f t="array" aca="1" ref="CG18" ca="1">SUMPRODUCT(--(OFFSET($O$9,0,0,1,$B$9)=TRUE), --(INDEX(OFFSET($O$15,0,0,$B$8,$B$9), 1+$BP18, 0) = INDEX(OFFSET($O$15,0,0,$B$8,$B$9), 1+CG$14, 0))) / $B$16</f>
        <v>0.4</v>
      </c>
      <c r="CH18" cm="1">
        <f t="array" aca="1" ref="CH18" ca="1">SUMPRODUCT(--(OFFSET($O$9,0,0,1,$B$9)=TRUE), --(INDEX(OFFSET($O$15,0,0,$B$8,$B$9), 1+$BP18, 0) = INDEX(OFFSET($O$15,0,0,$B$8,$B$9), 1+CH$14, 0))) / $B$16</f>
        <v>0.4</v>
      </c>
      <c r="CI18" cm="1">
        <f t="array" aca="1" ref="CI18" ca="1">SUMPRODUCT(--(OFFSET($O$9,0,0,1,$B$9)=TRUE), --(INDEX(OFFSET($O$15,0,0,$B$8,$B$9), 1+$BP18, 0) = INDEX(OFFSET($O$15,0,0,$B$8,$B$9), 1+CI$14, 0))) / $B$16</f>
        <v>0.4</v>
      </c>
      <c r="CJ18" cm="1">
        <f t="array" aca="1" ref="CJ18" ca="1">SUMPRODUCT(--(OFFSET($O$9,0,0,1,$B$9)=TRUE), --(INDEX(OFFSET($O$15,0,0,$B$8,$B$9), 1+$BP18, 0) = INDEX(OFFSET($O$15,0,0,$B$8,$B$9), 1+CJ$14, 0))) / $B$16</f>
        <v>0.6</v>
      </c>
      <c r="CQ18">
        <f ca="1"/>
        <v>3</v>
      </c>
      <c r="CR18" cm="1">
        <f t="array" aca="1" ref="CR18" ca="1">(1-$B$18)*SUMPRODUCT(OFFSET($BO$15,0,0,$B$14,1), 1*(OFFSET($O$15,0,$CQ18,$B$14,1)=CR$14))   /   SUM(OFFSET($BO$15,0,0,$B$14,1)) + $B$18/$B$19</f>
        <v>0.16606600660066007</v>
      </c>
      <c r="CS18" cm="1">
        <f t="array" aca="1" ref="CS18" ca="1">(1-$B$18)*SUMPRODUCT(OFFSET($BO$15,0,0,$B$14,1), 1*(OFFSET($O$15,0,$CQ18,$B$14,1)=CS$14))   /   SUM(OFFSET($BO$15,0,0,$B$14,1)) + $B$18/$B$19</f>
        <v>0.13405280528052804</v>
      </c>
      <c r="CT18" cm="1">
        <f t="array" aca="1" ref="CT18" ca="1">(1-$B$18)*SUMPRODUCT(OFFSET($BO$15,0,0,$B$14,1), 1*(OFFSET($O$15,0,$CQ18,$B$14,1)=CT$14))   /   SUM(OFFSET($BO$15,0,0,$B$14,1)) + $B$18/$B$19</f>
        <v>6.0000000000000001E-3</v>
      </c>
      <c r="CU18" cm="1">
        <f t="array" aca="1" ref="CU18" ca="1">(1-$B$18)*SUMPRODUCT(OFFSET($BO$15,0,0,$B$14,1), 1*(OFFSET($O$15,0,$CQ18,$B$14,1)=CU$14))   /   SUM(OFFSET($BO$15,0,0,$B$14,1)) + $B$18/$B$19</f>
        <v>0.68788118811881216</v>
      </c>
      <c r="CY18">
        <f ca="1"/>
        <v>3</v>
      </c>
      <c r="CZ18">
        <f t="shared" ca="1" si="10"/>
        <v>2.0531044353408232E-2</v>
      </c>
      <c r="DA18">
        <f t="shared" ca="1" si="9"/>
        <v>4.0935191667382381E-2</v>
      </c>
      <c r="DB18">
        <f t="shared" ca="1" si="9"/>
        <v>0.2575958074336554</v>
      </c>
      <c r="DC18">
        <f t="shared" ca="1" si="9"/>
        <v>0.42261131312343025</v>
      </c>
      <c r="DF18" cm="1">
        <f t="array" aca="1" ref="DF18" ca="1">INDEX(_xlfn.ANCHORARRAY($CQ$15), 1 + INT((ROWS($DG$15:$DG18) - 1) / ROWS(_xlfn.ANCHORARRAY($CQ$15))))</f>
        <v>0</v>
      </c>
      <c r="DG18" cm="1">
        <f t="array" aca="1" ref="DG18" ca="1">INDEX(_xlfn.ANCHORARRAY($CQ$15), 1 + MOD(ROWS($DG$15:$DG18) - 1, ROWS(_xlfn.ANCHORARRAY($CQ$15))))</f>
        <v>3</v>
      </c>
      <c r="DH18" cm="1">
        <f t="array" aca="1" ref="DH18" ca="1">(1-$B$18)*SUMPRODUCT(OFFSET($BO$15,0,0,$B$14,1), 1*(OFFSET($O$15,0,$DF18,$B$14,1)=DH$13), 1*(OFFSET($O$15,0,$DG18,$B$14,1)=DH$14))   /   SUM(OFFSET($BO$15,0,0,$B$14,1)) + $B$18/($B$19*$B$19)</f>
        <v>0.16126600660066007</v>
      </c>
      <c r="DI18" cm="1">
        <f t="array" aca="1" ref="DI18" ca="1">(1-$B$18)*SUMPRODUCT(OFFSET($BO$15,0,0,$B$14,1), 1*(OFFSET($O$15,0,$DF18,$B$14,1)=DI$13), 1*(OFFSET($O$15,0,$DG18,$B$14,1)=DI$14))   /   SUM(OFFSET($BO$15,0,0,$B$14,1)) + $B$18/($B$19*$B$19)</f>
        <v>0.12925280528052804</v>
      </c>
      <c r="DJ18" cm="1">
        <f t="array" aca="1" ref="DJ18" ca="1">(1-$B$18)*SUMPRODUCT(OFFSET($BO$15,0,0,$B$14,1), 1*(OFFSET($O$15,0,$DF18,$B$14,1)=DJ$13), 1*(OFFSET($O$15,0,$DG18,$B$14,1)=DJ$14))   /   SUM(OFFSET($BO$15,0,0,$B$14,1)) + $B$18/($B$19*$B$19)</f>
        <v>1.1999999999999999E-3</v>
      </c>
      <c r="DK18" cm="1">
        <f t="array" aca="1" ref="DK18" ca="1">(1-$B$18)*SUMPRODUCT(OFFSET($BO$15,0,0,$B$14,1), 1*(OFFSET($O$15,0,$DF18,$B$14,1)=DK$13), 1*(OFFSET($O$15,0,$DG18,$B$14,1)=DK$14))   /   SUM(OFFSET($BO$15,0,0,$B$14,1)) + $B$18/($B$19*$B$19)</f>
        <v>0.16446732673267328</v>
      </c>
      <c r="DL18" cm="1">
        <f t="array" aca="1" ref="DL18" ca="1">(1-$B$18)*SUMPRODUCT(OFFSET($BO$15,0,0,$B$14,1), 1*(OFFSET($O$15,0,$DF18,$B$14,1)=DL$13), 1*(OFFSET($O$15,0,$DG18,$B$14,1)=DL$14))   /   SUM(OFFSET($BO$15,0,0,$B$14,1)) + $B$18/($B$19*$B$19)</f>
        <v>1.1999999999999999E-3</v>
      </c>
      <c r="DM18" cm="1">
        <f t="array" aca="1" ref="DM18" ca="1">(1-$B$18)*SUMPRODUCT(OFFSET($BO$15,0,0,$B$14,1), 1*(OFFSET($O$15,0,$DF18,$B$14,1)=DM$13), 1*(OFFSET($O$15,0,$DG18,$B$14,1)=DM$14))   /   SUM(OFFSET($BO$15,0,0,$B$14,1)) + $B$18/($B$19*$B$19)</f>
        <v>1.1999999999999999E-3</v>
      </c>
      <c r="DN18" cm="1">
        <f t="array" aca="1" ref="DN18" ca="1">(1-$B$18)*SUMPRODUCT(OFFSET($BO$15,0,0,$B$14,1), 1*(OFFSET($O$15,0,$DF18,$B$14,1)=DN$13), 1*(OFFSET($O$15,0,$DG18,$B$14,1)=DN$14))   /   SUM(OFFSET($BO$15,0,0,$B$14,1)) + $B$18/($B$19*$B$19)</f>
        <v>1.1999999999999999E-3</v>
      </c>
      <c r="DO18" cm="1">
        <f t="array" aca="1" ref="DO18" ca="1">(1-$B$18)*SUMPRODUCT(OFFSET($BO$15,0,0,$B$14,1), 1*(OFFSET($O$15,0,$DF18,$B$14,1)=DO$13), 1*(OFFSET($O$15,0,$DG18,$B$14,1)=DO$14))   /   SUM(OFFSET($BO$15,0,0,$B$14,1)) + $B$18/($B$19*$B$19)</f>
        <v>0.17407128712871286</v>
      </c>
      <c r="DP18" cm="1">
        <f t="array" aca="1" ref="DP18" ca="1">(1-$B$18)*SUMPRODUCT(OFFSET($BO$15,0,0,$B$14,1), 1*(OFFSET($O$15,0,$DF18,$B$14,1)=DP$13), 1*(OFFSET($O$15,0,$DG18,$B$14,1)=DP$14))   /   SUM(OFFSET($BO$15,0,0,$B$14,1)) + $B$18/($B$19*$B$19)</f>
        <v>1.1999999999999999E-3</v>
      </c>
      <c r="DQ18" cm="1">
        <f t="array" aca="1" ref="DQ18" ca="1">(1-$B$18)*SUMPRODUCT(OFFSET($BO$15,0,0,$B$14,1), 1*(OFFSET($O$15,0,$DF18,$B$14,1)=DQ$13), 1*(OFFSET($O$15,0,$DG18,$B$14,1)=DQ$14))   /   SUM(OFFSET($BO$15,0,0,$B$14,1)) + $B$18/($B$19*$B$19)</f>
        <v>1.1999999999999999E-3</v>
      </c>
      <c r="DR18" cm="1">
        <f t="array" aca="1" ref="DR18" ca="1">(1-$B$18)*SUMPRODUCT(OFFSET($BO$15,0,0,$B$14,1), 1*(OFFSET($O$15,0,$DF18,$B$14,1)=DR$13), 1*(OFFSET($O$15,0,$DG18,$B$14,1)=DR$14))   /   SUM(OFFSET($BO$15,0,0,$B$14,1)) + $B$18/($B$19*$B$19)</f>
        <v>1.1999999999999999E-3</v>
      </c>
      <c r="DS18" cm="1">
        <f t="array" aca="1" ref="DS18" ca="1">(1-$B$18)*SUMPRODUCT(OFFSET($BO$15,0,0,$B$14,1), 1*(OFFSET($O$15,0,$DF18,$B$14,1)=DS$13), 1*(OFFSET($O$15,0,$DG18,$B$14,1)=DS$14))   /   SUM(OFFSET($BO$15,0,0,$B$14,1)) + $B$18/($B$19*$B$19)</f>
        <v>0.17407128712871286</v>
      </c>
      <c r="DT18" cm="1">
        <f t="array" aca="1" ref="DT18" ca="1">(1-$B$18)*SUMPRODUCT(OFFSET($BO$15,0,0,$B$14,1), 1*(OFFSET($O$15,0,$DF18,$B$14,1)=DT$13), 1*(OFFSET($O$15,0,$DG18,$B$14,1)=DT$14))   /   SUM(OFFSET($BO$15,0,0,$B$14,1)) + $B$18/($B$19*$B$19)</f>
        <v>1.1999999999999999E-3</v>
      </c>
      <c r="DU18" cm="1">
        <f t="array" aca="1" ref="DU18" ca="1">(1-$B$18)*SUMPRODUCT(OFFSET($BO$15,0,0,$B$14,1), 1*(OFFSET($O$15,0,$DF18,$B$14,1)=DU$13), 1*(OFFSET($O$15,0,$DG18,$B$14,1)=DU$14))   /   SUM(OFFSET($BO$15,0,0,$B$14,1)) + $B$18/($B$19*$B$19)</f>
        <v>1.1999999999999999E-3</v>
      </c>
      <c r="DV18" cm="1">
        <f t="array" aca="1" ref="DV18" ca="1">(1-$B$18)*SUMPRODUCT(OFFSET($BO$15,0,0,$B$14,1), 1*(OFFSET($O$15,0,$DF18,$B$14,1)=DV$13), 1*(OFFSET($O$15,0,$DG18,$B$14,1)=DV$14))   /   SUM(OFFSET($BO$15,0,0,$B$14,1)) + $B$18/($B$19*$B$19)</f>
        <v>1.1999999999999999E-3</v>
      </c>
      <c r="DW18" cm="1">
        <f t="array" aca="1" ref="DW18" ca="1">(1-$B$18)*SUMPRODUCT(OFFSET($BO$15,0,0,$B$14,1), 1*(OFFSET($O$15,0,$DF18,$B$14,1)=DW$13), 1*(OFFSET($O$15,0,$DG18,$B$14,1)=DW$14))   /   SUM(OFFSET($BO$15,0,0,$B$14,1)) + $B$18/($B$19*$B$19)</f>
        <v>0.17407128712871286</v>
      </c>
    </row>
    <row r="19" spans="1:127" x14ac:dyDescent="0.2">
      <c r="A19" t="s">
        <v>49</v>
      </c>
      <c r="B19">
        <v>5</v>
      </c>
      <c r="D19" s="10">
        <f ca="1"/>
        <v>4</v>
      </c>
      <c r="F19" s="10">
        <f ca="1"/>
        <v>0.25</v>
      </c>
      <c r="H19" s="10">
        <f ca="1"/>
        <v>4</v>
      </c>
      <c r="J19" cm="1">
        <f t="array" aca="1" ref="J19" ca="1">SUMPRODUCT((O19:AJ19=$O$11:$AJ$11)*(O$13:AJ$13=TRUE))  / COUNTIF(O$13:AJ$13,TRUE)</f>
        <v>0.6</v>
      </c>
      <c r="K19" t="b">
        <f t="shared" ca="1" si="3"/>
        <v>1</v>
      </c>
      <c r="L19" cm="1">
        <f t="array" aca="1" ref="L19" ca="1">SUM(
   1*(_xlfn._xlws.FILTER(OFFSET($O19,0,0,1,$B$9),OFFSET($O$13,0,0,1,$B$9)) = "-")
) / $B$13</f>
        <v>0</v>
      </c>
      <c r="M19" t="b">
        <f t="shared" ca="1" si="4"/>
        <v>1</v>
      </c>
      <c r="N19" s="2">
        <v>4</v>
      </c>
      <c r="O19" s="12" t="s">
        <v>0</v>
      </c>
      <c r="P19" s="9" t="s">
        <v>3</v>
      </c>
      <c r="Q19" s="9" t="s">
        <v>3</v>
      </c>
      <c r="R19" s="9" t="s">
        <v>3</v>
      </c>
      <c r="S19" s="9" t="s">
        <v>3</v>
      </c>
      <c r="AK19" s="7"/>
      <c r="AN19">
        <f t="shared" ca="1" si="5"/>
        <v>4</v>
      </c>
      <c r="AO19" s="14">
        <f t="shared" ca="1" si="6"/>
        <v>0.25</v>
      </c>
      <c r="AP19" s="2">
        <f ca="1"/>
        <v>4</v>
      </c>
      <c r="AQ19" cm="1">
        <f t="array" aca="1" ref="AQ19" ca="1">SUMPRODUCT(--(OFFSET($O$13,0,0,1,$B$9)=TRUE), --(INDEX(OFFSET($O$15,0,0,$B$8,$B$9), 1+$AP19, 0) = INDEX(OFFSET($O$15,0,0,$B$8,$B$9), 1+AQ$14, 0))) / $B$13</f>
        <v>0.6</v>
      </c>
      <c r="AR19" cm="1">
        <f t="array" aca="1" ref="AR19" ca="1">SUMPRODUCT(--(OFFSET($O$13,0,0,1,$B$9)=TRUE), --(INDEX(OFFSET($O$15,0,0,$B$8,$B$9), 1+$AP19, 0) = INDEX(OFFSET($O$15,0,0,$B$8,$B$9), 1+AR$14, 0))) / $B$13</f>
        <v>0.4</v>
      </c>
      <c r="AS19" cm="1">
        <f t="array" aca="1" ref="AS19" ca="1">SUMPRODUCT(--(OFFSET($O$13,0,0,1,$B$9)=TRUE), --(INDEX(OFFSET($O$15,0,0,$B$8,$B$9), 1+$AP19, 0) = INDEX(OFFSET($O$15,0,0,$B$8,$B$9), 1+AS$14, 0))) / $B$13</f>
        <v>0.4</v>
      </c>
      <c r="AT19" cm="1">
        <f t="array" aca="1" ref="AT19" ca="1">SUMPRODUCT(--(OFFSET($O$13,0,0,1,$B$9)=TRUE), --(INDEX(OFFSET($O$15,0,0,$B$8,$B$9), 1+$AP19, 0) = INDEX(OFFSET($O$15,0,0,$B$8,$B$9), 1+AT$14, 0))) / $B$13</f>
        <v>0.4</v>
      </c>
      <c r="AU19" cm="1">
        <f t="array" aca="1" ref="AU19" ca="1">SUMPRODUCT(--(OFFSET($O$13,0,0,1,$B$9)=TRUE), --(INDEX(OFFSET($O$15,0,0,$B$8,$B$9), 1+$AP19, 0) = INDEX(OFFSET($O$15,0,0,$B$8,$B$9), 1+AU$14, 0))) / $B$13</f>
        <v>1</v>
      </c>
      <c r="AV19" cm="1">
        <f t="array" aca="1" ref="AV19" ca="1">SUMPRODUCT(--(OFFSET($O$13,0,0,1,$B$9)=TRUE), --(INDEX(OFFSET($O$15,0,0,$B$8,$B$9), 1+$AP19, 0) = INDEX(OFFSET($O$15,0,0,$B$8,$B$9), 1+AV$14, 0))) / $B$13</f>
        <v>0.8</v>
      </c>
      <c r="AW19" cm="1">
        <f t="array" aca="1" ref="AW19" ca="1">SUMPRODUCT(--(OFFSET($O$13,0,0,1,$B$9)=TRUE), --(INDEX(OFFSET($O$15,0,0,$B$8,$B$9), 1+$AP19, 0) = INDEX(OFFSET($O$15,0,0,$B$8,$B$9), 1+AW$14, 0))) / $B$13</f>
        <v>0.8</v>
      </c>
      <c r="AX19" cm="1">
        <f t="array" aca="1" ref="AX19" ca="1">SUMPRODUCT(--(OFFSET($O$13,0,0,1,$B$9)=TRUE), --(INDEX(OFFSET($O$15,0,0,$B$8,$B$9), 1+$AP19, 0) = INDEX(OFFSET($O$15,0,0,$B$8,$B$9), 1+AX$14, 0))) / $B$13</f>
        <v>0.8</v>
      </c>
      <c r="AY19" cm="1">
        <f t="array" aca="1" ref="AY19" ca="1">SUMPRODUCT(--(OFFSET($O$13,0,0,1,$B$9)=TRUE), --(INDEX(OFFSET($O$15,0,0,$B$8,$B$9), 1+$AP19, 0) = INDEX(OFFSET($O$15,0,0,$B$8,$B$9), 1+AY$14, 0))) / $B$13</f>
        <v>0.6</v>
      </c>
      <c r="AZ19" cm="1">
        <f t="array" aca="1" ref="AZ19" ca="1">SUMPRODUCT(--(OFFSET($O$13,0,0,1,$B$9)=TRUE), --(INDEX(OFFSET($O$15,0,0,$B$8,$B$9), 1+$AP19, 0) = INDEX(OFFSET($O$15,0,0,$B$8,$B$9), 1+AZ$14, 0))) / $B$13</f>
        <v>0.6</v>
      </c>
      <c r="BA19" cm="1">
        <f t="array" aca="1" ref="BA19" ca="1">SUMPRODUCT(--(OFFSET($O$13,0,0,1,$B$9)=TRUE), --(INDEX(OFFSET($O$15,0,0,$B$8,$B$9), 1+$AP19, 0) = INDEX(OFFSET($O$15,0,0,$B$8,$B$9), 1+BA$14, 0))) / $B$13</f>
        <v>0.4</v>
      </c>
      <c r="BB19" cm="1">
        <f t="array" aca="1" ref="BB19" ca="1">SUMPRODUCT(--(OFFSET($O$13,0,0,1,$B$9)=TRUE), --(INDEX(OFFSET($O$15,0,0,$B$8,$B$9), 1+$AP19, 0) = INDEX(OFFSET($O$15,0,0,$B$8,$B$9), 1+BB$14, 0))) / $B$13</f>
        <v>0.4</v>
      </c>
      <c r="BC19" cm="1">
        <f t="array" aca="1" ref="BC19" ca="1">SUMPRODUCT(--(OFFSET($O$13,0,0,1,$B$9)=TRUE), --(INDEX(OFFSET($O$15,0,0,$B$8,$B$9), 1+$AP19, 0) = INDEX(OFFSET($O$15,0,0,$B$8,$B$9), 1+BC$14, 0))) / $B$13</f>
        <v>0.4</v>
      </c>
      <c r="BD19" cm="1">
        <f t="array" aca="1" ref="BD19" ca="1">SUMPRODUCT(--(OFFSET($O$13,0,0,1,$B$9)=TRUE), --(INDEX(OFFSET($O$15,0,0,$B$8,$B$9), 1+$AP19, 0) = INDEX(OFFSET($O$15,0,0,$B$8,$B$9), 1+BD$14, 0))) / $B$13</f>
        <v>0.4</v>
      </c>
      <c r="BE19" cm="1">
        <f t="array" aca="1" ref="BE19" ca="1">SUMPRODUCT(--(OFFSET($O$13,0,0,1,$B$9)=TRUE), --(INDEX(OFFSET($O$15,0,0,$B$8,$B$9), 1+$AP19, 0) = INDEX(OFFSET($O$15,0,0,$B$8,$B$9), 1+BE$14, 0))) / $B$13</f>
        <v>0.4</v>
      </c>
      <c r="BF19" cm="1">
        <f t="array" aca="1" ref="BF19" ca="1">SUMPRODUCT(--(OFFSET($O$13,0,0,1,$B$9)=TRUE), --(INDEX(OFFSET($O$15,0,0,$B$8,$B$9), 1+$AP19, 0) = INDEX(OFFSET($O$15,0,0,$B$8,$B$9), 1+BF$14, 0))) / $B$13</f>
        <v>0.4</v>
      </c>
      <c r="BG19" cm="1">
        <f t="array" aca="1" ref="BG19" ca="1">SUMPRODUCT(--(OFFSET($O$13,0,0,1,$B$9)=TRUE), --(INDEX(OFFSET($O$15,0,0,$B$8,$B$9), 1+$AP19, 0) = INDEX(OFFSET($O$15,0,0,$B$8,$B$9), 1+BG$14, 0))) / $B$13</f>
        <v>0.2</v>
      </c>
      <c r="BH19" cm="1">
        <f t="array" aca="1" ref="BH19" ca="1">SUMPRODUCT(--(OFFSET($O$13,0,0,1,$B$9)=TRUE), --(INDEX(OFFSET($O$15,0,0,$B$8,$B$9), 1+$AP19, 0) = INDEX(OFFSET($O$15,0,0,$B$8,$B$9), 1+BH$14, 0))) / $B$13</f>
        <v>0.2</v>
      </c>
      <c r="BI19" cm="1">
        <f t="array" aca="1" ref="BI19" ca="1">SUMPRODUCT(--(OFFSET($O$13,0,0,1,$B$9)=TRUE), --(INDEX(OFFSET($O$15,0,0,$B$8,$B$9), 1+$AP19, 0) = INDEX(OFFSET($O$15,0,0,$B$8,$B$9), 1+BI$14, 0))) / $B$13</f>
        <v>0.2</v>
      </c>
      <c r="BJ19" cm="1">
        <f t="array" aca="1" ref="BJ19" ca="1">SUMPRODUCT(--(OFFSET($O$13,0,0,1,$B$9)=TRUE), --(INDEX(OFFSET($O$15,0,0,$B$8,$B$9), 1+$AP19, 0) = INDEX(OFFSET($O$15,0,0,$B$8,$B$9), 1+BJ$14, 0))) / $B$13</f>
        <v>0.4</v>
      </c>
      <c r="BN19">
        <f t="shared" ca="1" si="7"/>
        <v>4</v>
      </c>
      <c r="BO19" s="14">
        <f t="shared" ca="1" si="8"/>
        <v>0.25</v>
      </c>
      <c r="BP19" s="2">
        <f ca="1"/>
        <v>4</v>
      </c>
      <c r="BQ19" cm="1">
        <f t="array" aca="1" ref="BQ19" ca="1">SUMPRODUCT(--(OFFSET($O$9,0,0,1,$B$9)=TRUE), --(INDEX(OFFSET($O$15,0,0,$B$8,$B$9), 1+$BP19, 0) = INDEX(OFFSET($O$15,0,0,$B$8,$B$9), 1+BQ$14, 0))) / $B$16</f>
        <v>0.6</v>
      </c>
      <c r="BR19" cm="1">
        <f t="array" aca="1" ref="BR19" ca="1">SUMPRODUCT(--(OFFSET($O$9,0,0,1,$B$9)=TRUE), --(INDEX(OFFSET($O$15,0,0,$B$8,$B$9), 1+$BP19, 0) = INDEX(OFFSET($O$15,0,0,$B$8,$B$9), 1+BR$14, 0))) / $B$16</f>
        <v>0.4</v>
      </c>
      <c r="BS19" cm="1">
        <f t="array" aca="1" ref="BS19" ca="1">SUMPRODUCT(--(OFFSET($O$9,0,0,1,$B$9)=TRUE), --(INDEX(OFFSET($O$15,0,0,$B$8,$B$9), 1+$BP19, 0) = INDEX(OFFSET($O$15,0,0,$B$8,$B$9), 1+BS$14, 0))) / $B$16</f>
        <v>0.4</v>
      </c>
      <c r="BT19" cm="1">
        <f t="array" aca="1" ref="BT19" ca="1">SUMPRODUCT(--(OFFSET($O$9,0,0,1,$B$9)=TRUE), --(INDEX(OFFSET($O$15,0,0,$B$8,$B$9), 1+$BP19, 0) = INDEX(OFFSET($O$15,0,0,$B$8,$B$9), 1+BT$14, 0))) / $B$16</f>
        <v>0.4</v>
      </c>
      <c r="BU19" cm="1">
        <f t="array" aca="1" ref="BU19" ca="1">SUMPRODUCT(--(OFFSET($O$9,0,0,1,$B$9)=TRUE), --(INDEX(OFFSET($O$15,0,0,$B$8,$B$9), 1+$BP19, 0) = INDEX(OFFSET($O$15,0,0,$B$8,$B$9), 1+BU$14, 0))) / $B$16</f>
        <v>1</v>
      </c>
      <c r="BV19" cm="1">
        <f t="array" aca="1" ref="BV19" ca="1">SUMPRODUCT(--(OFFSET($O$9,0,0,1,$B$9)=TRUE), --(INDEX(OFFSET($O$15,0,0,$B$8,$B$9), 1+$BP19, 0) = INDEX(OFFSET($O$15,0,0,$B$8,$B$9), 1+BV$14, 0))) / $B$16</f>
        <v>0.8</v>
      </c>
      <c r="BW19" cm="1">
        <f t="array" aca="1" ref="BW19" ca="1">SUMPRODUCT(--(OFFSET($O$9,0,0,1,$B$9)=TRUE), --(INDEX(OFFSET($O$15,0,0,$B$8,$B$9), 1+$BP19, 0) = INDEX(OFFSET($O$15,0,0,$B$8,$B$9), 1+BW$14, 0))) / $B$16</f>
        <v>0.8</v>
      </c>
      <c r="BX19" cm="1">
        <f t="array" aca="1" ref="BX19" ca="1">SUMPRODUCT(--(OFFSET($O$9,0,0,1,$B$9)=TRUE), --(INDEX(OFFSET($O$15,0,0,$B$8,$B$9), 1+$BP19, 0) = INDEX(OFFSET($O$15,0,0,$B$8,$B$9), 1+BX$14, 0))) / $B$16</f>
        <v>0.8</v>
      </c>
      <c r="BY19" cm="1">
        <f t="array" aca="1" ref="BY19" ca="1">SUMPRODUCT(--(OFFSET($O$9,0,0,1,$B$9)=TRUE), --(INDEX(OFFSET($O$15,0,0,$B$8,$B$9), 1+$BP19, 0) = INDEX(OFFSET($O$15,0,0,$B$8,$B$9), 1+BY$14, 0))) / $B$16</f>
        <v>0.6</v>
      </c>
      <c r="BZ19" cm="1">
        <f t="array" aca="1" ref="BZ19" ca="1">SUMPRODUCT(--(OFFSET($O$9,0,0,1,$B$9)=TRUE), --(INDEX(OFFSET($O$15,0,0,$B$8,$B$9), 1+$BP19, 0) = INDEX(OFFSET($O$15,0,0,$B$8,$B$9), 1+BZ$14, 0))) / $B$16</f>
        <v>0.6</v>
      </c>
      <c r="CA19" cm="1">
        <f t="array" aca="1" ref="CA19" ca="1">SUMPRODUCT(--(OFFSET($O$9,0,0,1,$B$9)=TRUE), --(INDEX(OFFSET($O$15,0,0,$B$8,$B$9), 1+$BP19, 0) = INDEX(OFFSET($O$15,0,0,$B$8,$B$9), 1+CA$14, 0))) / $B$16</f>
        <v>0.4</v>
      </c>
      <c r="CB19" cm="1">
        <f t="array" aca="1" ref="CB19" ca="1">SUMPRODUCT(--(OFFSET($O$9,0,0,1,$B$9)=TRUE), --(INDEX(OFFSET($O$15,0,0,$B$8,$B$9), 1+$BP19, 0) = INDEX(OFFSET($O$15,0,0,$B$8,$B$9), 1+CB$14, 0))) / $B$16</f>
        <v>0.4</v>
      </c>
      <c r="CC19" cm="1">
        <f t="array" aca="1" ref="CC19" ca="1">SUMPRODUCT(--(OFFSET($O$9,0,0,1,$B$9)=TRUE), --(INDEX(OFFSET($O$15,0,0,$B$8,$B$9), 1+$BP19, 0) = INDEX(OFFSET($O$15,0,0,$B$8,$B$9), 1+CC$14, 0))) / $B$16</f>
        <v>0.4</v>
      </c>
      <c r="CD19" cm="1">
        <f t="array" aca="1" ref="CD19" ca="1">SUMPRODUCT(--(OFFSET($O$9,0,0,1,$B$9)=TRUE), --(INDEX(OFFSET($O$15,0,0,$B$8,$B$9), 1+$BP19, 0) = INDEX(OFFSET($O$15,0,0,$B$8,$B$9), 1+CD$14, 0))) / $B$16</f>
        <v>0.4</v>
      </c>
      <c r="CE19" cm="1">
        <f t="array" aca="1" ref="CE19" ca="1">SUMPRODUCT(--(OFFSET($O$9,0,0,1,$B$9)=TRUE), --(INDEX(OFFSET($O$15,0,0,$B$8,$B$9), 1+$BP19, 0) = INDEX(OFFSET($O$15,0,0,$B$8,$B$9), 1+CE$14, 0))) / $B$16</f>
        <v>0.4</v>
      </c>
      <c r="CF19" cm="1">
        <f t="array" aca="1" ref="CF19" ca="1">SUMPRODUCT(--(OFFSET($O$9,0,0,1,$B$9)=TRUE), --(INDEX(OFFSET($O$15,0,0,$B$8,$B$9), 1+$BP19, 0) = INDEX(OFFSET($O$15,0,0,$B$8,$B$9), 1+CF$14, 0))) / $B$16</f>
        <v>0.4</v>
      </c>
      <c r="CG19" cm="1">
        <f t="array" aca="1" ref="CG19" ca="1">SUMPRODUCT(--(OFFSET($O$9,0,0,1,$B$9)=TRUE), --(INDEX(OFFSET($O$15,0,0,$B$8,$B$9), 1+$BP19, 0) = INDEX(OFFSET($O$15,0,0,$B$8,$B$9), 1+CG$14, 0))) / $B$16</f>
        <v>0.2</v>
      </c>
      <c r="CH19" cm="1">
        <f t="array" aca="1" ref="CH19" ca="1">SUMPRODUCT(--(OFFSET($O$9,0,0,1,$B$9)=TRUE), --(INDEX(OFFSET($O$15,0,0,$B$8,$B$9), 1+$BP19, 0) = INDEX(OFFSET($O$15,0,0,$B$8,$B$9), 1+CH$14, 0))) / $B$16</f>
        <v>0.2</v>
      </c>
      <c r="CI19" cm="1">
        <f t="array" aca="1" ref="CI19" ca="1">SUMPRODUCT(--(OFFSET($O$9,0,0,1,$B$9)=TRUE), --(INDEX(OFFSET($O$15,0,0,$B$8,$B$9), 1+$BP19, 0) = INDEX(OFFSET($O$15,0,0,$B$8,$B$9), 1+CI$14, 0))) / $B$16</f>
        <v>0.2</v>
      </c>
      <c r="CJ19" cm="1">
        <f t="array" aca="1" ref="CJ19" ca="1">SUMPRODUCT(--(OFFSET($O$9,0,0,1,$B$9)=TRUE), --(INDEX(OFFSET($O$15,0,0,$B$8,$B$9), 1+$BP19, 0) = INDEX(OFFSET($O$15,0,0,$B$8,$B$9), 1+CJ$14, 0))) / $B$16</f>
        <v>0.4</v>
      </c>
      <c r="CQ19">
        <f ca="1"/>
        <v>4</v>
      </c>
      <c r="CR19" cm="1">
        <f t="array" aca="1" ref="CR19" ca="1">(1-$B$18)*SUMPRODUCT(OFFSET($BO$15,0,0,$B$14,1), 1*(OFFSET($O$15,0,$CQ19,$B$14,1)=CR$14))   /   SUM(OFFSET($BO$15,0,0,$B$14,1)) + $B$18/$B$19</f>
        <v>6.0000000000000001E-3</v>
      </c>
      <c r="CS19" cm="1">
        <f t="array" aca="1" ref="CS19" ca="1">(1-$B$18)*SUMPRODUCT(OFFSET($BO$15,0,0,$B$14,1), 1*(OFFSET($O$15,0,$CQ19,$B$14,1)=CS$14))   /   SUM(OFFSET($BO$15,0,0,$B$14,1)) + $B$18/$B$19</f>
        <v>0.10203960396039605</v>
      </c>
      <c r="CT19" cm="1">
        <f t="array" aca="1" ref="CT19" ca="1">(1-$B$18)*SUMPRODUCT(OFFSET($BO$15,0,0,$B$14,1), 1*(OFFSET($O$15,0,$CQ19,$B$14,1)=CT$14))   /   SUM(OFFSET($BO$15,0,0,$B$14,1)) + $B$18/$B$19</f>
        <v>0.13405280528052804</v>
      </c>
      <c r="CU19" cm="1">
        <f t="array" aca="1" ref="CU19" ca="1">(1-$B$18)*SUMPRODUCT(OFFSET($BO$15,0,0,$B$14,1), 1*(OFFSET($O$15,0,$CQ19,$B$14,1)=CU$14))   /   SUM(OFFSET($BO$15,0,0,$B$14,1)) + $B$18/$B$19</f>
        <v>0.75190759075907609</v>
      </c>
      <c r="CY19">
        <f ca="1"/>
        <v>4</v>
      </c>
      <c r="CZ19">
        <f t="shared" ca="1" si="10"/>
        <v>0.2575958074336554</v>
      </c>
      <c r="DA19">
        <f t="shared" ca="1" si="9"/>
        <v>7.0242566736721135E-2</v>
      </c>
      <c r="DB19">
        <f t="shared" ca="1" si="9"/>
        <v>4.0935191667382381E-2</v>
      </c>
      <c r="DC19">
        <f t="shared" ca="1" si="9"/>
        <v>0.55350726990097898</v>
      </c>
      <c r="DF19" cm="1">
        <f t="array" aca="1" ref="DF19" ca="1">INDEX(_xlfn.ANCHORARRAY($CQ$15), 1 + INT((ROWS($DG$15:$DG19) - 1) / ROWS(_xlfn.ANCHORARRAY($CQ$15))))</f>
        <v>0</v>
      </c>
      <c r="DG19" cm="1">
        <f t="array" aca="1" ref="DG19" ca="1">INDEX(_xlfn.ANCHORARRAY($CQ$15), 1 + MOD(ROWS($DG$15:$DG19) - 1, ROWS(_xlfn.ANCHORARRAY($CQ$15))))</f>
        <v>4</v>
      </c>
      <c r="DH19" cm="1">
        <f t="array" aca="1" ref="DH19" ca="1">(1-$B$18)*SUMPRODUCT(OFFSET($BO$15,0,0,$B$14,1), 1*(OFFSET($O$15,0,$DF19,$B$14,1)=DH$13), 1*(OFFSET($O$15,0,$DG19,$B$14,1)=DH$14))   /   SUM(OFFSET($BO$15,0,0,$B$14,1)) + $B$18/($B$19*$B$19)</f>
        <v>1.1999999999999999E-3</v>
      </c>
      <c r="DI19" cm="1">
        <f t="array" aca="1" ref="DI19" ca="1">(1-$B$18)*SUMPRODUCT(OFFSET($BO$15,0,0,$B$14,1), 1*(OFFSET($O$15,0,$DF19,$B$14,1)=DI$13), 1*(OFFSET($O$15,0,$DG19,$B$14,1)=DI$14))   /   SUM(OFFSET($BO$15,0,0,$B$14,1)) + $B$18/($B$19*$B$19)</f>
        <v>9.7239603960396048E-2</v>
      </c>
      <c r="DJ19" cm="1">
        <f t="array" aca="1" ref="DJ19" ca="1">(1-$B$18)*SUMPRODUCT(OFFSET($BO$15,0,0,$B$14,1), 1*(OFFSET($O$15,0,$DF19,$B$14,1)=DJ$13), 1*(OFFSET($O$15,0,$DG19,$B$14,1)=DJ$14))   /   SUM(OFFSET($BO$15,0,0,$B$14,1)) + $B$18/($B$19*$B$19)</f>
        <v>0.12925280528052804</v>
      </c>
      <c r="DK19" cm="1">
        <f t="array" aca="1" ref="DK19" ca="1">(1-$B$18)*SUMPRODUCT(OFFSET($BO$15,0,0,$B$14,1), 1*(OFFSET($O$15,0,$DF19,$B$14,1)=DK$13), 1*(OFFSET($O$15,0,$DG19,$B$14,1)=DK$14))   /   SUM(OFFSET($BO$15,0,0,$B$14,1)) + $B$18/($B$19*$B$19)</f>
        <v>0.2284937293729373</v>
      </c>
      <c r="DL19" cm="1">
        <f t="array" aca="1" ref="DL19" ca="1">(1-$B$18)*SUMPRODUCT(OFFSET($BO$15,0,0,$B$14,1), 1*(OFFSET($O$15,0,$DF19,$B$14,1)=DL$13), 1*(OFFSET($O$15,0,$DG19,$B$14,1)=DL$14))   /   SUM(OFFSET($BO$15,0,0,$B$14,1)) + $B$18/($B$19*$B$19)</f>
        <v>1.1999999999999999E-3</v>
      </c>
      <c r="DM19" cm="1">
        <f t="array" aca="1" ref="DM19" ca="1">(1-$B$18)*SUMPRODUCT(OFFSET($BO$15,0,0,$B$14,1), 1*(OFFSET($O$15,0,$DF19,$B$14,1)=DM$13), 1*(OFFSET($O$15,0,$DG19,$B$14,1)=DM$14))   /   SUM(OFFSET($BO$15,0,0,$B$14,1)) + $B$18/($B$19*$B$19)</f>
        <v>1.1999999999999999E-3</v>
      </c>
      <c r="DN19" cm="1">
        <f t="array" aca="1" ref="DN19" ca="1">(1-$B$18)*SUMPRODUCT(OFFSET($BO$15,0,0,$B$14,1), 1*(OFFSET($O$15,0,$DF19,$B$14,1)=DN$13), 1*(OFFSET($O$15,0,$DG19,$B$14,1)=DN$14))   /   SUM(OFFSET($BO$15,0,0,$B$14,1)) + $B$18/($B$19*$B$19)</f>
        <v>1.1999999999999999E-3</v>
      </c>
      <c r="DO19" cm="1">
        <f t="array" aca="1" ref="DO19" ca="1">(1-$B$18)*SUMPRODUCT(OFFSET($BO$15,0,0,$B$14,1), 1*(OFFSET($O$15,0,$DF19,$B$14,1)=DO$13), 1*(OFFSET($O$15,0,$DG19,$B$14,1)=DO$14))   /   SUM(OFFSET($BO$15,0,0,$B$14,1)) + $B$18/($B$19*$B$19)</f>
        <v>0.17407128712871286</v>
      </c>
      <c r="DP19" cm="1">
        <f t="array" aca="1" ref="DP19" ca="1">(1-$B$18)*SUMPRODUCT(OFFSET($BO$15,0,0,$B$14,1), 1*(OFFSET($O$15,0,$DF19,$B$14,1)=DP$13), 1*(OFFSET($O$15,0,$DG19,$B$14,1)=DP$14))   /   SUM(OFFSET($BO$15,0,0,$B$14,1)) + $B$18/($B$19*$B$19)</f>
        <v>1.1999999999999999E-3</v>
      </c>
      <c r="DQ19" cm="1">
        <f t="array" aca="1" ref="DQ19" ca="1">(1-$B$18)*SUMPRODUCT(OFFSET($BO$15,0,0,$B$14,1), 1*(OFFSET($O$15,0,$DF19,$B$14,1)=DQ$13), 1*(OFFSET($O$15,0,$DG19,$B$14,1)=DQ$14))   /   SUM(OFFSET($BO$15,0,0,$B$14,1)) + $B$18/($B$19*$B$19)</f>
        <v>1.1999999999999999E-3</v>
      </c>
      <c r="DR19" cm="1">
        <f t="array" aca="1" ref="DR19" ca="1">(1-$B$18)*SUMPRODUCT(OFFSET($BO$15,0,0,$B$14,1), 1*(OFFSET($O$15,0,$DF19,$B$14,1)=DR$13), 1*(OFFSET($O$15,0,$DG19,$B$14,1)=DR$14))   /   SUM(OFFSET($BO$15,0,0,$B$14,1)) + $B$18/($B$19*$B$19)</f>
        <v>1.1999999999999999E-3</v>
      </c>
      <c r="DS19" cm="1">
        <f t="array" aca="1" ref="DS19" ca="1">(1-$B$18)*SUMPRODUCT(OFFSET($BO$15,0,0,$B$14,1), 1*(OFFSET($O$15,0,$DF19,$B$14,1)=DS$13), 1*(OFFSET($O$15,0,$DG19,$B$14,1)=DS$14))   /   SUM(OFFSET($BO$15,0,0,$B$14,1)) + $B$18/($B$19*$B$19)</f>
        <v>0.17407128712871286</v>
      </c>
      <c r="DT19" cm="1">
        <f t="array" aca="1" ref="DT19" ca="1">(1-$B$18)*SUMPRODUCT(OFFSET($BO$15,0,0,$B$14,1), 1*(OFFSET($O$15,0,$DF19,$B$14,1)=DT$13), 1*(OFFSET($O$15,0,$DG19,$B$14,1)=DT$14))   /   SUM(OFFSET($BO$15,0,0,$B$14,1)) + $B$18/($B$19*$B$19)</f>
        <v>1.1999999999999999E-3</v>
      </c>
      <c r="DU19" cm="1">
        <f t="array" aca="1" ref="DU19" ca="1">(1-$B$18)*SUMPRODUCT(OFFSET($BO$15,0,0,$B$14,1), 1*(OFFSET($O$15,0,$DF19,$B$14,1)=DU$13), 1*(OFFSET($O$15,0,$DG19,$B$14,1)=DU$14))   /   SUM(OFFSET($BO$15,0,0,$B$14,1)) + $B$18/($B$19*$B$19)</f>
        <v>1.1999999999999999E-3</v>
      </c>
      <c r="DV19" cm="1">
        <f t="array" aca="1" ref="DV19" ca="1">(1-$B$18)*SUMPRODUCT(OFFSET($BO$15,0,0,$B$14,1), 1*(OFFSET($O$15,0,$DF19,$B$14,1)=DV$13), 1*(OFFSET($O$15,0,$DG19,$B$14,1)=DV$14))   /   SUM(OFFSET($BO$15,0,0,$B$14,1)) + $B$18/($B$19*$B$19)</f>
        <v>1.1999999999999999E-3</v>
      </c>
      <c r="DW19" cm="1">
        <f t="array" aca="1" ref="DW19" ca="1">(1-$B$18)*SUMPRODUCT(OFFSET($BO$15,0,0,$B$14,1), 1*(OFFSET($O$15,0,$DF19,$B$14,1)=DW$13), 1*(OFFSET($O$15,0,$DG19,$B$14,1)=DW$14))   /   SUM(OFFSET($BO$15,0,0,$B$14,1)) + $B$18/($B$19*$B$19)</f>
        <v>0.17407128712871286</v>
      </c>
    </row>
    <row r="20" spans="1:127" x14ac:dyDescent="0.2">
      <c r="D20" s="10">
        <f ca="1"/>
        <v>5</v>
      </c>
      <c r="F20" s="10">
        <f ca="1"/>
        <v>0.25</v>
      </c>
      <c r="H20" s="10"/>
      <c r="J20" cm="1">
        <f t="array" aca="1" ref="J20" ca="1">SUMPRODUCT((O20:AJ20=$O$11:$AJ$11)*(O$13:AJ$13=TRUE))  / COUNTIF(O$13:AJ$13,TRUE)</f>
        <v>0.4</v>
      </c>
      <c r="K20" t="b">
        <f t="shared" ca="1" si="3"/>
        <v>1</v>
      </c>
      <c r="L20" cm="1">
        <f t="array" aca="1" ref="L20" ca="1">SUM(
   1*(_xlfn._xlws.FILTER(OFFSET($O20,0,0,1,$B$9),OFFSET($O$13,0,0,1,$B$9)) = "-")
) / $B$13</f>
        <v>0</v>
      </c>
      <c r="M20" t="b">
        <f t="shared" ca="1" si="4"/>
        <v>1</v>
      </c>
      <c r="N20" s="2">
        <v>5</v>
      </c>
      <c r="O20" s="12" t="s">
        <v>1</v>
      </c>
      <c r="P20" s="9" t="s">
        <v>3</v>
      </c>
      <c r="Q20" s="9" t="s">
        <v>3</v>
      </c>
      <c r="R20" s="9" t="s">
        <v>3</v>
      </c>
      <c r="S20" s="9" t="s">
        <v>3</v>
      </c>
      <c r="AK20" s="7"/>
      <c r="AN20">
        <f t="shared" ca="1" si="5"/>
        <v>4</v>
      </c>
      <c r="AO20" s="14">
        <f t="shared" ca="1" si="6"/>
        <v>0.25</v>
      </c>
      <c r="AP20" s="2">
        <f ca="1"/>
        <v>5</v>
      </c>
      <c r="AQ20" cm="1">
        <f t="array" aca="1" ref="AQ20" ca="1">SUMPRODUCT(--(OFFSET($O$13,0,0,1,$B$9)=TRUE), --(INDEX(OFFSET($O$15,0,0,$B$8,$B$9), 1+$AP20, 0) = INDEX(OFFSET($O$15,0,0,$B$8,$B$9), 1+AQ$14, 0))) / $B$13</f>
        <v>0.4</v>
      </c>
      <c r="AR20" cm="1">
        <f t="array" aca="1" ref="AR20" ca="1">SUMPRODUCT(--(OFFSET($O$13,0,0,1,$B$9)=TRUE), --(INDEX(OFFSET($O$15,0,0,$B$8,$B$9), 1+$AP20, 0) = INDEX(OFFSET($O$15,0,0,$B$8,$B$9), 1+AR$14, 0))) / $B$13</f>
        <v>0.6</v>
      </c>
      <c r="AS20" cm="1">
        <f t="array" aca="1" ref="AS20" ca="1">SUMPRODUCT(--(OFFSET($O$13,0,0,1,$B$9)=TRUE), --(INDEX(OFFSET($O$15,0,0,$B$8,$B$9), 1+$AP20, 0) = INDEX(OFFSET($O$15,0,0,$B$8,$B$9), 1+AS$14, 0))) / $B$13</f>
        <v>0.4</v>
      </c>
      <c r="AT20" cm="1">
        <f t="array" aca="1" ref="AT20" ca="1">SUMPRODUCT(--(OFFSET($O$13,0,0,1,$B$9)=TRUE), --(INDEX(OFFSET($O$15,0,0,$B$8,$B$9), 1+$AP20, 0) = INDEX(OFFSET($O$15,0,0,$B$8,$B$9), 1+AT$14, 0))) / $B$13</f>
        <v>0.4</v>
      </c>
      <c r="AU20" cm="1">
        <f t="array" aca="1" ref="AU20" ca="1">SUMPRODUCT(--(OFFSET($O$13,0,0,1,$B$9)=TRUE), --(INDEX(OFFSET($O$15,0,0,$B$8,$B$9), 1+$AP20, 0) = INDEX(OFFSET($O$15,0,0,$B$8,$B$9), 1+AU$14, 0))) / $B$13</f>
        <v>0.8</v>
      </c>
      <c r="AV20" cm="1">
        <f t="array" aca="1" ref="AV20" ca="1">SUMPRODUCT(--(OFFSET($O$13,0,0,1,$B$9)=TRUE), --(INDEX(OFFSET($O$15,0,0,$B$8,$B$9), 1+$AP20, 0) = INDEX(OFFSET($O$15,0,0,$B$8,$B$9), 1+AV$14, 0))) / $B$13</f>
        <v>1</v>
      </c>
      <c r="AW20" cm="1">
        <f t="array" aca="1" ref="AW20" ca="1">SUMPRODUCT(--(OFFSET($O$13,0,0,1,$B$9)=TRUE), --(INDEX(OFFSET($O$15,0,0,$B$8,$B$9), 1+$AP20, 0) = INDEX(OFFSET($O$15,0,0,$B$8,$B$9), 1+AW$14, 0))) / $B$13</f>
        <v>0.8</v>
      </c>
      <c r="AX20" cm="1">
        <f t="array" aca="1" ref="AX20" ca="1">SUMPRODUCT(--(OFFSET($O$13,0,0,1,$B$9)=TRUE), --(INDEX(OFFSET($O$15,0,0,$B$8,$B$9), 1+$AP20, 0) = INDEX(OFFSET($O$15,0,0,$B$8,$B$9), 1+AX$14, 0))) / $B$13</f>
        <v>0.8</v>
      </c>
      <c r="AY20" cm="1">
        <f t="array" aca="1" ref="AY20" ca="1">SUMPRODUCT(--(OFFSET($O$13,0,0,1,$B$9)=TRUE), --(INDEX(OFFSET($O$15,0,0,$B$8,$B$9), 1+$AP20, 0) = INDEX(OFFSET($O$15,0,0,$B$8,$B$9), 1+AY$14, 0))) / $B$13</f>
        <v>0.4</v>
      </c>
      <c r="AZ20" cm="1">
        <f t="array" aca="1" ref="AZ20" ca="1">SUMPRODUCT(--(OFFSET($O$13,0,0,1,$B$9)=TRUE), --(INDEX(OFFSET($O$15,0,0,$B$8,$B$9), 1+$AP20, 0) = INDEX(OFFSET($O$15,0,0,$B$8,$B$9), 1+AZ$14, 0))) / $B$13</f>
        <v>0.4</v>
      </c>
      <c r="BA20" cm="1">
        <f t="array" aca="1" ref="BA20" ca="1">SUMPRODUCT(--(OFFSET($O$13,0,0,1,$B$9)=TRUE), --(INDEX(OFFSET($O$15,0,0,$B$8,$B$9), 1+$AP20, 0) = INDEX(OFFSET($O$15,0,0,$B$8,$B$9), 1+BA$14, 0))) / $B$13</f>
        <v>0.6</v>
      </c>
      <c r="BB20" cm="1">
        <f t="array" aca="1" ref="BB20" ca="1">SUMPRODUCT(--(OFFSET($O$13,0,0,1,$B$9)=TRUE), --(INDEX(OFFSET($O$15,0,0,$B$8,$B$9), 1+$AP20, 0) = INDEX(OFFSET($O$15,0,0,$B$8,$B$9), 1+BB$14, 0))) / $B$13</f>
        <v>0.6</v>
      </c>
      <c r="BC20" cm="1">
        <f t="array" aca="1" ref="BC20" ca="1">SUMPRODUCT(--(OFFSET($O$13,0,0,1,$B$9)=TRUE), --(INDEX(OFFSET($O$15,0,0,$B$8,$B$9), 1+$AP20, 0) = INDEX(OFFSET($O$15,0,0,$B$8,$B$9), 1+BC$14, 0))) / $B$13</f>
        <v>0.4</v>
      </c>
      <c r="BD20" cm="1">
        <f t="array" aca="1" ref="BD20" ca="1">SUMPRODUCT(--(OFFSET($O$13,0,0,1,$B$9)=TRUE), --(INDEX(OFFSET($O$15,0,0,$B$8,$B$9), 1+$AP20, 0) = INDEX(OFFSET($O$15,0,0,$B$8,$B$9), 1+BD$14, 0))) / $B$13</f>
        <v>0.4</v>
      </c>
      <c r="BE20" cm="1">
        <f t="array" aca="1" ref="BE20" ca="1">SUMPRODUCT(--(OFFSET($O$13,0,0,1,$B$9)=TRUE), --(INDEX(OFFSET($O$15,0,0,$B$8,$B$9), 1+$AP20, 0) = INDEX(OFFSET($O$15,0,0,$B$8,$B$9), 1+BE$14, 0))) / $B$13</f>
        <v>0.4</v>
      </c>
      <c r="BF20" cm="1">
        <f t="array" aca="1" ref="BF20" ca="1">SUMPRODUCT(--(OFFSET($O$13,0,0,1,$B$9)=TRUE), --(INDEX(OFFSET($O$15,0,0,$B$8,$B$9), 1+$AP20, 0) = INDEX(OFFSET($O$15,0,0,$B$8,$B$9), 1+BF$14, 0))) / $B$13</f>
        <v>0.4</v>
      </c>
      <c r="BG20" cm="1">
        <f t="array" aca="1" ref="BG20" ca="1">SUMPRODUCT(--(OFFSET($O$13,0,0,1,$B$9)=TRUE), --(INDEX(OFFSET($O$15,0,0,$B$8,$B$9), 1+$AP20, 0) = INDEX(OFFSET($O$15,0,0,$B$8,$B$9), 1+BG$14, 0))) / $B$13</f>
        <v>0</v>
      </c>
      <c r="BH20" cm="1">
        <f t="array" aca="1" ref="BH20" ca="1">SUMPRODUCT(--(OFFSET($O$13,0,0,1,$B$9)=TRUE), --(INDEX(OFFSET($O$15,0,0,$B$8,$B$9), 1+$AP20, 0) = INDEX(OFFSET($O$15,0,0,$B$8,$B$9), 1+BH$14, 0))) / $B$13</f>
        <v>0</v>
      </c>
      <c r="BI20" cm="1">
        <f t="array" aca="1" ref="BI20" ca="1">SUMPRODUCT(--(OFFSET($O$13,0,0,1,$B$9)=TRUE), --(INDEX(OFFSET($O$15,0,0,$B$8,$B$9), 1+$AP20, 0) = INDEX(OFFSET($O$15,0,0,$B$8,$B$9), 1+BI$14, 0))) / $B$13</f>
        <v>0</v>
      </c>
      <c r="BJ20" cm="1">
        <f t="array" aca="1" ref="BJ20" ca="1">SUMPRODUCT(--(OFFSET($O$13,0,0,1,$B$9)=TRUE), --(INDEX(OFFSET($O$15,0,0,$B$8,$B$9), 1+$AP20, 0) = INDEX(OFFSET($O$15,0,0,$B$8,$B$9), 1+BJ$14, 0))) / $B$13</f>
        <v>0.2</v>
      </c>
      <c r="BN20">
        <f t="shared" ca="1" si="7"/>
        <v>4</v>
      </c>
      <c r="BO20" s="14">
        <f t="shared" ca="1" si="8"/>
        <v>0.25</v>
      </c>
      <c r="BP20" s="2">
        <f ca="1"/>
        <v>5</v>
      </c>
      <c r="BQ20" cm="1">
        <f t="array" aca="1" ref="BQ20" ca="1">SUMPRODUCT(--(OFFSET($O$9,0,0,1,$B$9)=TRUE), --(INDEX(OFFSET($O$15,0,0,$B$8,$B$9), 1+$BP20, 0) = INDEX(OFFSET($O$15,0,0,$B$8,$B$9), 1+BQ$14, 0))) / $B$16</f>
        <v>0.4</v>
      </c>
      <c r="BR20" cm="1">
        <f t="array" aca="1" ref="BR20" ca="1">SUMPRODUCT(--(OFFSET($O$9,0,0,1,$B$9)=TRUE), --(INDEX(OFFSET($O$15,0,0,$B$8,$B$9), 1+$BP20, 0) = INDEX(OFFSET($O$15,0,0,$B$8,$B$9), 1+BR$14, 0))) / $B$16</f>
        <v>0.6</v>
      </c>
      <c r="BS20" cm="1">
        <f t="array" aca="1" ref="BS20" ca="1">SUMPRODUCT(--(OFFSET($O$9,0,0,1,$B$9)=TRUE), --(INDEX(OFFSET($O$15,0,0,$B$8,$B$9), 1+$BP20, 0) = INDEX(OFFSET($O$15,0,0,$B$8,$B$9), 1+BS$14, 0))) / $B$16</f>
        <v>0.4</v>
      </c>
      <c r="BT20" cm="1">
        <f t="array" aca="1" ref="BT20" ca="1">SUMPRODUCT(--(OFFSET($O$9,0,0,1,$B$9)=TRUE), --(INDEX(OFFSET($O$15,0,0,$B$8,$B$9), 1+$BP20, 0) = INDEX(OFFSET($O$15,0,0,$B$8,$B$9), 1+BT$14, 0))) / $B$16</f>
        <v>0.4</v>
      </c>
      <c r="BU20" cm="1">
        <f t="array" aca="1" ref="BU20" ca="1">SUMPRODUCT(--(OFFSET($O$9,0,0,1,$B$9)=TRUE), --(INDEX(OFFSET($O$15,0,0,$B$8,$B$9), 1+$BP20, 0) = INDEX(OFFSET($O$15,0,0,$B$8,$B$9), 1+BU$14, 0))) / $B$16</f>
        <v>0.8</v>
      </c>
      <c r="BV20" cm="1">
        <f t="array" aca="1" ref="BV20" ca="1">SUMPRODUCT(--(OFFSET($O$9,0,0,1,$B$9)=TRUE), --(INDEX(OFFSET($O$15,0,0,$B$8,$B$9), 1+$BP20, 0) = INDEX(OFFSET($O$15,0,0,$B$8,$B$9), 1+BV$14, 0))) / $B$16</f>
        <v>1</v>
      </c>
      <c r="BW20" cm="1">
        <f t="array" aca="1" ref="BW20" ca="1">SUMPRODUCT(--(OFFSET($O$9,0,0,1,$B$9)=TRUE), --(INDEX(OFFSET($O$15,0,0,$B$8,$B$9), 1+$BP20, 0) = INDEX(OFFSET($O$15,0,0,$B$8,$B$9), 1+BW$14, 0))) / $B$16</f>
        <v>0.8</v>
      </c>
      <c r="BX20" cm="1">
        <f t="array" aca="1" ref="BX20" ca="1">SUMPRODUCT(--(OFFSET($O$9,0,0,1,$B$9)=TRUE), --(INDEX(OFFSET($O$15,0,0,$B$8,$B$9), 1+$BP20, 0) = INDEX(OFFSET($O$15,0,0,$B$8,$B$9), 1+BX$14, 0))) / $B$16</f>
        <v>0.8</v>
      </c>
      <c r="BY20" cm="1">
        <f t="array" aca="1" ref="BY20" ca="1">SUMPRODUCT(--(OFFSET($O$9,0,0,1,$B$9)=TRUE), --(INDEX(OFFSET($O$15,0,0,$B$8,$B$9), 1+$BP20, 0) = INDEX(OFFSET($O$15,0,0,$B$8,$B$9), 1+BY$14, 0))) / $B$16</f>
        <v>0.4</v>
      </c>
      <c r="BZ20" cm="1">
        <f t="array" aca="1" ref="BZ20" ca="1">SUMPRODUCT(--(OFFSET($O$9,0,0,1,$B$9)=TRUE), --(INDEX(OFFSET($O$15,0,0,$B$8,$B$9), 1+$BP20, 0) = INDEX(OFFSET($O$15,0,0,$B$8,$B$9), 1+BZ$14, 0))) / $B$16</f>
        <v>0.4</v>
      </c>
      <c r="CA20" cm="1">
        <f t="array" aca="1" ref="CA20" ca="1">SUMPRODUCT(--(OFFSET($O$9,0,0,1,$B$9)=TRUE), --(INDEX(OFFSET($O$15,0,0,$B$8,$B$9), 1+$BP20, 0) = INDEX(OFFSET($O$15,0,0,$B$8,$B$9), 1+CA$14, 0))) / $B$16</f>
        <v>0.6</v>
      </c>
      <c r="CB20" cm="1">
        <f t="array" aca="1" ref="CB20" ca="1">SUMPRODUCT(--(OFFSET($O$9,0,0,1,$B$9)=TRUE), --(INDEX(OFFSET($O$15,0,0,$B$8,$B$9), 1+$BP20, 0) = INDEX(OFFSET($O$15,0,0,$B$8,$B$9), 1+CB$14, 0))) / $B$16</f>
        <v>0.6</v>
      </c>
      <c r="CC20" cm="1">
        <f t="array" aca="1" ref="CC20" ca="1">SUMPRODUCT(--(OFFSET($O$9,0,0,1,$B$9)=TRUE), --(INDEX(OFFSET($O$15,0,0,$B$8,$B$9), 1+$BP20, 0) = INDEX(OFFSET($O$15,0,0,$B$8,$B$9), 1+CC$14, 0))) / $B$16</f>
        <v>0.4</v>
      </c>
      <c r="CD20" cm="1">
        <f t="array" aca="1" ref="CD20" ca="1">SUMPRODUCT(--(OFFSET($O$9,0,0,1,$B$9)=TRUE), --(INDEX(OFFSET($O$15,0,0,$B$8,$B$9), 1+$BP20, 0) = INDEX(OFFSET($O$15,0,0,$B$8,$B$9), 1+CD$14, 0))) / $B$16</f>
        <v>0.4</v>
      </c>
      <c r="CE20" cm="1">
        <f t="array" aca="1" ref="CE20" ca="1">SUMPRODUCT(--(OFFSET($O$9,0,0,1,$B$9)=TRUE), --(INDEX(OFFSET($O$15,0,0,$B$8,$B$9), 1+$BP20, 0) = INDEX(OFFSET($O$15,0,0,$B$8,$B$9), 1+CE$14, 0))) / $B$16</f>
        <v>0.4</v>
      </c>
      <c r="CF20" cm="1">
        <f t="array" aca="1" ref="CF20" ca="1">SUMPRODUCT(--(OFFSET($O$9,0,0,1,$B$9)=TRUE), --(INDEX(OFFSET($O$15,0,0,$B$8,$B$9), 1+$BP20, 0) = INDEX(OFFSET($O$15,0,0,$B$8,$B$9), 1+CF$14, 0))) / $B$16</f>
        <v>0.4</v>
      </c>
      <c r="CG20" cm="1">
        <f t="array" aca="1" ref="CG20" ca="1">SUMPRODUCT(--(OFFSET($O$9,0,0,1,$B$9)=TRUE), --(INDEX(OFFSET($O$15,0,0,$B$8,$B$9), 1+$BP20, 0) = INDEX(OFFSET($O$15,0,0,$B$8,$B$9), 1+CG$14, 0))) / $B$16</f>
        <v>0</v>
      </c>
      <c r="CH20" cm="1">
        <f t="array" aca="1" ref="CH20" ca="1">SUMPRODUCT(--(OFFSET($O$9,0,0,1,$B$9)=TRUE), --(INDEX(OFFSET($O$15,0,0,$B$8,$B$9), 1+$BP20, 0) = INDEX(OFFSET($O$15,0,0,$B$8,$B$9), 1+CH$14, 0))) / $B$16</f>
        <v>0</v>
      </c>
      <c r="CI20" cm="1">
        <f t="array" aca="1" ref="CI20" ca="1">SUMPRODUCT(--(OFFSET($O$9,0,0,1,$B$9)=TRUE), --(INDEX(OFFSET($O$15,0,0,$B$8,$B$9), 1+$BP20, 0) = INDEX(OFFSET($O$15,0,0,$B$8,$B$9), 1+CI$14, 0))) / $B$16</f>
        <v>0</v>
      </c>
      <c r="CJ20" cm="1">
        <f t="array" aca="1" ref="CJ20" ca="1">SUMPRODUCT(--(OFFSET($O$9,0,0,1,$B$9)=TRUE), --(INDEX(OFFSET($O$15,0,0,$B$8,$B$9), 1+$BP20, 0) = INDEX(OFFSET($O$15,0,0,$B$8,$B$9), 1+CJ$14, 0))) / $B$16</f>
        <v>0.2</v>
      </c>
      <c r="DF20" cm="1">
        <f t="array" aca="1" ref="DF20" ca="1">INDEX(_xlfn.ANCHORARRAY($CQ$15), 1 + INT((ROWS($DG$15:$DG20) - 1) / ROWS(_xlfn.ANCHORARRAY($CQ$15))))</f>
        <v>1</v>
      </c>
      <c r="DG20" cm="1">
        <f t="array" aca="1" ref="DG20" ca="1">INDEX(_xlfn.ANCHORARRAY($CQ$15), 1 + MOD(ROWS($DG$15:$DG20) - 1, ROWS(_xlfn.ANCHORARRAY($CQ$15))))</f>
        <v>0</v>
      </c>
      <c r="DH20" cm="1">
        <f t="array" aca="1" ref="DH20" ca="1">(1-$B$18)*SUMPRODUCT(OFFSET($BO$15,0,0,$B$14,1), 1*(OFFSET($O$15,0,$DF20,$B$14,1)=DH$13), 1*(OFFSET($O$15,0,$DG20,$B$14,1)=DH$14))   /   SUM(OFFSET($BO$15,0,0,$B$14,1)) + $B$18/($B$19*$B$19)</f>
        <v>1.1999999999999999E-3</v>
      </c>
      <c r="DI20" cm="1">
        <f t="array" aca="1" ref="DI20" ca="1">(1-$B$18)*SUMPRODUCT(OFFSET($BO$15,0,0,$B$14,1), 1*(OFFSET($O$15,0,$DF20,$B$14,1)=DI$13), 1*(OFFSET($O$15,0,$DG20,$B$14,1)=DI$14))   /   SUM(OFFSET($BO$15,0,0,$B$14,1)) + $B$18/($B$19*$B$19)</f>
        <v>1.1999999999999999E-3</v>
      </c>
      <c r="DJ20" cm="1">
        <f t="array" aca="1" ref="DJ20" ca="1">(1-$B$18)*SUMPRODUCT(OFFSET($BO$15,0,0,$B$14,1), 1*(OFFSET($O$15,0,$DF20,$B$14,1)=DJ$13), 1*(OFFSET($O$15,0,$DG20,$B$14,1)=DJ$14))   /   SUM(OFFSET($BO$15,0,0,$B$14,1)) + $B$18/($B$19*$B$19)</f>
        <v>1.1999999999999999E-3</v>
      </c>
      <c r="DK20" cm="1">
        <f t="array" aca="1" ref="DK20" ca="1">(1-$B$18)*SUMPRODUCT(OFFSET($BO$15,0,0,$B$14,1), 1*(OFFSET($O$15,0,$DF20,$B$14,1)=DK$13), 1*(OFFSET($O$15,0,$DG20,$B$14,1)=DK$14))   /   SUM(OFFSET($BO$15,0,0,$B$14,1)) + $B$18/($B$19*$B$19)</f>
        <v>1.1999999999999999E-3</v>
      </c>
      <c r="DL20" cm="1">
        <f t="array" aca="1" ref="DL20" ca="1">(1-$B$18)*SUMPRODUCT(OFFSET($BO$15,0,0,$B$14,1), 1*(OFFSET($O$15,0,$DF20,$B$14,1)=DL$13), 1*(OFFSET($O$15,0,$DG20,$B$14,1)=DL$14))   /   SUM(OFFSET($BO$15,0,0,$B$14,1)) + $B$18/($B$19*$B$19)</f>
        <v>0.32773465346534647</v>
      </c>
      <c r="DM20" cm="1">
        <f t="array" aca="1" ref="DM20" ca="1">(1-$B$18)*SUMPRODUCT(OFFSET($BO$15,0,0,$B$14,1), 1*(OFFSET($O$15,0,$DF20,$B$14,1)=DM$13), 1*(OFFSET($O$15,0,$DG20,$B$14,1)=DM$14))   /   SUM(OFFSET($BO$15,0,0,$B$14,1)) + $B$18/($B$19*$B$19)</f>
        <v>4.921980198019802E-2</v>
      </c>
      <c r="DN20" cm="1">
        <f t="array" aca="1" ref="DN20" ca="1">(1-$B$18)*SUMPRODUCT(OFFSET($BO$15,0,0,$B$14,1), 1*(OFFSET($O$15,0,$DF20,$B$14,1)=DN$13), 1*(OFFSET($O$15,0,$DG20,$B$14,1)=DN$14))   /   SUM(OFFSET($BO$15,0,0,$B$14,1)) + $B$18/($B$19*$B$19)</f>
        <v>4.921980198019802E-2</v>
      </c>
      <c r="DO20" cm="1">
        <f t="array" aca="1" ref="DO20" ca="1">(1-$B$18)*SUMPRODUCT(OFFSET($BO$15,0,0,$B$14,1), 1*(OFFSET($O$15,0,$DF20,$B$14,1)=DO$13), 1*(OFFSET($O$15,0,$DG20,$B$14,1)=DO$14))   /   SUM(OFFSET($BO$15,0,0,$B$14,1)) + $B$18/($B$19*$B$19)</f>
        <v>4.921980198019802E-2</v>
      </c>
      <c r="DP20" cm="1">
        <f t="array" aca="1" ref="DP20" ca="1">(1-$B$18)*SUMPRODUCT(OFFSET($BO$15,0,0,$B$14,1), 1*(OFFSET($O$15,0,$DF20,$B$14,1)=DP$13), 1*(OFFSET($O$15,0,$DG20,$B$14,1)=DP$14))   /   SUM(OFFSET($BO$15,0,0,$B$14,1)) + $B$18/($B$19*$B$19)</f>
        <v>7.8031683168316837E-2</v>
      </c>
      <c r="DQ20" cm="1">
        <f t="array" aca="1" ref="DQ20" ca="1">(1-$B$18)*SUMPRODUCT(OFFSET($BO$15,0,0,$B$14,1), 1*(OFFSET($O$15,0,$DF20,$B$14,1)=DQ$13), 1*(OFFSET($O$15,0,$DG20,$B$14,1)=DQ$14))   /   SUM(OFFSET($BO$15,0,0,$B$14,1)) + $B$18/($B$19*$B$19)</f>
        <v>7.8031683168316837E-2</v>
      </c>
      <c r="DR20" cm="1">
        <f t="array" aca="1" ref="DR20" ca="1">(1-$B$18)*SUMPRODUCT(OFFSET($BO$15,0,0,$B$14,1), 1*(OFFSET($O$15,0,$DF20,$B$14,1)=DR$13), 1*(OFFSET($O$15,0,$DG20,$B$14,1)=DR$14))   /   SUM(OFFSET($BO$15,0,0,$B$14,1)) + $B$18/($B$19*$B$19)</f>
        <v>7.8031683168316837E-2</v>
      </c>
      <c r="DS20" cm="1">
        <f t="array" aca="1" ref="DS20" ca="1">(1-$B$18)*SUMPRODUCT(OFFSET($BO$15,0,0,$B$14,1), 1*(OFFSET($O$15,0,$DF20,$B$14,1)=DS$13), 1*(OFFSET($O$15,0,$DG20,$B$14,1)=DS$14))   /   SUM(OFFSET($BO$15,0,0,$B$14,1)) + $B$18/($B$19*$B$19)</f>
        <v>7.8031683168316837E-2</v>
      </c>
      <c r="DT20" cm="1">
        <f t="array" aca="1" ref="DT20" ca="1">(1-$B$18)*SUMPRODUCT(OFFSET($BO$15,0,0,$B$14,1), 1*(OFFSET($O$15,0,$DF20,$B$14,1)=DT$13), 1*(OFFSET($O$15,0,$DG20,$B$14,1)=DT$14))   /   SUM(OFFSET($BO$15,0,0,$B$14,1)) + $B$18/($B$19*$B$19)</f>
        <v>4.921980198019802E-2</v>
      </c>
      <c r="DU20" cm="1">
        <f t="array" aca="1" ref="DU20" ca="1">(1-$B$18)*SUMPRODUCT(OFFSET($BO$15,0,0,$B$14,1), 1*(OFFSET($O$15,0,$DF20,$B$14,1)=DU$13), 1*(OFFSET($O$15,0,$DG20,$B$14,1)=DU$14))   /   SUM(OFFSET($BO$15,0,0,$B$14,1)) + $B$18/($B$19*$B$19)</f>
        <v>4.921980198019802E-2</v>
      </c>
      <c r="DV20" cm="1">
        <f t="array" aca="1" ref="DV20" ca="1">(1-$B$18)*SUMPRODUCT(OFFSET($BO$15,0,0,$B$14,1), 1*(OFFSET($O$15,0,$DF20,$B$14,1)=DV$13), 1*(OFFSET($O$15,0,$DG20,$B$14,1)=DV$14))   /   SUM(OFFSET($BO$15,0,0,$B$14,1)) + $B$18/($B$19*$B$19)</f>
        <v>4.921980198019802E-2</v>
      </c>
      <c r="DW20" cm="1">
        <f t="array" aca="1" ref="DW20" ca="1">(1-$B$18)*SUMPRODUCT(OFFSET($BO$15,0,0,$B$14,1), 1*(OFFSET($O$15,0,$DF20,$B$14,1)=DW$13), 1*(OFFSET($O$15,0,$DG20,$B$14,1)=DW$14))   /   SUM(OFFSET($BO$15,0,0,$B$14,1)) + $B$18/($B$19*$B$19)</f>
        <v>4.921980198019802E-2</v>
      </c>
    </row>
    <row r="21" spans="1:127" x14ac:dyDescent="0.2">
      <c r="D21" s="10">
        <f ca="1"/>
        <v>6</v>
      </c>
      <c r="F21" s="10">
        <f ca="1"/>
        <v>0.25</v>
      </c>
      <c r="H21" s="10"/>
      <c r="J21" cm="1">
        <f t="array" aca="1" ref="J21" ca="1">SUMPRODUCT((O21:AJ21=$O$11:$AJ$11)*(O$13:AJ$13=TRUE))  / COUNTIF(O$13:AJ$13,TRUE)</f>
        <v>0.4</v>
      </c>
      <c r="K21" t="b">
        <f t="shared" ca="1" si="3"/>
        <v>1</v>
      </c>
      <c r="L21" cm="1">
        <f t="array" aca="1" ref="L21" ca="1">SUM(
   1*(_xlfn._xlws.FILTER(OFFSET($O21,0,0,1,$B$9),OFFSET($O$13,0,0,1,$B$9)) = "-")
) / $B$13</f>
        <v>0</v>
      </c>
      <c r="M21" t="b">
        <f t="shared" ca="1" si="4"/>
        <v>1</v>
      </c>
      <c r="N21" s="2">
        <v>6</v>
      </c>
      <c r="O21" s="12" t="s">
        <v>2</v>
      </c>
      <c r="P21" s="9" t="s">
        <v>3</v>
      </c>
      <c r="Q21" s="9" t="s">
        <v>3</v>
      </c>
      <c r="R21" s="9" t="s">
        <v>3</v>
      </c>
      <c r="S21" s="9" t="s">
        <v>3</v>
      </c>
      <c r="AK21" s="7"/>
      <c r="AN21">
        <f t="shared" ca="1" si="5"/>
        <v>4</v>
      </c>
      <c r="AO21" s="14">
        <f t="shared" ca="1" si="6"/>
        <v>0.25</v>
      </c>
      <c r="AP21" s="2">
        <f ca="1"/>
        <v>6</v>
      </c>
      <c r="AQ21" cm="1">
        <f t="array" aca="1" ref="AQ21" ca="1">SUMPRODUCT(--(OFFSET($O$13,0,0,1,$B$9)=TRUE), --(INDEX(OFFSET($O$15,0,0,$B$8,$B$9), 1+$AP21, 0) = INDEX(OFFSET($O$15,0,0,$B$8,$B$9), 1+AQ$14, 0))) / $B$13</f>
        <v>0.4</v>
      </c>
      <c r="AR21" cm="1">
        <f t="array" aca="1" ref="AR21" ca="1">SUMPRODUCT(--(OFFSET($O$13,0,0,1,$B$9)=TRUE), --(INDEX(OFFSET($O$15,0,0,$B$8,$B$9), 1+$AP21, 0) = INDEX(OFFSET($O$15,0,0,$B$8,$B$9), 1+AR$14, 0))) / $B$13</f>
        <v>0.4</v>
      </c>
      <c r="AS21" cm="1">
        <f t="array" aca="1" ref="AS21" ca="1">SUMPRODUCT(--(OFFSET($O$13,0,0,1,$B$9)=TRUE), --(INDEX(OFFSET($O$15,0,0,$B$8,$B$9), 1+$AP21, 0) = INDEX(OFFSET($O$15,0,0,$B$8,$B$9), 1+AS$14, 0))) / $B$13</f>
        <v>0.6</v>
      </c>
      <c r="AT21" cm="1">
        <f t="array" aca="1" ref="AT21" ca="1">SUMPRODUCT(--(OFFSET($O$13,0,0,1,$B$9)=TRUE), --(INDEX(OFFSET($O$15,0,0,$B$8,$B$9), 1+$AP21, 0) = INDEX(OFFSET($O$15,0,0,$B$8,$B$9), 1+AT$14, 0))) / $B$13</f>
        <v>0.4</v>
      </c>
      <c r="AU21" cm="1">
        <f t="array" aca="1" ref="AU21" ca="1">SUMPRODUCT(--(OFFSET($O$13,0,0,1,$B$9)=TRUE), --(INDEX(OFFSET($O$15,0,0,$B$8,$B$9), 1+$AP21, 0) = INDEX(OFFSET($O$15,0,0,$B$8,$B$9), 1+AU$14, 0))) / $B$13</f>
        <v>0.8</v>
      </c>
      <c r="AV21" cm="1">
        <f t="array" aca="1" ref="AV21" ca="1">SUMPRODUCT(--(OFFSET($O$13,0,0,1,$B$9)=TRUE), --(INDEX(OFFSET($O$15,0,0,$B$8,$B$9), 1+$AP21, 0) = INDEX(OFFSET($O$15,0,0,$B$8,$B$9), 1+AV$14, 0))) / $B$13</f>
        <v>0.8</v>
      </c>
      <c r="AW21" cm="1">
        <f t="array" aca="1" ref="AW21" ca="1">SUMPRODUCT(--(OFFSET($O$13,0,0,1,$B$9)=TRUE), --(INDEX(OFFSET($O$15,0,0,$B$8,$B$9), 1+$AP21, 0) = INDEX(OFFSET($O$15,0,0,$B$8,$B$9), 1+AW$14, 0))) / $B$13</f>
        <v>1</v>
      </c>
      <c r="AX21" cm="1">
        <f t="array" aca="1" ref="AX21" ca="1">SUMPRODUCT(--(OFFSET($O$13,0,0,1,$B$9)=TRUE), --(INDEX(OFFSET($O$15,0,0,$B$8,$B$9), 1+$AP21, 0) = INDEX(OFFSET($O$15,0,0,$B$8,$B$9), 1+AX$14, 0))) / $B$13</f>
        <v>0.8</v>
      </c>
      <c r="AY21" cm="1">
        <f t="array" aca="1" ref="AY21" ca="1">SUMPRODUCT(--(OFFSET($O$13,0,0,1,$B$9)=TRUE), --(INDEX(OFFSET($O$15,0,0,$B$8,$B$9), 1+$AP21, 0) = INDEX(OFFSET($O$15,0,0,$B$8,$B$9), 1+AY$14, 0))) / $B$13</f>
        <v>0.4</v>
      </c>
      <c r="AZ21" cm="1">
        <f t="array" aca="1" ref="AZ21" ca="1">SUMPRODUCT(--(OFFSET($O$13,0,0,1,$B$9)=TRUE), --(INDEX(OFFSET($O$15,0,0,$B$8,$B$9), 1+$AP21, 0) = INDEX(OFFSET($O$15,0,0,$B$8,$B$9), 1+AZ$14, 0))) / $B$13</f>
        <v>0.4</v>
      </c>
      <c r="BA21" cm="1">
        <f t="array" aca="1" ref="BA21" ca="1">SUMPRODUCT(--(OFFSET($O$13,0,0,1,$B$9)=TRUE), --(INDEX(OFFSET($O$15,0,0,$B$8,$B$9), 1+$AP21, 0) = INDEX(OFFSET($O$15,0,0,$B$8,$B$9), 1+BA$14, 0))) / $B$13</f>
        <v>0.4</v>
      </c>
      <c r="BB21" cm="1">
        <f t="array" aca="1" ref="BB21" ca="1">SUMPRODUCT(--(OFFSET($O$13,0,0,1,$B$9)=TRUE), --(INDEX(OFFSET($O$15,0,0,$B$8,$B$9), 1+$AP21, 0) = INDEX(OFFSET($O$15,0,0,$B$8,$B$9), 1+BB$14, 0))) / $B$13</f>
        <v>0.4</v>
      </c>
      <c r="BC21" cm="1">
        <f t="array" aca="1" ref="BC21" ca="1">SUMPRODUCT(--(OFFSET($O$13,0,0,1,$B$9)=TRUE), --(INDEX(OFFSET($O$15,0,0,$B$8,$B$9), 1+$AP21, 0) = INDEX(OFFSET($O$15,0,0,$B$8,$B$9), 1+BC$14, 0))) / $B$13</f>
        <v>0.6</v>
      </c>
      <c r="BD21" cm="1">
        <f t="array" aca="1" ref="BD21" ca="1">SUMPRODUCT(--(OFFSET($O$13,0,0,1,$B$9)=TRUE), --(INDEX(OFFSET($O$15,0,0,$B$8,$B$9), 1+$AP21, 0) = INDEX(OFFSET($O$15,0,0,$B$8,$B$9), 1+BD$14, 0))) / $B$13</f>
        <v>0.6</v>
      </c>
      <c r="BE21" cm="1">
        <f t="array" aca="1" ref="BE21" ca="1">SUMPRODUCT(--(OFFSET($O$13,0,0,1,$B$9)=TRUE), --(INDEX(OFFSET($O$15,0,0,$B$8,$B$9), 1+$AP21, 0) = INDEX(OFFSET($O$15,0,0,$B$8,$B$9), 1+BE$14, 0))) / $B$13</f>
        <v>0.4</v>
      </c>
      <c r="BF21" cm="1">
        <f t="array" aca="1" ref="BF21" ca="1">SUMPRODUCT(--(OFFSET($O$13,0,0,1,$B$9)=TRUE), --(INDEX(OFFSET($O$15,0,0,$B$8,$B$9), 1+$AP21, 0) = INDEX(OFFSET($O$15,0,0,$B$8,$B$9), 1+BF$14, 0))) / $B$13</f>
        <v>0.4</v>
      </c>
      <c r="BG21" cm="1">
        <f t="array" aca="1" ref="BG21" ca="1">SUMPRODUCT(--(OFFSET($O$13,0,0,1,$B$9)=TRUE), --(INDEX(OFFSET($O$15,0,0,$B$8,$B$9), 1+$AP21, 0) = INDEX(OFFSET($O$15,0,0,$B$8,$B$9), 1+BG$14, 0))) / $B$13</f>
        <v>0</v>
      </c>
      <c r="BH21" cm="1">
        <f t="array" aca="1" ref="BH21" ca="1">SUMPRODUCT(--(OFFSET($O$13,0,0,1,$B$9)=TRUE), --(INDEX(OFFSET($O$15,0,0,$B$8,$B$9), 1+$AP21, 0) = INDEX(OFFSET($O$15,0,0,$B$8,$B$9), 1+BH$14, 0))) / $B$13</f>
        <v>0</v>
      </c>
      <c r="BI21" cm="1">
        <f t="array" aca="1" ref="BI21" ca="1">SUMPRODUCT(--(OFFSET($O$13,0,0,1,$B$9)=TRUE), --(INDEX(OFFSET($O$15,0,0,$B$8,$B$9), 1+$AP21, 0) = INDEX(OFFSET($O$15,0,0,$B$8,$B$9), 1+BI$14, 0))) / $B$13</f>
        <v>0</v>
      </c>
      <c r="BJ21" cm="1">
        <f t="array" aca="1" ref="BJ21" ca="1">SUMPRODUCT(--(OFFSET($O$13,0,0,1,$B$9)=TRUE), --(INDEX(OFFSET($O$15,0,0,$B$8,$B$9), 1+$AP21, 0) = INDEX(OFFSET($O$15,0,0,$B$8,$B$9), 1+BJ$14, 0))) / $B$13</f>
        <v>0.2</v>
      </c>
      <c r="BN21">
        <f t="shared" ca="1" si="7"/>
        <v>4</v>
      </c>
      <c r="BO21" s="14">
        <f t="shared" ca="1" si="8"/>
        <v>0.25</v>
      </c>
      <c r="BP21" s="2">
        <f ca="1"/>
        <v>6</v>
      </c>
      <c r="BQ21" cm="1">
        <f t="array" aca="1" ref="BQ21" ca="1">SUMPRODUCT(--(OFFSET($O$9,0,0,1,$B$9)=TRUE), --(INDEX(OFFSET($O$15,0,0,$B$8,$B$9), 1+$BP21, 0) = INDEX(OFFSET($O$15,0,0,$B$8,$B$9), 1+BQ$14, 0))) / $B$16</f>
        <v>0.4</v>
      </c>
      <c r="BR21" cm="1">
        <f t="array" aca="1" ref="BR21" ca="1">SUMPRODUCT(--(OFFSET($O$9,0,0,1,$B$9)=TRUE), --(INDEX(OFFSET($O$15,0,0,$B$8,$B$9), 1+$BP21, 0) = INDEX(OFFSET($O$15,0,0,$B$8,$B$9), 1+BR$14, 0))) / $B$16</f>
        <v>0.4</v>
      </c>
      <c r="BS21" cm="1">
        <f t="array" aca="1" ref="BS21" ca="1">SUMPRODUCT(--(OFFSET($O$9,0,0,1,$B$9)=TRUE), --(INDEX(OFFSET($O$15,0,0,$B$8,$B$9), 1+$BP21, 0) = INDEX(OFFSET($O$15,0,0,$B$8,$B$9), 1+BS$14, 0))) / $B$16</f>
        <v>0.6</v>
      </c>
      <c r="BT21" cm="1">
        <f t="array" aca="1" ref="BT21" ca="1">SUMPRODUCT(--(OFFSET($O$9,0,0,1,$B$9)=TRUE), --(INDEX(OFFSET($O$15,0,0,$B$8,$B$9), 1+$BP21, 0) = INDEX(OFFSET($O$15,0,0,$B$8,$B$9), 1+BT$14, 0))) / $B$16</f>
        <v>0.4</v>
      </c>
      <c r="BU21" cm="1">
        <f t="array" aca="1" ref="BU21" ca="1">SUMPRODUCT(--(OFFSET($O$9,0,0,1,$B$9)=TRUE), --(INDEX(OFFSET($O$15,0,0,$B$8,$B$9), 1+$BP21, 0) = INDEX(OFFSET($O$15,0,0,$B$8,$B$9), 1+BU$14, 0))) / $B$16</f>
        <v>0.8</v>
      </c>
      <c r="BV21" cm="1">
        <f t="array" aca="1" ref="BV21" ca="1">SUMPRODUCT(--(OFFSET($O$9,0,0,1,$B$9)=TRUE), --(INDEX(OFFSET($O$15,0,0,$B$8,$B$9), 1+$BP21, 0) = INDEX(OFFSET($O$15,0,0,$B$8,$B$9), 1+BV$14, 0))) / $B$16</f>
        <v>0.8</v>
      </c>
      <c r="BW21" cm="1">
        <f t="array" aca="1" ref="BW21" ca="1">SUMPRODUCT(--(OFFSET($O$9,0,0,1,$B$9)=TRUE), --(INDEX(OFFSET($O$15,0,0,$B$8,$B$9), 1+$BP21, 0) = INDEX(OFFSET($O$15,0,0,$B$8,$B$9), 1+BW$14, 0))) / $B$16</f>
        <v>1</v>
      </c>
      <c r="BX21" cm="1">
        <f t="array" aca="1" ref="BX21" ca="1">SUMPRODUCT(--(OFFSET($O$9,0,0,1,$B$9)=TRUE), --(INDEX(OFFSET($O$15,0,0,$B$8,$B$9), 1+$BP21, 0) = INDEX(OFFSET($O$15,0,0,$B$8,$B$9), 1+BX$14, 0))) / $B$16</f>
        <v>0.8</v>
      </c>
      <c r="BY21" cm="1">
        <f t="array" aca="1" ref="BY21" ca="1">SUMPRODUCT(--(OFFSET($O$9,0,0,1,$B$9)=TRUE), --(INDEX(OFFSET($O$15,0,0,$B$8,$B$9), 1+$BP21, 0) = INDEX(OFFSET($O$15,0,0,$B$8,$B$9), 1+BY$14, 0))) / $B$16</f>
        <v>0.4</v>
      </c>
      <c r="BZ21" cm="1">
        <f t="array" aca="1" ref="BZ21" ca="1">SUMPRODUCT(--(OFFSET($O$9,0,0,1,$B$9)=TRUE), --(INDEX(OFFSET($O$15,0,0,$B$8,$B$9), 1+$BP21, 0) = INDEX(OFFSET($O$15,0,0,$B$8,$B$9), 1+BZ$14, 0))) / $B$16</f>
        <v>0.4</v>
      </c>
      <c r="CA21" cm="1">
        <f t="array" aca="1" ref="CA21" ca="1">SUMPRODUCT(--(OFFSET($O$9,0,0,1,$B$9)=TRUE), --(INDEX(OFFSET($O$15,0,0,$B$8,$B$9), 1+$BP21, 0) = INDEX(OFFSET($O$15,0,0,$B$8,$B$9), 1+CA$14, 0))) / $B$16</f>
        <v>0.4</v>
      </c>
      <c r="CB21" cm="1">
        <f t="array" aca="1" ref="CB21" ca="1">SUMPRODUCT(--(OFFSET($O$9,0,0,1,$B$9)=TRUE), --(INDEX(OFFSET($O$15,0,0,$B$8,$B$9), 1+$BP21, 0) = INDEX(OFFSET($O$15,0,0,$B$8,$B$9), 1+CB$14, 0))) / $B$16</f>
        <v>0.4</v>
      </c>
      <c r="CC21" cm="1">
        <f t="array" aca="1" ref="CC21" ca="1">SUMPRODUCT(--(OFFSET($O$9,0,0,1,$B$9)=TRUE), --(INDEX(OFFSET($O$15,0,0,$B$8,$B$9), 1+$BP21, 0) = INDEX(OFFSET($O$15,0,0,$B$8,$B$9), 1+CC$14, 0))) / $B$16</f>
        <v>0.6</v>
      </c>
      <c r="CD21" cm="1">
        <f t="array" aca="1" ref="CD21" ca="1">SUMPRODUCT(--(OFFSET($O$9,0,0,1,$B$9)=TRUE), --(INDEX(OFFSET($O$15,0,0,$B$8,$B$9), 1+$BP21, 0) = INDEX(OFFSET($O$15,0,0,$B$8,$B$9), 1+CD$14, 0))) / $B$16</f>
        <v>0.6</v>
      </c>
      <c r="CE21" cm="1">
        <f t="array" aca="1" ref="CE21" ca="1">SUMPRODUCT(--(OFFSET($O$9,0,0,1,$B$9)=TRUE), --(INDEX(OFFSET($O$15,0,0,$B$8,$B$9), 1+$BP21, 0) = INDEX(OFFSET($O$15,0,0,$B$8,$B$9), 1+CE$14, 0))) / $B$16</f>
        <v>0.4</v>
      </c>
      <c r="CF21" cm="1">
        <f t="array" aca="1" ref="CF21" ca="1">SUMPRODUCT(--(OFFSET($O$9,0,0,1,$B$9)=TRUE), --(INDEX(OFFSET($O$15,0,0,$B$8,$B$9), 1+$BP21, 0) = INDEX(OFFSET($O$15,0,0,$B$8,$B$9), 1+CF$14, 0))) / $B$16</f>
        <v>0.4</v>
      </c>
      <c r="CG21" cm="1">
        <f t="array" aca="1" ref="CG21" ca="1">SUMPRODUCT(--(OFFSET($O$9,0,0,1,$B$9)=TRUE), --(INDEX(OFFSET($O$15,0,0,$B$8,$B$9), 1+$BP21, 0) = INDEX(OFFSET($O$15,0,0,$B$8,$B$9), 1+CG$14, 0))) / $B$16</f>
        <v>0</v>
      </c>
      <c r="CH21" cm="1">
        <f t="array" aca="1" ref="CH21" ca="1">SUMPRODUCT(--(OFFSET($O$9,0,0,1,$B$9)=TRUE), --(INDEX(OFFSET($O$15,0,0,$B$8,$B$9), 1+$BP21, 0) = INDEX(OFFSET($O$15,0,0,$B$8,$B$9), 1+CH$14, 0))) / $B$16</f>
        <v>0</v>
      </c>
      <c r="CI21" cm="1">
        <f t="array" aca="1" ref="CI21" ca="1">SUMPRODUCT(--(OFFSET($O$9,0,0,1,$B$9)=TRUE), --(INDEX(OFFSET($O$15,0,0,$B$8,$B$9), 1+$BP21, 0) = INDEX(OFFSET($O$15,0,0,$B$8,$B$9), 1+CI$14, 0))) / $B$16</f>
        <v>0</v>
      </c>
      <c r="CJ21" cm="1">
        <f t="array" aca="1" ref="CJ21" ca="1">SUMPRODUCT(--(OFFSET($O$9,0,0,1,$B$9)=TRUE), --(INDEX(OFFSET($O$15,0,0,$B$8,$B$9), 1+$BP21, 0) = INDEX(OFFSET($O$15,0,0,$B$8,$B$9), 1+CJ$14, 0))) / $B$16</f>
        <v>0.2</v>
      </c>
      <c r="DF21" cm="1">
        <f t="array" aca="1" ref="DF21" ca="1">INDEX(_xlfn.ANCHORARRAY($CQ$15), 1 + INT((ROWS($DG$15:$DG21) - 1) / ROWS(_xlfn.ANCHORARRAY($CQ$15))))</f>
        <v>1</v>
      </c>
      <c r="DG21" cm="1">
        <f t="array" aca="1" ref="DG21" ca="1">INDEX(_xlfn.ANCHORARRAY($CQ$15), 1 + MOD(ROWS($DG$15:$DG21) - 1, ROWS(_xlfn.ANCHORARRAY($CQ$15))))</f>
        <v>1</v>
      </c>
      <c r="DH21" cm="1">
        <f t="array" aca="1" ref="DH21" ca="1">(1-$B$18)*SUMPRODUCT(OFFSET($BO$15,0,0,$B$14,1), 1*(OFFSET($O$15,0,$DF21,$B$14,1)=DH$13), 1*(OFFSET($O$15,0,$DG21,$B$14,1)=DH$14))   /   SUM(OFFSET($BO$15,0,0,$B$14,1)) + $B$18/($B$19*$B$19)</f>
        <v>1.1999999999999999E-3</v>
      </c>
      <c r="DI21" cm="1">
        <f t="array" aca="1" ref="DI21" ca="1">(1-$B$18)*SUMPRODUCT(OFFSET($BO$15,0,0,$B$14,1), 1*(OFFSET($O$15,0,$DF21,$B$14,1)=DI$13), 1*(OFFSET($O$15,0,$DG21,$B$14,1)=DI$14))   /   SUM(OFFSET($BO$15,0,0,$B$14,1)) + $B$18/($B$19*$B$19)</f>
        <v>1.1999999999999999E-3</v>
      </c>
      <c r="DJ21" cm="1">
        <f t="array" aca="1" ref="DJ21" ca="1">(1-$B$18)*SUMPRODUCT(OFFSET($BO$15,0,0,$B$14,1), 1*(OFFSET($O$15,0,$DF21,$B$14,1)=DJ$13), 1*(OFFSET($O$15,0,$DG21,$B$14,1)=DJ$14))   /   SUM(OFFSET($BO$15,0,0,$B$14,1)) + $B$18/($B$19*$B$19)</f>
        <v>1.1999999999999999E-3</v>
      </c>
      <c r="DK21" cm="1">
        <f t="array" aca="1" ref="DK21" ca="1">(1-$B$18)*SUMPRODUCT(OFFSET($BO$15,0,0,$B$14,1), 1*(OFFSET($O$15,0,$DF21,$B$14,1)=DK$13), 1*(OFFSET($O$15,0,$DG21,$B$14,1)=DK$14))   /   SUM(OFFSET($BO$15,0,0,$B$14,1)) + $B$18/($B$19*$B$19)</f>
        <v>1.1999999999999999E-3</v>
      </c>
      <c r="DL21" cm="1">
        <f t="array" aca="1" ref="DL21" ca="1">(1-$B$18)*SUMPRODUCT(OFFSET($BO$15,0,0,$B$14,1), 1*(OFFSET($O$15,0,$DF21,$B$14,1)=DL$13), 1*(OFFSET($O$15,0,$DG21,$B$14,1)=DL$14))   /   SUM(OFFSET($BO$15,0,0,$B$14,1)) + $B$18/($B$19*$B$19)</f>
        <v>1.1999999999999999E-3</v>
      </c>
      <c r="DM21" cm="1">
        <f t="array" aca="1" ref="DM21" ca="1">(1-$B$18)*SUMPRODUCT(OFFSET($BO$15,0,0,$B$14,1), 1*(OFFSET($O$15,0,$DF21,$B$14,1)=DM$13), 1*(OFFSET($O$15,0,$DG21,$B$14,1)=DM$14))   /   SUM(OFFSET($BO$15,0,0,$B$14,1)) + $B$18/($B$19*$B$19)</f>
        <v>0.4717940594059406</v>
      </c>
      <c r="DN21" cm="1">
        <f t="array" aca="1" ref="DN21" ca="1">(1-$B$18)*SUMPRODUCT(OFFSET($BO$15,0,0,$B$14,1), 1*(OFFSET($O$15,0,$DF21,$B$14,1)=DN$13), 1*(OFFSET($O$15,0,$DG21,$B$14,1)=DN$14))   /   SUM(OFFSET($BO$15,0,0,$B$14,1)) + $B$18/($B$19*$B$19)</f>
        <v>1.1999999999999999E-3</v>
      </c>
      <c r="DO21" cm="1">
        <f t="array" aca="1" ref="DO21" ca="1">(1-$B$18)*SUMPRODUCT(OFFSET($BO$15,0,0,$B$14,1), 1*(OFFSET($O$15,0,$DF21,$B$14,1)=DO$13), 1*(OFFSET($O$15,0,$DG21,$B$14,1)=DO$14))   /   SUM(OFFSET($BO$15,0,0,$B$14,1)) + $B$18/($B$19*$B$19)</f>
        <v>1.1999999999999999E-3</v>
      </c>
      <c r="DP21" cm="1">
        <f t="array" aca="1" ref="DP21" ca="1">(1-$B$18)*SUMPRODUCT(OFFSET($BO$15,0,0,$B$14,1), 1*(OFFSET($O$15,0,$DF21,$B$14,1)=DP$13), 1*(OFFSET($O$15,0,$DG21,$B$14,1)=DP$14))   /   SUM(OFFSET($BO$15,0,0,$B$14,1)) + $B$18/($B$19*$B$19)</f>
        <v>1.1999999999999999E-3</v>
      </c>
      <c r="DQ21" cm="1">
        <f t="array" aca="1" ref="DQ21" ca="1">(1-$B$18)*SUMPRODUCT(OFFSET($BO$15,0,0,$B$14,1), 1*(OFFSET($O$15,0,$DF21,$B$14,1)=DQ$13), 1*(OFFSET($O$15,0,$DG21,$B$14,1)=DQ$14))   /   SUM(OFFSET($BO$15,0,0,$B$14,1)) + $B$18/($B$19*$B$19)</f>
        <v>1.1999999999999999E-3</v>
      </c>
      <c r="DR21" cm="1">
        <f t="array" aca="1" ref="DR21" ca="1">(1-$B$18)*SUMPRODUCT(OFFSET($BO$15,0,0,$B$14,1), 1*(OFFSET($O$15,0,$DF21,$B$14,1)=DR$13), 1*(OFFSET($O$15,0,$DG21,$B$14,1)=DR$14))   /   SUM(OFFSET($BO$15,0,0,$B$14,1)) + $B$18/($B$19*$B$19)</f>
        <v>0.3085267326732673</v>
      </c>
      <c r="DS21" cm="1">
        <f t="array" aca="1" ref="DS21" ca="1">(1-$B$18)*SUMPRODUCT(OFFSET($BO$15,0,0,$B$14,1), 1*(OFFSET($O$15,0,$DF21,$B$14,1)=DS$13), 1*(OFFSET($O$15,0,$DG21,$B$14,1)=DS$14))   /   SUM(OFFSET($BO$15,0,0,$B$14,1)) + $B$18/($B$19*$B$19)</f>
        <v>1.1999999999999999E-3</v>
      </c>
      <c r="DT21" cm="1">
        <f t="array" aca="1" ref="DT21" ca="1">(1-$B$18)*SUMPRODUCT(OFFSET($BO$15,0,0,$B$14,1), 1*(OFFSET($O$15,0,$DF21,$B$14,1)=DT$13), 1*(OFFSET($O$15,0,$DG21,$B$14,1)=DT$14))   /   SUM(OFFSET($BO$15,0,0,$B$14,1)) + $B$18/($B$19*$B$19)</f>
        <v>1.1999999999999999E-3</v>
      </c>
      <c r="DU21" cm="1">
        <f t="array" aca="1" ref="DU21" ca="1">(1-$B$18)*SUMPRODUCT(OFFSET($BO$15,0,0,$B$14,1), 1*(OFFSET($O$15,0,$DF21,$B$14,1)=DU$13), 1*(OFFSET($O$15,0,$DG21,$B$14,1)=DU$14))   /   SUM(OFFSET($BO$15,0,0,$B$14,1)) + $B$18/($B$19*$B$19)</f>
        <v>1.1999999999999999E-3</v>
      </c>
      <c r="DV21" cm="1">
        <f t="array" aca="1" ref="DV21" ca="1">(1-$B$18)*SUMPRODUCT(OFFSET($BO$15,0,0,$B$14,1), 1*(OFFSET($O$15,0,$DF21,$B$14,1)=DV$13), 1*(OFFSET($O$15,0,$DG21,$B$14,1)=DV$14))   /   SUM(OFFSET($BO$15,0,0,$B$14,1)) + $B$18/($B$19*$B$19)</f>
        <v>1.1999999999999999E-3</v>
      </c>
      <c r="DW21" cm="1">
        <f t="array" aca="1" ref="DW21" ca="1">(1-$B$18)*SUMPRODUCT(OFFSET($BO$15,0,0,$B$14,1), 1*(OFFSET($O$15,0,$DF21,$B$14,1)=DW$13), 1*(OFFSET($O$15,0,$DG21,$B$14,1)=DW$14))   /   SUM(OFFSET($BO$15,0,0,$B$14,1)) + $B$18/($B$19*$B$19)</f>
        <v>0.19327920792079209</v>
      </c>
    </row>
    <row r="22" spans="1:127" x14ac:dyDescent="0.2">
      <c r="D22" s="10">
        <f ca="1"/>
        <v>7</v>
      </c>
      <c r="F22" s="10">
        <f ca="1"/>
        <v>0.25</v>
      </c>
      <c r="H22" s="10"/>
      <c r="J22" cm="1">
        <f t="array" aca="1" ref="J22" ca="1">SUMPRODUCT((O22:AJ22=$O$11:$AJ$11)*(O$13:AJ$13=TRUE))  / COUNTIF(O$13:AJ$13,TRUE)</f>
        <v>0.4</v>
      </c>
      <c r="K22" t="b">
        <f t="shared" ca="1" si="3"/>
        <v>1</v>
      </c>
      <c r="L22" cm="1">
        <f t="array" aca="1" ref="L22" ca="1">SUM(
   1*(_xlfn._xlws.FILTER(OFFSET($O22,0,0,1,$B$9),OFFSET($O$13,0,0,1,$B$9)) = "-")
) / $B$13</f>
        <v>0</v>
      </c>
      <c r="M22" t="b">
        <f t="shared" ca="1" si="4"/>
        <v>1</v>
      </c>
      <c r="N22" s="2">
        <v>7</v>
      </c>
      <c r="O22" s="12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AK22" s="7"/>
      <c r="AN22">
        <f t="shared" ca="1" si="5"/>
        <v>4</v>
      </c>
      <c r="AO22" s="14">
        <f t="shared" ca="1" si="6"/>
        <v>0.25</v>
      </c>
      <c r="AP22" s="2">
        <f ca="1"/>
        <v>7</v>
      </c>
      <c r="AQ22" cm="1">
        <f t="array" aca="1" ref="AQ22" ca="1">SUMPRODUCT(--(OFFSET($O$13,0,0,1,$B$9)=TRUE), --(INDEX(OFFSET($O$15,0,0,$B$8,$B$9), 1+$AP22, 0) = INDEX(OFFSET($O$15,0,0,$B$8,$B$9), 1+AQ$14, 0))) / $B$13</f>
        <v>0.4</v>
      </c>
      <c r="AR22" cm="1">
        <f t="array" aca="1" ref="AR22" ca="1">SUMPRODUCT(--(OFFSET($O$13,0,0,1,$B$9)=TRUE), --(INDEX(OFFSET($O$15,0,0,$B$8,$B$9), 1+$AP22, 0) = INDEX(OFFSET($O$15,0,0,$B$8,$B$9), 1+AR$14, 0))) / $B$13</f>
        <v>0.4</v>
      </c>
      <c r="AS22" cm="1">
        <f t="array" aca="1" ref="AS22" ca="1">SUMPRODUCT(--(OFFSET($O$13,0,0,1,$B$9)=TRUE), --(INDEX(OFFSET($O$15,0,0,$B$8,$B$9), 1+$AP22, 0) = INDEX(OFFSET($O$15,0,0,$B$8,$B$9), 1+AS$14, 0))) / $B$13</f>
        <v>0.4</v>
      </c>
      <c r="AT22" cm="1">
        <f t="array" aca="1" ref="AT22" ca="1">SUMPRODUCT(--(OFFSET($O$13,0,0,1,$B$9)=TRUE), --(INDEX(OFFSET($O$15,0,0,$B$8,$B$9), 1+$AP22, 0) = INDEX(OFFSET($O$15,0,0,$B$8,$B$9), 1+AT$14, 0))) / $B$13</f>
        <v>0.6</v>
      </c>
      <c r="AU22" cm="1">
        <f t="array" aca="1" ref="AU22" ca="1">SUMPRODUCT(--(OFFSET($O$13,0,0,1,$B$9)=TRUE), --(INDEX(OFFSET($O$15,0,0,$B$8,$B$9), 1+$AP22, 0) = INDEX(OFFSET($O$15,0,0,$B$8,$B$9), 1+AU$14, 0))) / $B$13</f>
        <v>0.8</v>
      </c>
      <c r="AV22" cm="1">
        <f t="array" aca="1" ref="AV22" ca="1">SUMPRODUCT(--(OFFSET($O$13,0,0,1,$B$9)=TRUE), --(INDEX(OFFSET($O$15,0,0,$B$8,$B$9), 1+$AP22, 0) = INDEX(OFFSET($O$15,0,0,$B$8,$B$9), 1+AV$14, 0))) / $B$13</f>
        <v>0.8</v>
      </c>
      <c r="AW22" cm="1">
        <f t="array" aca="1" ref="AW22" ca="1">SUMPRODUCT(--(OFFSET($O$13,0,0,1,$B$9)=TRUE), --(INDEX(OFFSET($O$15,0,0,$B$8,$B$9), 1+$AP22, 0) = INDEX(OFFSET($O$15,0,0,$B$8,$B$9), 1+AW$14, 0))) / $B$13</f>
        <v>0.8</v>
      </c>
      <c r="AX22" cm="1">
        <f t="array" aca="1" ref="AX22" ca="1">SUMPRODUCT(--(OFFSET($O$13,0,0,1,$B$9)=TRUE), --(INDEX(OFFSET($O$15,0,0,$B$8,$B$9), 1+$AP22, 0) = INDEX(OFFSET($O$15,0,0,$B$8,$B$9), 1+AX$14, 0))) / $B$13</f>
        <v>1</v>
      </c>
      <c r="AY22" cm="1">
        <f t="array" aca="1" ref="AY22" ca="1">SUMPRODUCT(--(OFFSET($O$13,0,0,1,$B$9)=TRUE), --(INDEX(OFFSET($O$15,0,0,$B$8,$B$9), 1+$AP22, 0) = INDEX(OFFSET($O$15,0,0,$B$8,$B$9), 1+AY$14, 0))) / $B$13</f>
        <v>0.4</v>
      </c>
      <c r="AZ22" cm="1">
        <f t="array" aca="1" ref="AZ22" ca="1">SUMPRODUCT(--(OFFSET($O$13,0,0,1,$B$9)=TRUE), --(INDEX(OFFSET($O$15,0,0,$B$8,$B$9), 1+$AP22, 0) = INDEX(OFFSET($O$15,0,0,$B$8,$B$9), 1+AZ$14, 0))) / $B$13</f>
        <v>0.4</v>
      </c>
      <c r="BA22" cm="1">
        <f t="array" aca="1" ref="BA22" ca="1">SUMPRODUCT(--(OFFSET($O$13,0,0,1,$B$9)=TRUE), --(INDEX(OFFSET($O$15,0,0,$B$8,$B$9), 1+$AP22, 0) = INDEX(OFFSET($O$15,0,0,$B$8,$B$9), 1+BA$14, 0))) / $B$13</f>
        <v>0.4</v>
      </c>
      <c r="BB22" cm="1">
        <f t="array" aca="1" ref="BB22" ca="1">SUMPRODUCT(--(OFFSET($O$13,0,0,1,$B$9)=TRUE), --(INDEX(OFFSET($O$15,0,0,$B$8,$B$9), 1+$AP22, 0) = INDEX(OFFSET($O$15,0,0,$B$8,$B$9), 1+BB$14, 0))) / $B$13</f>
        <v>0.4</v>
      </c>
      <c r="BC22" cm="1">
        <f t="array" aca="1" ref="BC22" ca="1">SUMPRODUCT(--(OFFSET($O$13,0,0,1,$B$9)=TRUE), --(INDEX(OFFSET($O$15,0,0,$B$8,$B$9), 1+$AP22, 0) = INDEX(OFFSET($O$15,0,0,$B$8,$B$9), 1+BC$14, 0))) / $B$13</f>
        <v>0.4</v>
      </c>
      <c r="BD22" cm="1">
        <f t="array" aca="1" ref="BD22" ca="1">SUMPRODUCT(--(OFFSET($O$13,0,0,1,$B$9)=TRUE), --(INDEX(OFFSET($O$15,0,0,$B$8,$B$9), 1+$AP22, 0) = INDEX(OFFSET($O$15,0,0,$B$8,$B$9), 1+BD$14, 0))) / $B$13</f>
        <v>0.4</v>
      </c>
      <c r="BE22" cm="1">
        <f t="array" aca="1" ref="BE22" ca="1">SUMPRODUCT(--(OFFSET($O$13,0,0,1,$B$9)=TRUE), --(INDEX(OFFSET($O$15,0,0,$B$8,$B$9), 1+$AP22, 0) = INDEX(OFFSET($O$15,0,0,$B$8,$B$9), 1+BE$14, 0))) / $B$13</f>
        <v>0.6</v>
      </c>
      <c r="BF22" cm="1">
        <f t="array" aca="1" ref="BF22" ca="1">SUMPRODUCT(--(OFFSET($O$13,0,0,1,$B$9)=TRUE), --(INDEX(OFFSET($O$15,0,0,$B$8,$B$9), 1+$AP22, 0) = INDEX(OFFSET($O$15,0,0,$B$8,$B$9), 1+BF$14, 0))) / $B$13</f>
        <v>0.6</v>
      </c>
      <c r="BG22" cm="1">
        <f t="array" aca="1" ref="BG22" ca="1">SUMPRODUCT(--(OFFSET($O$13,0,0,1,$B$9)=TRUE), --(INDEX(OFFSET($O$15,0,0,$B$8,$B$9), 1+$AP22, 0) = INDEX(OFFSET($O$15,0,0,$B$8,$B$9), 1+BG$14, 0))) / $B$13</f>
        <v>0</v>
      </c>
      <c r="BH22" cm="1">
        <f t="array" aca="1" ref="BH22" ca="1">SUMPRODUCT(--(OFFSET($O$13,0,0,1,$B$9)=TRUE), --(INDEX(OFFSET($O$15,0,0,$B$8,$B$9), 1+$AP22, 0) = INDEX(OFFSET($O$15,0,0,$B$8,$B$9), 1+BH$14, 0))) / $B$13</f>
        <v>0</v>
      </c>
      <c r="BI22" cm="1">
        <f t="array" aca="1" ref="BI22" ca="1">SUMPRODUCT(--(OFFSET($O$13,0,0,1,$B$9)=TRUE), --(INDEX(OFFSET($O$15,0,0,$B$8,$B$9), 1+$AP22, 0) = INDEX(OFFSET($O$15,0,0,$B$8,$B$9), 1+BI$14, 0))) / $B$13</f>
        <v>0</v>
      </c>
      <c r="BJ22" cm="1">
        <f t="array" aca="1" ref="BJ22" ca="1">SUMPRODUCT(--(OFFSET($O$13,0,0,1,$B$9)=TRUE), --(INDEX(OFFSET($O$15,0,0,$B$8,$B$9), 1+$AP22, 0) = INDEX(OFFSET($O$15,0,0,$B$8,$B$9), 1+BJ$14, 0))) / $B$13</f>
        <v>0.2</v>
      </c>
      <c r="BN22">
        <f t="shared" ca="1" si="7"/>
        <v>4</v>
      </c>
      <c r="BO22" s="14">
        <f t="shared" ca="1" si="8"/>
        <v>0.25</v>
      </c>
      <c r="BP22" s="2">
        <f ca="1"/>
        <v>7</v>
      </c>
      <c r="BQ22" cm="1">
        <f t="array" aca="1" ref="BQ22" ca="1">SUMPRODUCT(--(OFFSET($O$9,0,0,1,$B$9)=TRUE), --(INDEX(OFFSET($O$15,0,0,$B$8,$B$9), 1+$BP22, 0) = INDEX(OFFSET($O$15,0,0,$B$8,$B$9), 1+BQ$14, 0))) / $B$16</f>
        <v>0.4</v>
      </c>
      <c r="BR22" cm="1">
        <f t="array" aca="1" ref="BR22" ca="1">SUMPRODUCT(--(OFFSET($O$9,0,0,1,$B$9)=TRUE), --(INDEX(OFFSET($O$15,0,0,$B$8,$B$9), 1+$BP22, 0) = INDEX(OFFSET($O$15,0,0,$B$8,$B$9), 1+BR$14, 0))) / $B$16</f>
        <v>0.4</v>
      </c>
      <c r="BS22" cm="1">
        <f t="array" aca="1" ref="BS22" ca="1">SUMPRODUCT(--(OFFSET($O$9,0,0,1,$B$9)=TRUE), --(INDEX(OFFSET($O$15,0,0,$B$8,$B$9), 1+$BP22, 0) = INDEX(OFFSET($O$15,0,0,$B$8,$B$9), 1+BS$14, 0))) / $B$16</f>
        <v>0.4</v>
      </c>
      <c r="BT22" cm="1">
        <f t="array" aca="1" ref="BT22" ca="1">SUMPRODUCT(--(OFFSET($O$9,0,0,1,$B$9)=TRUE), --(INDEX(OFFSET($O$15,0,0,$B$8,$B$9), 1+$BP22, 0) = INDEX(OFFSET($O$15,0,0,$B$8,$B$9), 1+BT$14, 0))) / $B$16</f>
        <v>0.6</v>
      </c>
      <c r="BU22" cm="1">
        <f t="array" aca="1" ref="BU22" ca="1">SUMPRODUCT(--(OFFSET($O$9,0,0,1,$B$9)=TRUE), --(INDEX(OFFSET($O$15,0,0,$B$8,$B$9), 1+$BP22, 0) = INDEX(OFFSET($O$15,0,0,$B$8,$B$9), 1+BU$14, 0))) / $B$16</f>
        <v>0.8</v>
      </c>
      <c r="BV22" cm="1">
        <f t="array" aca="1" ref="BV22" ca="1">SUMPRODUCT(--(OFFSET($O$9,0,0,1,$B$9)=TRUE), --(INDEX(OFFSET($O$15,0,0,$B$8,$B$9), 1+$BP22, 0) = INDEX(OFFSET($O$15,0,0,$B$8,$B$9), 1+BV$14, 0))) / $B$16</f>
        <v>0.8</v>
      </c>
      <c r="BW22" cm="1">
        <f t="array" aca="1" ref="BW22" ca="1">SUMPRODUCT(--(OFFSET($O$9,0,0,1,$B$9)=TRUE), --(INDEX(OFFSET($O$15,0,0,$B$8,$B$9), 1+$BP22, 0) = INDEX(OFFSET($O$15,0,0,$B$8,$B$9), 1+BW$14, 0))) / $B$16</f>
        <v>0.8</v>
      </c>
      <c r="BX22" cm="1">
        <f t="array" aca="1" ref="BX22" ca="1">SUMPRODUCT(--(OFFSET($O$9,0,0,1,$B$9)=TRUE), --(INDEX(OFFSET($O$15,0,0,$B$8,$B$9), 1+$BP22, 0) = INDEX(OFFSET($O$15,0,0,$B$8,$B$9), 1+BX$14, 0))) / $B$16</f>
        <v>1</v>
      </c>
      <c r="BY22" cm="1">
        <f t="array" aca="1" ref="BY22" ca="1">SUMPRODUCT(--(OFFSET($O$9,0,0,1,$B$9)=TRUE), --(INDEX(OFFSET($O$15,0,0,$B$8,$B$9), 1+$BP22, 0) = INDEX(OFFSET($O$15,0,0,$B$8,$B$9), 1+BY$14, 0))) / $B$16</f>
        <v>0.4</v>
      </c>
      <c r="BZ22" cm="1">
        <f t="array" aca="1" ref="BZ22" ca="1">SUMPRODUCT(--(OFFSET($O$9,0,0,1,$B$9)=TRUE), --(INDEX(OFFSET($O$15,0,0,$B$8,$B$9), 1+$BP22, 0) = INDEX(OFFSET($O$15,0,0,$B$8,$B$9), 1+BZ$14, 0))) / $B$16</f>
        <v>0.4</v>
      </c>
      <c r="CA22" cm="1">
        <f t="array" aca="1" ref="CA22" ca="1">SUMPRODUCT(--(OFFSET($O$9,0,0,1,$B$9)=TRUE), --(INDEX(OFFSET($O$15,0,0,$B$8,$B$9), 1+$BP22, 0) = INDEX(OFFSET($O$15,0,0,$B$8,$B$9), 1+CA$14, 0))) / $B$16</f>
        <v>0.4</v>
      </c>
      <c r="CB22" cm="1">
        <f t="array" aca="1" ref="CB22" ca="1">SUMPRODUCT(--(OFFSET($O$9,0,0,1,$B$9)=TRUE), --(INDEX(OFFSET($O$15,0,0,$B$8,$B$9), 1+$BP22, 0) = INDEX(OFFSET($O$15,0,0,$B$8,$B$9), 1+CB$14, 0))) / $B$16</f>
        <v>0.4</v>
      </c>
      <c r="CC22" cm="1">
        <f t="array" aca="1" ref="CC22" ca="1">SUMPRODUCT(--(OFFSET($O$9,0,0,1,$B$9)=TRUE), --(INDEX(OFFSET($O$15,0,0,$B$8,$B$9), 1+$BP22, 0) = INDEX(OFFSET($O$15,0,0,$B$8,$B$9), 1+CC$14, 0))) / $B$16</f>
        <v>0.4</v>
      </c>
      <c r="CD22" cm="1">
        <f t="array" aca="1" ref="CD22" ca="1">SUMPRODUCT(--(OFFSET($O$9,0,0,1,$B$9)=TRUE), --(INDEX(OFFSET($O$15,0,0,$B$8,$B$9), 1+$BP22, 0) = INDEX(OFFSET($O$15,0,0,$B$8,$B$9), 1+CD$14, 0))) / $B$16</f>
        <v>0.4</v>
      </c>
      <c r="CE22" cm="1">
        <f t="array" aca="1" ref="CE22" ca="1">SUMPRODUCT(--(OFFSET($O$9,0,0,1,$B$9)=TRUE), --(INDEX(OFFSET($O$15,0,0,$B$8,$B$9), 1+$BP22, 0) = INDEX(OFFSET($O$15,0,0,$B$8,$B$9), 1+CE$14, 0))) / $B$16</f>
        <v>0.6</v>
      </c>
      <c r="CF22" cm="1">
        <f t="array" aca="1" ref="CF22" ca="1">SUMPRODUCT(--(OFFSET($O$9,0,0,1,$B$9)=TRUE), --(INDEX(OFFSET($O$15,0,0,$B$8,$B$9), 1+$BP22, 0) = INDEX(OFFSET($O$15,0,0,$B$8,$B$9), 1+CF$14, 0))) / $B$16</f>
        <v>0.6</v>
      </c>
      <c r="CG22" cm="1">
        <f t="array" aca="1" ref="CG22" ca="1">SUMPRODUCT(--(OFFSET($O$9,0,0,1,$B$9)=TRUE), --(INDEX(OFFSET($O$15,0,0,$B$8,$B$9), 1+$BP22, 0) = INDEX(OFFSET($O$15,0,0,$B$8,$B$9), 1+CG$14, 0))) / $B$16</f>
        <v>0</v>
      </c>
      <c r="CH22" cm="1">
        <f t="array" aca="1" ref="CH22" ca="1">SUMPRODUCT(--(OFFSET($O$9,0,0,1,$B$9)=TRUE), --(INDEX(OFFSET($O$15,0,0,$B$8,$B$9), 1+$BP22, 0) = INDEX(OFFSET($O$15,0,0,$B$8,$B$9), 1+CH$14, 0))) / $B$16</f>
        <v>0</v>
      </c>
      <c r="CI22" cm="1">
        <f t="array" aca="1" ref="CI22" ca="1">SUMPRODUCT(--(OFFSET($O$9,0,0,1,$B$9)=TRUE), --(INDEX(OFFSET($O$15,0,0,$B$8,$B$9), 1+$BP22, 0) = INDEX(OFFSET($O$15,0,0,$B$8,$B$9), 1+CI$14, 0))) / $B$16</f>
        <v>0</v>
      </c>
      <c r="CJ22" cm="1">
        <f t="array" aca="1" ref="CJ22" ca="1">SUMPRODUCT(--(OFFSET($O$9,0,0,1,$B$9)=TRUE), --(INDEX(OFFSET($O$15,0,0,$B$8,$B$9), 1+$BP22, 0) = INDEX(OFFSET($O$15,0,0,$B$8,$B$9), 1+CJ$14, 0))) / $B$16</f>
        <v>0.2</v>
      </c>
      <c r="DF22" cm="1">
        <f t="array" aca="1" ref="DF22" ca="1">INDEX(_xlfn.ANCHORARRAY($CQ$15), 1 + INT((ROWS($DG$15:$DG22) - 1) / ROWS(_xlfn.ANCHORARRAY($CQ$15))))</f>
        <v>1</v>
      </c>
      <c r="DG22" cm="1">
        <f t="array" aca="1" ref="DG22" ca="1">INDEX(_xlfn.ANCHORARRAY($CQ$15), 1 + MOD(ROWS($DG$15:$DG22) - 1, ROWS(_xlfn.ANCHORARRAY($CQ$15))))</f>
        <v>2</v>
      </c>
      <c r="DH22" cm="1">
        <f t="array" aca="1" ref="DH22" ca="1">(1-$B$18)*SUMPRODUCT(OFFSET($BO$15,0,0,$B$14,1), 1*(OFFSET($O$15,0,$DF22,$B$14,1)=DH$13), 1*(OFFSET($O$15,0,$DG22,$B$14,1)=DH$14))   /   SUM(OFFSET($BO$15,0,0,$B$14,1)) + $B$18/($B$19*$B$19)</f>
        <v>1.1999999999999999E-3</v>
      </c>
      <c r="DI22" cm="1">
        <f t="array" aca="1" ref="DI22" ca="1">(1-$B$18)*SUMPRODUCT(OFFSET($BO$15,0,0,$B$14,1), 1*(OFFSET($O$15,0,$DF22,$B$14,1)=DI$13), 1*(OFFSET($O$15,0,$DG22,$B$14,1)=DI$14))   /   SUM(OFFSET($BO$15,0,0,$B$14,1)) + $B$18/($B$19*$B$19)</f>
        <v>1.1999999999999999E-3</v>
      </c>
      <c r="DJ22" cm="1">
        <f t="array" aca="1" ref="DJ22" ca="1">(1-$B$18)*SUMPRODUCT(OFFSET($BO$15,0,0,$B$14,1), 1*(OFFSET($O$15,0,$DF22,$B$14,1)=DJ$13), 1*(OFFSET($O$15,0,$DG22,$B$14,1)=DJ$14))   /   SUM(OFFSET($BO$15,0,0,$B$14,1)) + $B$18/($B$19*$B$19)</f>
        <v>1.1999999999999999E-3</v>
      </c>
      <c r="DK22" cm="1">
        <f t="array" aca="1" ref="DK22" ca="1">(1-$B$18)*SUMPRODUCT(OFFSET($BO$15,0,0,$B$14,1), 1*(OFFSET($O$15,0,$DF22,$B$14,1)=DK$13), 1*(OFFSET($O$15,0,$DG22,$B$14,1)=DK$14))   /   SUM(OFFSET($BO$15,0,0,$B$14,1)) + $B$18/($B$19*$B$19)</f>
        <v>1.1999999999999999E-3</v>
      </c>
      <c r="DL22" cm="1">
        <f t="array" aca="1" ref="DL22" ca="1">(1-$B$18)*SUMPRODUCT(OFFSET($BO$15,0,0,$B$14,1), 1*(OFFSET($O$15,0,$DF22,$B$14,1)=DL$13), 1*(OFFSET($O$15,0,$DG22,$B$14,1)=DL$14))   /   SUM(OFFSET($BO$15,0,0,$B$14,1)) + $B$18/($B$19*$B$19)</f>
        <v>1.1999999999999999E-3</v>
      </c>
      <c r="DM22" cm="1">
        <f t="array" aca="1" ref="DM22" ca="1">(1-$B$18)*SUMPRODUCT(OFFSET($BO$15,0,0,$B$14,1), 1*(OFFSET($O$15,0,$DF22,$B$14,1)=DM$13), 1*(OFFSET($O$15,0,$DG22,$B$14,1)=DM$14))   /   SUM(OFFSET($BO$15,0,0,$B$14,1)) + $B$18/($B$19*$B$19)</f>
        <v>1.1999999999999999E-3</v>
      </c>
      <c r="DN22" cm="1">
        <f t="array" aca="1" ref="DN22" ca="1">(1-$B$18)*SUMPRODUCT(OFFSET($BO$15,0,0,$B$14,1), 1*(OFFSET($O$15,0,$DF22,$B$14,1)=DN$13), 1*(OFFSET($O$15,0,$DG22,$B$14,1)=DN$14))   /   SUM(OFFSET($BO$15,0,0,$B$14,1)) + $B$18/($B$19*$B$19)</f>
        <v>0.4717940594059406</v>
      </c>
      <c r="DO22" cm="1">
        <f t="array" aca="1" ref="DO22" ca="1">(1-$B$18)*SUMPRODUCT(OFFSET($BO$15,0,0,$B$14,1), 1*(OFFSET($O$15,0,$DF22,$B$14,1)=DO$13), 1*(OFFSET($O$15,0,$DG22,$B$14,1)=DO$14))   /   SUM(OFFSET($BO$15,0,0,$B$14,1)) + $B$18/($B$19*$B$19)</f>
        <v>1.1999999999999999E-3</v>
      </c>
      <c r="DP22" cm="1">
        <f t="array" aca="1" ref="DP22" ca="1">(1-$B$18)*SUMPRODUCT(OFFSET($BO$15,0,0,$B$14,1), 1*(OFFSET($O$15,0,$DF22,$B$14,1)=DP$13), 1*(OFFSET($O$15,0,$DG22,$B$14,1)=DP$14))   /   SUM(OFFSET($BO$15,0,0,$B$14,1)) + $B$18/($B$19*$B$19)</f>
        <v>0.15486336633663367</v>
      </c>
      <c r="DQ22" cm="1">
        <f t="array" aca="1" ref="DQ22" ca="1">(1-$B$18)*SUMPRODUCT(OFFSET($BO$15,0,0,$B$14,1), 1*(OFFSET($O$15,0,$DF22,$B$14,1)=DQ$13), 1*(OFFSET($O$15,0,$DG22,$B$14,1)=DQ$14))   /   SUM(OFFSET($BO$15,0,0,$B$14,1)) + $B$18/($B$19*$B$19)</f>
        <v>0.15486336633663367</v>
      </c>
      <c r="DR22" cm="1">
        <f t="array" aca="1" ref="DR22" ca="1">(1-$B$18)*SUMPRODUCT(OFFSET($BO$15,0,0,$B$14,1), 1*(OFFSET($O$15,0,$DF22,$B$14,1)=DR$13), 1*(OFFSET($O$15,0,$DG22,$B$14,1)=DR$14))   /   SUM(OFFSET($BO$15,0,0,$B$14,1)) + $B$18/($B$19*$B$19)</f>
        <v>1.1999999999999999E-3</v>
      </c>
      <c r="DS22" cm="1">
        <f t="array" aca="1" ref="DS22" ca="1">(1-$B$18)*SUMPRODUCT(OFFSET($BO$15,0,0,$B$14,1), 1*(OFFSET($O$15,0,$DF22,$B$14,1)=DS$13), 1*(OFFSET($O$15,0,$DG22,$B$14,1)=DS$14))   /   SUM(OFFSET($BO$15,0,0,$B$14,1)) + $B$18/($B$19*$B$19)</f>
        <v>1.1999999999999999E-3</v>
      </c>
      <c r="DT22" cm="1">
        <f t="array" aca="1" ref="DT22" ca="1">(1-$B$18)*SUMPRODUCT(OFFSET($BO$15,0,0,$B$14,1), 1*(OFFSET($O$15,0,$DF22,$B$14,1)=DT$13), 1*(OFFSET($O$15,0,$DG22,$B$14,1)=DT$14))   /   SUM(OFFSET($BO$15,0,0,$B$14,1)) + $B$18/($B$19*$B$19)</f>
        <v>1.1999999999999999E-3</v>
      </c>
      <c r="DU22" cm="1">
        <f t="array" aca="1" ref="DU22" ca="1">(1-$B$18)*SUMPRODUCT(OFFSET($BO$15,0,0,$B$14,1), 1*(OFFSET($O$15,0,$DF22,$B$14,1)=DU$13), 1*(OFFSET($O$15,0,$DG22,$B$14,1)=DU$14))   /   SUM(OFFSET($BO$15,0,0,$B$14,1)) + $B$18/($B$19*$B$19)</f>
        <v>1.1999999999999999E-3</v>
      </c>
      <c r="DV22" cm="1">
        <f t="array" aca="1" ref="DV22" ca="1">(1-$B$18)*SUMPRODUCT(OFFSET($BO$15,0,0,$B$14,1), 1*(OFFSET($O$15,0,$DF22,$B$14,1)=DV$13), 1*(OFFSET($O$15,0,$DG22,$B$14,1)=DV$14))   /   SUM(OFFSET($BO$15,0,0,$B$14,1)) + $B$18/($B$19*$B$19)</f>
        <v>1.1999999999999999E-3</v>
      </c>
      <c r="DW22" cm="1">
        <f t="array" aca="1" ref="DW22" ca="1">(1-$B$18)*SUMPRODUCT(OFFSET($BO$15,0,0,$B$14,1), 1*(OFFSET($O$15,0,$DF22,$B$14,1)=DW$13), 1*(OFFSET($O$15,0,$DG22,$B$14,1)=DW$14))   /   SUM(OFFSET($BO$15,0,0,$B$14,1)) + $B$18/($B$19*$B$19)</f>
        <v>0.19327920792079209</v>
      </c>
    </row>
    <row r="23" spans="1:127" x14ac:dyDescent="0.2">
      <c r="D23" s="10">
        <f ca="1"/>
        <v>8</v>
      </c>
      <c r="F23" s="10">
        <f ca="1"/>
        <v>0.2</v>
      </c>
      <c r="H23" s="10"/>
      <c r="J23" cm="1">
        <f t="array" aca="1" ref="J23" ca="1">SUMPRODUCT((O23:AJ23=$O$11:$AJ$11)*(O$13:AJ$13=TRUE))  / COUNTIF(O$13:AJ$13,TRUE)</f>
        <v>0.6</v>
      </c>
      <c r="K23" t="b">
        <f t="shared" ca="1" si="3"/>
        <v>1</v>
      </c>
      <c r="L23" cm="1">
        <f t="array" aca="1" ref="L23" ca="1">SUM(
   1*(_xlfn._xlws.FILTER(OFFSET($O23,0,0,1,$B$9),OFFSET($O$13,0,0,1,$B$9)) = "-")
) / $B$13</f>
        <v>0</v>
      </c>
      <c r="M23" t="b">
        <f t="shared" ca="1" si="4"/>
        <v>1</v>
      </c>
      <c r="N23" s="2">
        <v>8</v>
      </c>
      <c r="O23" s="12" t="s">
        <v>0</v>
      </c>
      <c r="P23" s="9" t="s">
        <v>2</v>
      </c>
      <c r="Q23" s="9" t="s">
        <v>0</v>
      </c>
      <c r="R23" s="9" t="s">
        <v>3</v>
      </c>
      <c r="S23" s="9" t="s">
        <v>3</v>
      </c>
      <c r="AK23" s="7"/>
      <c r="AN23">
        <f t="shared" ca="1" si="5"/>
        <v>5</v>
      </c>
      <c r="AO23" s="14">
        <f t="shared" ca="1" si="6"/>
        <v>0.2</v>
      </c>
      <c r="AP23" s="2">
        <f ca="1"/>
        <v>8</v>
      </c>
      <c r="AQ23" cm="1">
        <f t="array" aca="1" ref="AQ23" ca="1">SUMPRODUCT(--(OFFSET($O$13,0,0,1,$B$9)=TRUE), --(INDEX(OFFSET($O$15,0,0,$B$8,$B$9), 1+$AP23, 0) = INDEX(OFFSET($O$15,0,0,$B$8,$B$9), 1+AQ$14, 0))) / $B$13</f>
        <v>0.6</v>
      </c>
      <c r="AR23" cm="1">
        <f t="array" aca="1" ref="AR23" ca="1">SUMPRODUCT(--(OFFSET($O$13,0,0,1,$B$9)=TRUE), --(INDEX(OFFSET($O$15,0,0,$B$8,$B$9), 1+$AP23, 0) = INDEX(OFFSET($O$15,0,0,$B$8,$B$9), 1+AR$14, 0))) / $B$13</f>
        <v>0.4</v>
      </c>
      <c r="AS23" cm="1">
        <f t="array" aca="1" ref="AS23" ca="1">SUMPRODUCT(--(OFFSET($O$13,0,0,1,$B$9)=TRUE), --(INDEX(OFFSET($O$15,0,0,$B$8,$B$9), 1+$AP23, 0) = INDEX(OFFSET($O$15,0,0,$B$8,$B$9), 1+AS$14, 0))) / $B$13</f>
        <v>0.4</v>
      </c>
      <c r="AT23" cm="1">
        <f t="array" aca="1" ref="AT23" ca="1">SUMPRODUCT(--(OFFSET($O$13,0,0,1,$B$9)=TRUE), --(INDEX(OFFSET($O$15,0,0,$B$8,$B$9), 1+$AP23, 0) = INDEX(OFFSET($O$15,0,0,$B$8,$B$9), 1+AT$14, 0))) / $B$13</f>
        <v>0.4</v>
      </c>
      <c r="AU23" cm="1">
        <f t="array" aca="1" ref="AU23" ca="1">SUMPRODUCT(--(OFFSET($O$13,0,0,1,$B$9)=TRUE), --(INDEX(OFFSET($O$15,0,0,$B$8,$B$9), 1+$AP23, 0) = INDEX(OFFSET($O$15,0,0,$B$8,$B$9), 1+AU$14, 0))) / $B$13</f>
        <v>0.6</v>
      </c>
      <c r="AV23" cm="1">
        <f t="array" aca="1" ref="AV23" ca="1">SUMPRODUCT(--(OFFSET($O$13,0,0,1,$B$9)=TRUE), --(INDEX(OFFSET($O$15,0,0,$B$8,$B$9), 1+$AP23, 0) = INDEX(OFFSET($O$15,0,0,$B$8,$B$9), 1+AV$14, 0))) / $B$13</f>
        <v>0.4</v>
      </c>
      <c r="AW23" cm="1">
        <f t="array" aca="1" ref="AW23" ca="1">SUMPRODUCT(--(OFFSET($O$13,0,0,1,$B$9)=TRUE), --(INDEX(OFFSET($O$15,0,0,$B$8,$B$9), 1+$AP23, 0) = INDEX(OFFSET($O$15,0,0,$B$8,$B$9), 1+AW$14, 0))) / $B$13</f>
        <v>0.4</v>
      </c>
      <c r="AX23" cm="1">
        <f t="array" aca="1" ref="AX23" ca="1">SUMPRODUCT(--(OFFSET($O$13,0,0,1,$B$9)=TRUE), --(INDEX(OFFSET($O$15,0,0,$B$8,$B$9), 1+$AP23, 0) = INDEX(OFFSET($O$15,0,0,$B$8,$B$9), 1+AX$14, 0))) / $B$13</f>
        <v>0.4</v>
      </c>
      <c r="AY23" cm="1">
        <f t="array" aca="1" ref="AY23" ca="1">SUMPRODUCT(--(OFFSET($O$13,0,0,1,$B$9)=TRUE), --(INDEX(OFFSET($O$15,0,0,$B$8,$B$9), 1+$AP23, 0) = INDEX(OFFSET($O$15,0,0,$B$8,$B$9), 1+AY$14, 0))) / $B$13</f>
        <v>1</v>
      </c>
      <c r="AZ23" cm="1">
        <f t="array" aca="1" ref="AZ23" ca="1">SUMPRODUCT(--(OFFSET($O$13,0,0,1,$B$9)=TRUE), --(INDEX(OFFSET($O$15,0,0,$B$8,$B$9), 1+$AP23, 0) = INDEX(OFFSET($O$15,0,0,$B$8,$B$9), 1+AZ$14, 0))) / $B$13</f>
        <v>0.8</v>
      </c>
      <c r="BA23" cm="1">
        <f t="array" aca="1" ref="BA23" ca="1">SUMPRODUCT(--(OFFSET($O$13,0,0,1,$B$9)=TRUE), --(INDEX(OFFSET($O$15,0,0,$B$8,$B$9), 1+$AP23, 0) = INDEX(OFFSET($O$15,0,0,$B$8,$B$9), 1+BA$14, 0))) / $B$13</f>
        <v>0.8</v>
      </c>
      <c r="BB23" cm="1">
        <f t="array" aca="1" ref="BB23" ca="1">SUMPRODUCT(--(OFFSET($O$13,0,0,1,$B$9)=TRUE), --(INDEX(OFFSET($O$15,0,0,$B$8,$B$9), 1+$AP23, 0) = INDEX(OFFSET($O$15,0,0,$B$8,$B$9), 1+BB$14, 0))) / $B$13</f>
        <v>0.6</v>
      </c>
      <c r="BC23" cm="1">
        <f t="array" aca="1" ref="BC23" ca="1">SUMPRODUCT(--(OFFSET($O$13,0,0,1,$B$9)=TRUE), --(INDEX(OFFSET($O$15,0,0,$B$8,$B$9), 1+$AP23, 0) = INDEX(OFFSET($O$15,0,0,$B$8,$B$9), 1+BC$14, 0))) / $B$13</f>
        <v>0.8</v>
      </c>
      <c r="BD23" cm="1">
        <f t="array" aca="1" ref="BD23" ca="1">SUMPRODUCT(--(OFFSET($O$13,0,0,1,$B$9)=TRUE), --(INDEX(OFFSET($O$15,0,0,$B$8,$B$9), 1+$AP23, 0) = INDEX(OFFSET($O$15,0,0,$B$8,$B$9), 1+BD$14, 0))) / $B$13</f>
        <v>0.6</v>
      </c>
      <c r="BE23" cm="1">
        <f t="array" aca="1" ref="BE23" ca="1">SUMPRODUCT(--(OFFSET($O$13,0,0,1,$B$9)=TRUE), --(INDEX(OFFSET($O$15,0,0,$B$8,$B$9), 1+$AP23, 0) = INDEX(OFFSET($O$15,0,0,$B$8,$B$9), 1+BE$14, 0))) / $B$13</f>
        <v>0.8</v>
      </c>
      <c r="BF23" cm="1">
        <f t="array" aca="1" ref="BF23" ca="1">SUMPRODUCT(--(OFFSET($O$13,0,0,1,$B$9)=TRUE), --(INDEX(OFFSET($O$15,0,0,$B$8,$B$9), 1+$AP23, 0) = INDEX(OFFSET($O$15,0,0,$B$8,$B$9), 1+BF$14, 0))) / $B$13</f>
        <v>0.6</v>
      </c>
      <c r="BG23" cm="1">
        <f t="array" aca="1" ref="BG23" ca="1">SUMPRODUCT(--(OFFSET($O$13,0,0,1,$B$9)=TRUE), --(INDEX(OFFSET($O$15,0,0,$B$8,$B$9), 1+$AP23, 0) = INDEX(OFFSET($O$15,0,0,$B$8,$B$9), 1+BG$14, 0))) / $B$13</f>
        <v>0.2</v>
      </c>
      <c r="BH23" cm="1">
        <f t="array" aca="1" ref="BH23" ca="1">SUMPRODUCT(--(OFFSET($O$13,0,0,1,$B$9)=TRUE), --(INDEX(OFFSET($O$15,0,0,$B$8,$B$9), 1+$AP23, 0) = INDEX(OFFSET($O$15,0,0,$B$8,$B$9), 1+BH$14, 0))) / $B$13</f>
        <v>0.2</v>
      </c>
      <c r="BI23" cm="1">
        <f t="array" aca="1" ref="BI23" ca="1">SUMPRODUCT(--(OFFSET($O$13,0,0,1,$B$9)=TRUE), --(INDEX(OFFSET($O$15,0,0,$B$8,$B$9), 1+$AP23, 0) = INDEX(OFFSET($O$15,0,0,$B$8,$B$9), 1+BI$14, 0))) / $B$13</f>
        <v>0.2</v>
      </c>
      <c r="BJ23" cm="1">
        <f t="array" aca="1" ref="BJ23" ca="1">SUMPRODUCT(--(OFFSET($O$13,0,0,1,$B$9)=TRUE), --(INDEX(OFFSET($O$15,0,0,$B$8,$B$9), 1+$AP23, 0) = INDEX(OFFSET($O$15,0,0,$B$8,$B$9), 1+BJ$14, 0))) / $B$13</f>
        <v>0.4</v>
      </c>
      <c r="BN23">
        <f t="shared" ca="1" si="7"/>
        <v>5</v>
      </c>
      <c r="BO23" s="14">
        <f t="shared" ca="1" si="8"/>
        <v>0.2</v>
      </c>
      <c r="BP23" s="2">
        <f ca="1"/>
        <v>8</v>
      </c>
      <c r="BQ23" cm="1">
        <f t="array" aca="1" ref="BQ23" ca="1">SUMPRODUCT(--(OFFSET($O$9,0,0,1,$B$9)=TRUE), --(INDEX(OFFSET($O$15,0,0,$B$8,$B$9), 1+$BP23, 0) = INDEX(OFFSET($O$15,0,0,$B$8,$B$9), 1+BQ$14, 0))) / $B$16</f>
        <v>0.6</v>
      </c>
      <c r="BR23" cm="1">
        <f t="array" aca="1" ref="BR23" ca="1">SUMPRODUCT(--(OFFSET($O$9,0,0,1,$B$9)=TRUE), --(INDEX(OFFSET($O$15,0,0,$B$8,$B$9), 1+$BP23, 0) = INDEX(OFFSET($O$15,0,0,$B$8,$B$9), 1+BR$14, 0))) / $B$16</f>
        <v>0.4</v>
      </c>
      <c r="BS23" cm="1">
        <f t="array" aca="1" ref="BS23" ca="1">SUMPRODUCT(--(OFFSET($O$9,0,0,1,$B$9)=TRUE), --(INDEX(OFFSET($O$15,0,0,$B$8,$B$9), 1+$BP23, 0) = INDEX(OFFSET($O$15,0,0,$B$8,$B$9), 1+BS$14, 0))) / $B$16</f>
        <v>0.4</v>
      </c>
      <c r="BT23" cm="1">
        <f t="array" aca="1" ref="BT23" ca="1">SUMPRODUCT(--(OFFSET($O$9,0,0,1,$B$9)=TRUE), --(INDEX(OFFSET($O$15,0,0,$B$8,$B$9), 1+$BP23, 0) = INDEX(OFFSET($O$15,0,0,$B$8,$B$9), 1+BT$14, 0))) / $B$16</f>
        <v>0.4</v>
      </c>
      <c r="BU23" cm="1">
        <f t="array" aca="1" ref="BU23" ca="1">SUMPRODUCT(--(OFFSET($O$9,0,0,1,$B$9)=TRUE), --(INDEX(OFFSET($O$15,0,0,$B$8,$B$9), 1+$BP23, 0) = INDEX(OFFSET($O$15,0,0,$B$8,$B$9), 1+BU$14, 0))) / $B$16</f>
        <v>0.6</v>
      </c>
      <c r="BV23" cm="1">
        <f t="array" aca="1" ref="BV23" ca="1">SUMPRODUCT(--(OFFSET($O$9,0,0,1,$B$9)=TRUE), --(INDEX(OFFSET($O$15,0,0,$B$8,$B$9), 1+$BP23, 0) = INDEX(OFFSET($O$15,0,0,$B$8,$B$9), 1+BV$14, 0))) / $B$16</f>
        <v>0.4</v>
      </c>
      <c r="BW23" cm="1">
        <f t="array" aca="1" ref="BW23" ca="1">SUMPRODUCT(--(OFFSET($O$9,0,0,1,$B$9)=TRUE), --(INDEX(OFFSET($O$15,0,0,$B$8,$B$9), 1+$BP23, 0) = INDEX(OFFSET($O$15,0,0,$B$8,$B$9), 1+BW$14, 0))) / $B$16</f>
        <v>0.4</v>
      </c>
      <c r="BX23" cm="1">
        <f t="array" aca="1" ref="BX23" ca="1">SUMPRODUCT(--(OFFSET($O$9,0,0,1,$B$9)=TRUE), --(INDEX(OFFSET($O$15,0,0,$B$8,$B$9), 1+$BP23, 0) = INDEX(OFFSET($O$15,0,0,$B$8,$B$9), 1+BX$14, 0))) / $B$16</f>
        <v>0.4</v>
      </c>
      <c r="BY23" cm="1">
        <f t="array" aca="1" ref="BY23" ca="1">SUMPRODUCT(--(OFFSET($O$9,0,0,1,$B$9)=TRUE), --(INDEX(OFFSET($O$15,0,0,$B$8,$B$9), 1+$BP23, 0) = INDEX(OFFSET($O$15,0,0,$B$8,$B$9), 1+BY$14, 0))) / $B$16</f>
        <v>1</v>
      </c>
      <c r="BZ23" cm="1">
        <f t="array" aca="1" ref="BZ23" ca="1">SUMPRODUCT(--(OFFSET($O$9,0,0,1,$B$9)=TRUE), --(INDEX(OFFSET($O$15,0,0,$B$8,$B$9), 1+$BP23, 0) = INDEX(OFFSET($O$15,0,0,$B$8,$B$9), 1+BZ$14, 0))) / $B$16</f>
        <v>0.8</v>
      </c>
      <c r="CA23" cm="1">
        <f t="array" aca="1" ref="CA23" ca="1">SUMPRODUCT(--(OFFSET($O$9,0,0,1,$B$9)=TRUE), --(INDEX(OFFSET($O$15,0,0,$B$8,$B$9), 1+$BP23, 0) = INDEX(OFFSET($O$15,0,0,$B$8,$B$9), 1+CA$14, 0))) / $B$16</f>
        <v>0.8</v>
      </c>
      <c r="CB23" cm="1">
        <f t="array" aca="1" ref="CB23" ca="1">SUMPRODUCT(--(OFFSET($O$9,0,0,1,$B$9)=TRUE), --(INDEX(OFFSET($O$15,0,0,$B$8,$B$9), 1+$BP23, 0) = INDEX(OFFSET($O$15,0,0,$B$8,$B$9), 1+CB$14, 0))) / $B$16</f>
        <v>0.6</v>
      </c>
      <c r="CC23" cm="1">
        <f t="array" aca="1" ref="CC23" ca="1">SUMPRODUCT(--(OFFSET($O$9,0,0,1,$B$9)=TRUE), --(INDEX(OFFSET($O$15,0,0,$B$8,$B$9), 1+$BP23, 0) = INDEX(OFFSET($O$15,0,0,$B$8,$B$9), 1+CC$14, 0))) / $B$16</f>
        <v>0.8</v>
      </c>
      <c r="CD23" cm="1">
        <f t="array" aca="1" ref="CD23" ca="1">SUMPRODUCT(--(OFFSET($O$9,0,0,1,$B$9)=TRUE), --(INDEX(OFFSET($O$15,0,0,$B$8,$B$9), 1+$BP23, 0) = INDEX(OFFSET($O$15,0,0,$B$8,$B$9), 1+CD$14, 0))) / $B$16</f>
        <v>0.6</v>
      </c>
      <c r="CE23" cm="1">
        <f t="array" aca="1" ref="CE23" ca="1">SUMPRODUCT(--(OFFSET($O$9,0,0,1,$B$9)=TRUE), --(INDEX(OFFSET($O$15,0,0,$B$8,$B$9), 1+$BP23, 0) = INDEX(OFFSET($O$15,0,0,$B$8,$B$9), 1+CE$14, 0))) / $B$16</f>
        <v>0.8</v>
      </c>
      <c r="CF23" cm="1">
        <f t="array" aca="1" ref="CF23" ca="1">SUMPRODUCT(--(OFFSET($O$9,0,0,1,$B$9)=TRUE), --(INDEX(OFFSET($O$15,0,0,$B$8,$B$9), 1+$BP23, 0) = INDEX(OFFSET($O$15,0,0,$B$8,$B$9), 1+CF$14, 0))) / $B$16</f>
        <v>0.6</v>
      </c>
      <c r="CG23" cm="1">
        <f t="array" aca="1" ref="CG23" ca="1">SUMPRODUCT(--(OFFSET($O$9,0,0,1,$B$9)=TRUE), --(INDEX(OFFSET($O$15,0,0,$B$8,$B$9), 1+$BP23, 0) = INDEX(OFFSET($O$15,0,0,$B$8,$B$9), 1+CG$14, 0))) / $B$16</f>
        <v>0.2</v>
      </c>
      <c r="CH23" cm="1">
        <f t="array" aca="1" ref="CH23" ca="1">SUMPRODUCT(--(OFFSET($O$9,0,0,1,$B$9)=TRUE), --(INDEX(OFFSET($O$15,0,0,$B$8,$B$9), 1+$BP23, 0) = INDEX(OFFSET($O$15,0,0,$B$8,$B$9), 1+CH$14, 0))) / $B$16</f>
        <v>0.2</v>
      </c>
      <c r="CI23" cm="1">
        <f t="array" aca="1" ref="CI23" ca="1">SUMPRODUCT(--(OFFSET($O$9,0,0,1,$B$9)=TRUE), --(INDEX(OFFSET($O$15,0,0,$B$8,$B$9), 1+$BP23, 0) = INDEX(OFFSET($O$15,0,0,$B$8,$B$9), 1+CI$14, 0))) / $B$16</f>
        <v>0.2</v>
      </c>
      <c r="CJ23" cm="1">
        <f t="array" aca="1" ref="CJ23" ca="1">SUMPRODUCT(--(OFFSET($O$9,0,0,1,$B$9)=TRUE), --(INDEX(OFFSET($O$15,0,0,$B$8,$B$9), 1+$BP23, 0) = INDEX(OFFSET($O$15,0,0,$B$8,$B$9), 1+CJ$14, 0))) / $B$16</f>
        <v>0.4</v>
      </c>
      <c r="DF23" cm="1">
        <f t="array" aca="1" ref="DF23" ca="1">INDEX(_xlfn.ANCHORARRAY($CQ$15), 1 + INT((ROWS($DG$15:$DG23) - 1) / ROWS(_xlfn.ANCHORARRAY($CQ$15))))</f>
        <v>1</v>
      </c>
      <c r="DG23" cm="1">
        <f t="array" aca="1" ref="DG23" ca="1">INDEX(_xlfn.ANCHORARRAY($CQ$15), 1 + MOD(ROWS($DG$15:$DG23) - 1, ROWS(_xlfn.ANCHORARRAY($CQ$15))))</f>
        <v>3</v>
      </c>
      <c r="DH23" cm="1">
        <f t="array" aca="1" ref="DH23" ca="1">(1-$B$18)*SUMPRODUCT(OFFSET($BO$15,0,0,$B$14,1), 1*(OFFSET($O$15,0,$DF23,$B$14,1)=DH$13), 1*(OFFSET($O$15,0,$DG23,$B$14,1)=DH$14))   /   SUM(OFFSET($BO$15,0,0,$B$14,1)) + $B$18/($B$19*$B$19)</f>
        <v>1.1999999999999999E-3</v>
      </c>
      <c r="DI23" cm="1">
        <f t="array" aca="1" ref="DI23" ca="1">(1-$B$18)*SUMPRODUCT(OFFSET($BO$15,0,0,$B$14,1), 1*(OFFSET($O$15,0,$DF23,$B$14,1)=DI$13), 1*(OFFSET($O$15,0,$DG23,$B$14,1)=DI$14))   /   SUM(OFFSET($BO$15,0,0,$B$14,1)) + $B$18/($B$19*$B$19)</f>
        <v>1.1999999999999999E-3</v>
      </c>
      <c r="DJ23" cm="1">
        <f t="array" aca="1" ref="DJ23" ca="1">(1-$B$18)*SUMPRODUCT(OFFSET($BO$15,0,0,$B$14,1), 1*(OFFSET($O$15,0,$DF23,$B$14,1)=DJ$13), 1*(OFFSET($O$15,0,$DG23,$B$14,1)=DJ$14))   /   SUM(OFFSET($BO$15,0,0,$B$14,1)) + $B$18/($B$19*$B$19)</f>
        <v>1.1999999999999999E-3</v>
      </c>
      <c r="DK23" cm="1">
        <f t="array" aca="1" ref="DK23" ca="1">(1-$B$18)*SUMPRODUCT(OFFSET($BO$15,0,0,$B$14,1), 1*(OFFSET($O$15,0,$DF23,$B$14,1)=DK$13), 1*(OFFSET($O$15,0,$DG23,$B$14,1)=DK$14))   /   SUM(OFFSET($BO$15,0,0,$B$14,1)) + $B$18/($B$19*$B$19)</f>
        <v>1.1999999999999999E-3</v>
      </c>
      <c r="DL23" cm="1">
        <f t="array" aca="1" ref="DL23" ca="1">(1-$B$18)*SUMPRODUCT(OFFSET($BO$15,0,0,$B$14,1), 1*(OFFSET($O$15,0,$DF23,$B$14,1)=DL$13), 1*(OFFSET($O$15,0,$DG23,$B$14,1)=DL$14))   /   SUM(OFFSET($BO$15,0,0,$B$14,1)) + $B$18/($B$19*$B$19)</f>
        <v>0.16126600660066007</v>
      </c>
      <c r="DM23" cm="1">
        <f t="array" aca="1" ref="DM23" ca="1">(1-$B$18)*SUMPRODUCT(OFFSET($BO$15,0,0,$B$14,1), 1*(OFFSET($O$15,0,$DF23,$B$14,1)=DM$13), 1*(OFFSET($O$15,0,$DG23,$B$14,1)=DM$14))   /   SUM(OFFSET($BO$15,0,0,$B$14,1)) + $B$18/($B$19*$B$19)</f>
        <v>0.12925280528052804</v>
      </c>
      <c r="DN23" cm="1">
        <f t="array" aca="1" ref="DN23" ca="1">(1-$B$18)*SUMPRODUCT(OFFSET($BO$15,0,0,$B$14,1), 1*(OFFSET($O$15,0,$DF23,$B$14,1)=DN$13), 1*(OFFSET($O$15,0,$DG23,$B$14,1)=DN$14))   /   SUM(OFFSET($BO$15,0,0,$B$14,1)) + $B$18/($B$19*$B$19)</f>
        <v>1.1999999999999999E-3</v>
      </c>
      <c r="DO23" cm="1">
        <f t="array" aca="1" ref="DO23" ca="1">(1-$B$18)*SUMPRODUCT(OFFSET($BO$15,0,0,$B$14,1), 1*(OFFSET($O$15,0,$DF23,$B$14,1)=DO$13), 1*(OFFSET($O$15,0,$DG23,$B$14,1)=DO$14))   /   SUM(OFFSET($BO$15,0,0,$B$14,1)) + $B$18/($B$19*$B$19)</f>
        <v>0.18367524752475248</v>
      </c>
      <c r="DP23" cm="1">
        <f t="array" aca="1" ref="DP23" ca="1">(1-$B$18)*SUMPRODUCT(OFFSET($BO$15,0,0,$B$14,1), 1*(OFFSET($O$15,0,$DF23,$B$14,1)=DP$13), 1*(OFFSET($O$15,0,$DG23,$B$14,1)=DP$14))   /   SUM(OFFSET($BO$15,0,0,$B$14,1)) + $B$18/($B$19*$B$19)</f>
        <v>1.1999999999999999E-3</v>
      </c>
      <c r="DQ23" cm="1">
        <f t="array" aca="1" ref="DQ23" ca="1">(1-$B$18)*SUMPRODUCT(OFFSET($BO$15,0,0,$B$14,1), 1*(OFFSET($O$15,0,$DF23,$B$14,1)=DQ$13), 1*(OFFSET($O$15,0,$DG23,$B$14,1)=DQ$14))   /   SUM(OFFSET($BO$15,0,0,$B$14,1)) + $B$18/($B$19*$B$19)</f>
        <v>1.1999999999999999E-3</v>
      </c>
      <c r="DR23" cm="1">
        <f t="array" aca="1" ref="DR23" ca="1">(1-$B$18)*SUMPRODUCT(OFFSET($BO$15,0,0,$B$14,1), 1*(OFFSET($O$15,0,$DF23,$B$14,1)=DR$13), 1*(OFFSET($O$15,0,$DG23,$B$14,1)=DR$14))   /   SUM(OFFSET($BO$15,0,0,$B$14,1)) + $B$18/($B$19*$B$19)</f>
        <v>1.1999999999999999E-3</v>
      </c>
      <c r="DS23" cm="1">
        <f t="array" aca="1" ref="DS23" ca="1">(1-$B$18)*SUMPRODUCT(OFFSET($BO$15,0,0,$B$14,1), 1*(OFFSET($O$15,0,$DF23,$B$14,1)=DS$13), 1*(OFFSET($O$15,0,$DG23,$B$14,1)=DS$14))   /   SUM(OFFSET($BO$15,0,0,$B$14,1)) + $B$18/($B$19*$B$19)</f>
        <v>0.3085267326732673</v>
      </c>
      <c r="DT23" cm="1">
        <f t="array" aca="1" ref="DT23" ca="1">(1-$B$18)*SUMPRODUCT(OFFSET($BO$15,0,0,$B$14,1), 1*(OFFSET($O$15,0,$DF23,$B$14,1)=DT$13), 1*(OFFSET($O$15,0,$DG23,$B$14,1)=DT$14))   /   SUM(OFFSET($BO$15,0,0,$B$14,1)) + $B$18/($B$19*$B$19)</f>
        <v>1.1999999999999999E-3</v>
      </c>
      <c r="DU23" cm="1">
        <f t="array" aca="1" ref="DU23" ca="1">(1-$B$18)*SUMPRODUCT(OFFSET($BO$15,0,0,$B$14,1), 1*(OFFSET($O$15,0,$DF23,$B$14,1)=DU$13), 1*(OFFSET($O$15,0,$DG23,$B$14,1)=DU$14))   /   SUM(OFFSET($BO$15,0,0,$B$14,1)) + $B$18/($B$19*$B$19)</f>
        <v>1.1999999999999999E-3</v>
      </c>
      <c r="DV23" cm="1">
        <f t="array" aca="1" ref="DV23" ca="1">(1-$B$18)*SUMPRODUCT(OFFSET($BO$15,0,0,$B$14,1), 1*(OFFSET($O$15,0,$DF23,$B$14,1)=DV$13), 1*(OFFSET($O$15,0,$DG23,$B$14,1)=DV$14))   /   SUM(OFFSET($BO$15,0,0,$B$14,1)) + $B$18/($B$19*$B$19)</f>
        <v>1.1999999999999999E-3</v>
      </c>
      <c r="DW23" cm="1">
        <f t="array" aca="1" ref="DW23" ca="1">(1-$B$18)*SUMPRODUCT(OFFSET($BO$15,0,0,$B$14,1), 1*(OFFSET($O$15,0,$DF23,$B$14,1)=DW$13), 1*(OFFSET($O$15,0,$DG23,$B$14,1)=DW$14))   /   SUM(OFFSET($BO$15,0,0,$B$14,1)) + $B$18/($B$19*$B$19)</f>
        <v>0.19327920792079209</v>
      </c>
    </row>
    <row r="24" spans="1:127" x14ac:dyDescent="0.2">
      <c r="D24" s="10">
        <f ca="1"/>
        <v>9</v>
      </c>
      <c r="F24" s="10">
        <f ca="1"/>
        <v>0.2</v>
      </c>
      <c r="H24" s="10"/>
      <c r="J24" cm="1">
        <f t="array" aca="1" ref="J24" ca="1">SUMPRODUCT((O24:AJ24=$O$11:$AJ$11)*(O$13:AJ$13=TRUE))  / COUNTIF(O$13:AJ$13,TRUE)</f>
        <v>0.6</v>
      </c>
      <c r="K24" t="b">
        <f t="shared" ca="1" si="3"/>
        <v>1</v>
      </c>
      <c r="L24" cm="1">
        <f t="array" aca="1" ref="L24" ca="1">SUM(
   1*(_xlfn._xlws.FILTER(OFFSET($O24,0,0,1,$B$9),OFFSET($O$13,0,0,1,$B$9)) = "-")
) / $B$13</f>
        <v>0</v>
      </c>
      <c r="M24" t="b">
        <f t="shared" ca="1" si="4"/>
        <v>1</v>
      </c>
      <c r="N24" s="2">
        <v>9</v>
      </c>
      <c r="O24" s="12" t="s">
        <v>0</v>
      </c>
      <c r="P24" s="9" t="s">
        <v>2</v>
      </c>
      <c r="Q24" s="9" t="s">
        <v>1</v>
      </c>
      <c r="R24" s="9" t="s">
        <v>3</v>
      </c>
      <c r="S24" s="9" t="s">
        <v>3</v>
      </c>
      <c r="AK24" s="7"/>
      <c r="AN24">
        <f t="shared" ca="1" si="5"/>
        <v>5</v>
      </c>
      <c r="AO24" s="14">
        <f t="shared" ca="1" si="6"/>
        <v>0.2</v>
      </c>
      <c r="AP24" s="2">
        <f ca="1"/>
        <v>9</v>
      </c>
      <c r="AQ24" cm="1">
        <f t="array" aca="1" ref="AQ24" ca="1">SUMPRODUCT(--(OFFSET($O$13,0,0,1,$B$9)=TRUE), --(INDEX(OFFSET($O$15,0,0,$B$8,$B$9), 1+$AP24, 0) = INDEX(OFFSET($O$15,0,0,$B$8,$B$9), 1+AQ$14, 0))) / $B$13</f>
        <v>0.6</v>
      </c>
      <c r="AR24" cm="1">
        <f t="array" aca="1" ref="AR24" ca="1">SUMPRODUCT(--(OFFSET($O$13,0,0,1,$B$9)=TRUE), --(INDEX(OFFSET($O$15,0,0,$B$8,$B$9), 1+$AP24, 0) = INDEX(OFFSET($O$15,0,0,$B$8,$B$9), 1+AR$14, 0))) / $B$13</f>
        <v>0.4</v>
      </c>
      <c r="AS24" cm="1">
        <f t="array" aca="1" ref="AS24" ca="1">SUMPRODUCT(--(OFFSET($O$13,0,0,1,$B$9)=TRUE), --(INDEX(OFFSET($O$15,0,0,$B$8,$B$9), 1+$AP24, 0) = INDEX(OFFSET($O$15,0,0,$B$8,$B$9), 1+AS$14, 0))) / $B$13</f>
        <v>0.4</v>
      </c>
      <c r="AT24" cm="1">
        <f t="array" aca="1" ref="AT24" ca="1">SUMPRODUCT(--(OFFSET($O$13,0,0,1,$B$9)=TRUE), --(INDEX(OFFSET($O$15,0,0,$B$8,$B$9), 1+$AP24, 0) = INDEX(OFFSET($O$15,0,0,$B$8,$B$9), 1+AT$14, 0))) / $B$13</f>
        <v>0.4</v>
      </c>
      <c r="AU24" cm="1">
        <f t="array" aca="1" ref="AU24" ca="1">SUMPRODUCT(--(OFFSET($O$13,0,0,1,$B$9)=TRUE), --(INDEX(OFFSET($O$15,0,0,$B$8,$B$9), 1+$AP24, 0) = INDEX(OFFSET($O$15,0,0,$B$8,$B$9), 1+AU$14, 0))) / $B$13</f>
        <v>0.6</v>
      </c>
      <c r="AV24" cm="1">
        <f t="array" aca="1" ref="AV24" ca="1">SUMPRODUCT(--(OFFSET($O$13,0,0,1,$B$9)=TRUE), --(INDEX(OFFSET($O$15,0,0,$B$8,$B$9), 1+$AP24, 0) = INDEX(OFFSET($O$15,0,0,$B$8,$B$9), 1+AV$14, 0))) / $B$13</f>
        <v>0.4</v>
      </c>
      <c r="AW24" cm="1">
        <f t="array" aca="1" ref="AW24" ca="1">SUMPRODUCT(--(OFFSET($O$13,0,0,1,$B$9)=TRUE), --(INDEX(OFFSET($O$15,0,0,$B$8,$B$9), 1+$AP24, 0) = INDEX(OFFSET($O$15,0,0,$B$8,$B$9), 1+AW$14, 0))) / $B$13</f>
        <v>0.4</v>
      </c>
      <c r="AX24" cm="1">
        <f t="array" aca="1" ref="AX24" ca="1">SUMPRODUCT(--(OFFSET($O$13,0,0,1,$B$9)=TRUE), --(INDEX(OFFSET($O$15,0,0,$B$8,$B$9), 1+$AP24, 0) = INDEX(OFFSET($O$15,0,0,$B$8,$B$9), 1+AX$14, 0))) / $B$13</f>
        <v>0.4</v>
      </c>
      <c r="AY24" cm="1">
        <f t="array" aca="1" ref="AY24" ca="1">SUMPRODUCT(--(OFFSET($O$13,0,0,1,$B$9)=TRUE), --(INDEX(OFFSET($O$15,0,0,$B$8,$B$9), 1+$AP24, 0) = INDEX(OFFSET($O$15,0,0,$B$8,$B$9), 1+AY$14, 0))) / $B$13</f>
        <v>0.8</v>
      </c>
      <c r="AZ24" cm="1">
        <f t="array" aca="1" ref="AZ24" ca="1">SUMPRODUCT(--(OFFSET($O$13,0,0,1,$B$9)=TRUE), --(INDEX(OFFSET($O$15,0,0,$B$8,$B$9), 1+$AP24, 0) = INDEX(OFFSET($O$15,0,0,$B$8,$B$9), 1+AZ$14, 0))) / $B$13</f>
        <v>1</v>
      </c>
      <c r="BA24" cm="1">
        <f t="array" aca="1" ref="BA24" ca="1">SUMPRODUCT(--(OFFSET($O$13,0,0,1,$B$9)=TRUE), --(INDEX(OFFSET($O$15,0,0,$B$8,$B$9), 1+$AP24, 0) = INDEX(OFFSET($O$15,0,0,$B$8,$B$9), 1+BA$14, 0))) / $B$13</f>
        <v>0.6</v>
      </c>
      <c r="BB24" cm="1">
        <f t="array" aca="1" ref="BB24" ca="1">SUMPRODUCT(--(OFFSET($O$13,0,0,1,$B$9)=TRUE), --(INDEX(OFFSET($O$15,0,0,$B$8,$B$9), 1+$AP24, 0) = INDEX(OFFSET($O$15,0,0,$B$8,$B$9), 1+BB$14, 0))) / $B$13</f>
        <v>0.8</v>
      </c>
      <c r="BC24" cm="1">
        <f t="array" aca="1" ref="BC24" ca="1">SUMPRODUCT(--(OFFSET($O$13,0,0,1,$B$9)=TRUE), --(INDEX(OFFSET($O$15,0,0,$B$8,$B$9), 1+$AP24, 0) = INDEX(OFFSET($O$15,0,0,$B$8,$B$9), 1+BC$14, 0))) / $B$13</f>
        <v>0.6</v>
      </c>
      <c r="BD24" cm="1">
        <f t="array" aca="1" ref="BD24" ca="1">SUMPRODUCT(--(OFFSET($O$13,0,0,1,$B$9)=TRUE), --(INDEX(OFFSET($O$15,0,0,$B$8,$B$9), 1+$AP24, 0) = INDEX(OFFSET($O$15,0,0,$B$8,$B$9), 1+BD$14, 0))) / $B$13</f>
        <v>0.8</v>
      </c>
      <c r="BE24" cm="1">
        <f t="array" aca="1" ref="BE24" ca="1">SUMPRODUCT(--(OFFSET($O$13,0,0,1,$B$9)=TRUE), --(INDEX(OFFSET($O$15,0,0,$B$8,$B$9), 1+$AP24, 0) = INDEX(OFFSET($O$15,0,0,$B$8,$B$9), 1+BE$14, 0))) / $B$13</f>
        <v>0.6</v>
      </c>
      <c r="BF24" cm="1">
        <f t="array" aca="1" ref="BF24" ca="1">SUMPRODUCT(--(OFFSET($O$13,0,0,1,$B$9)=TRUE), --(INDEX(OFFSET($O$15,0,0,$B$8,$B$9), 1+$AP24, 0) = INDEX(OFFSET($O$15,0,0,$B$8,$B$9), 1+BF$14, 0))) / $B$13</f>
        <v>0.8</v>
      </c>
      <c r="BG24" cm="1">
        <f t="array" aca="1" ref="BG24" ca="1">SUMPRODUCT(--(OFFSET($O$13,0,0,1,$B$9)=TRUE), --(INDEX(OFFSET($O$15,0,0,$B$8,$B$9), 1+$AP24, 0) = INDEX(OFFSET($O$15,0,0,$B$8,$B$9), 1+BG$14, 0))) / $B$13</f>
        <v>0.2</v>
      </c>
      <c r="BH24" cm="1">
        <f t="array" aca="1" ref="BH24" ca="1">SUMPRODUCT(--(OFFSET($O$13,0,0,1,$B$9)=TRUE), --(INDEX(OFFSET($O$15,0,0,$B$8,$B$9), 1+$AP24, 0) = INDEX(OFFSET($O$15,0,0,$B$8,$B$9), 1+BH$14, 0))) / $B$13</f>
        <v>0.2</v>
      </c>
      <c r="BI24" cm="1">
        <f t="array" aca="1" ref="BI24" ca="1">SUMPRODUCT(--(OFFSET($O$13,0,0,1,$B$9)=TRUE), --(INDEX(OFFSET($O$15,0,0,$B$8,$B$9), 1+$AP24, 0) = INDEX(OFFSET($O$15,0,0,$B$8,$B$9), 1+BI$14, 0))) / $B$13</f>
        <v>0.2</v>
      </c>
      <c r="BJ24" cm="1">
        <f t="array" aca="1" ref="BJ24" ca="1">SUMPRODUCT(--(OFFSET($O$13,0,0,1,$B$9)=TRUE), --(INDEX(OFFSET($O$15,0,0,$B$8,$B$9), 1+$AP24, 0) = INDEX(OFFSET($O$15,0,0,$B$8,$B$9), 1+BJ$14, 0))) / $B$13</f>
        <v>0.4</v>
      </c>
      <c r="BN24">
        <f t="shared" ca="1" si="7"/>
        <v>5</v>
      </c>
      <c r="BO24" s="14">
        <f t="shared" ca="1" si="8"/>
        <v>0.2</v>
      </c>
      <c r="BP24" s="2">
        <f ca="1"/>
        <v>9</v>
      </c>
      <c r="BQ24" cm="1">
        <f t="array" aca="1" ref="BQ24" ca="1">SUMPRODUCT(--(OFFSET($O$9,0,0,1,$B$9)=TRUE), --(INDEX(OFFSET($O$15,0,0,$B$8,$B$9), 1+$BP24, 0) = INDEX(OFFSET($O$15,0,0,$B$8,$B$9), 1+BQ$14, 0))) / $B$16</f>
        <v>0.6</v>
      </c>
      <c r="BR24" cm="1">
        <f t="array" aca="1" ref="BR24" ca="1">SUMPRODUCT(--(OFFSET($O$9,0,0,1,$B$9)=TRUE), --(INDEX(OFFSET($O$15,0,0,$B$8,$B$9), 1+$BP24, 0) = INDEX(OFFSET($O$15,0,0,$B$8,$B$9), 1+BR$14, 0))) / $B$16</f>
        <v>0.4</v>
      </c>
      <c r="BS24" cm="1">
        <f t="array" aca="1" ref="BS24" ca="1">SUMPRODUCT(--(OFFSET($O$9,0,0,1,$B$9)=TRUE), --(INDEX(OFFSET($O$15,0,0,$B$8,$B$9), 1+$BP24, 0) = INDEX(OFFSET($O$15,0,0,$B$8,$B$9), 1+BS$14, 0))) / $B$16</f>
        <v>0.4</v>
      </c>
      <c r="BT24" cm="1">
        <f t="array" aca="1" ref="BT24" ca="1">SUMPRODUCT(--(OFFSET($O$9,0,0,1,$B$9)=TRUE), --(INDEX(OFFSET($O$15,0,0,$B$8,$B$9), 1+$BP24, 0) = INDEX(OFFSET($O$15,0,0,$B$8,$B$9), 1+BT$14, 0))) / $B$16</f>
        <v>0.4</v>
      </c>
      <c r="BU24" cm="1">
        <f t="array" aca="1" ref="BU24" ca="1">SUMPRODUCT(--(OFFSET($O$9,0,0,1,$B$9)=TRUE), --(INDEX(OFFSET($O$15,0,0,$B$8,$B$9), 1+$BP24, 0) = INDEX(OFFSET($O$15,0,0,$B$8,$B$9), 1+BU$14, 0))) / $B$16</f>
        <v>0.6</v>
      </c>
      <c r="BV24" cm="1">
        <f t="array" aca="1" ref="BV24" ca="1">SUMPRODUCT(--(OFFSET($O$9,0,0,1,$B$9)=TRUE), --(INDEX(OFFSET($O$15,0,0,$B$8,$B$9), 1+$BP24, 0) = INDEX(OFFSET($O$15,0,0,$B$8,$B$9), 1+BV$14, 0))) / $B$16</f>
        <v>0.4</v>
      </c>
      <c r="BW24" cm="1">
        <f t="array" aca="1" ref="BW24" ca="1">SUMPRODUCT(--(OFFSET($O$9,0,0,1,$B$9)=TRUE), --(INDEX(OFFSET($O$15,0,0,$B$8,$B$9), 1+$BP24, 0) = INDEX(OFFSET($O$15,0,0,$B$8,$B$9), 1+BW$14, 0))) / $B$16</f>
        <v>0.4</v>
      </c>
      <c r="BX24" cm="1">
        <f t="array" aca="1" ref="BX24" ca="1">SUMPRODUCT(--(OFFSET($O$9,0,0,1,$B$9)=TRUE), --(INDEX(OFFSET($O$15,0,0,$B$8,$B$9), 1+$BP24, 0) = INDEX(OFFSET($O$15,0,0,$B$8,$B$9), 1+BX$14, 0))) / $B$16</f>
        <v>0.4</v>
      </c>
      <c r="BY24" cm="1">
        <f t="array" aca="1" ref="BY24" ca="1">SUMPRODUCT(--(OFFSET($O$9,0,0,1,$B$9)=TRUE), --(INDEX(OFFSET($O$15,0,0,$B$8,$B$9), 1+$BP24, 0) = INDEX(OFFSET($O$15,0,0,$B$8,$B$9), 1+BY$14, 0))) / $B$16</f>
        <v>0.8</v>
      </c>
      <c r="BZ24" cm="1">
        <f t="array" aca="1" ref="BZ24" ca="1">SUMPRODUCT(--(OFFSET($O$9,0,0,1,$B$9)=TRUE), --(INDEX(OFFSET($O$15,0,0,$B$8,$B$9), 1+$BP24, 0) = INDEX(OFFSET($O$15,0,0,$B$8,$B$9), 1+BZ$14, 0))) / $B$16</f>
        <v>1</v>
      </c>
      <c r="CA24" cm="1">
        <f t="array" aca="1" ref="CA24" ca="1">SUMPRODUCT(--(OFFSET($O$9,0,0,1,$B$9)=TRUE), --(INDEX(OFFSET($O$15,0,0,$B$8,$B$9), 1+$BP24, 0) = INDEX(OFFSET($O$15,0,0,$B$8,$B$9), 1+CA$14, 0))) / $B$16</f>
        <v>0.6</v>
      </c>
      <c r="CB24" cm="1">
        <f t="array" aca="1" ref="CB24" ca="1">SUMPRODUCT(--(OFFSET($O$9,0,0,1,$B$9)=TRUE), --(INDEX(OFFSET($O$15,0,0,$B$8,$B$9), 1+$BP24, 0) = INDEX(OFFSET($O$15,0,0,$B$8,$B$9), 1+CB$14, 0))) / $B$16</f>
        <v>0.8</v>
      </c>
      <c r="CC24" cm="1">
        <f t="array" aca="1" ref="CC24" ca="1">SUMPRODUCT(--(OFFSET($O$9,0,0,1,$B$9)=TRUE), --(INDEX(OFFSET($O$15,0,0,$B$8,$B$9), 1+$BP24, 0) = INDEX(OFFSET($O$15,0,0,$B$8,$B$9), 1+CC$14, 0))) / $B$16</f>
        <v>0.6</v>
      </c>
      <c r="CD24" cm="1">
        <f t="array" aca="1" ref="CD24" ca="1">SUMPRODUCT(--(OFFSET($O$9,0,0,1,$B$9)=TRUE), --(INDEX(OFFSET($O$15,0,0,$B$8,$B$9), 1+$BP24, 0) = INDEX(OFFSET($O$15,0,0,$B$8,$B$9), 1+CD$14, 0))) / $B$16</f>
        <v>0.8</v>
      </c>
      <c r="CE24" cm="1">
        <f t="array" aca="1" ref="CE24" ca="1">SUMPRODUCT(--(OFFSET($O$9,0,0,1,$B$9)=TRUE), --(INDEX(OFFSET($O$15,0,0,$B$8,$B$9), 1+$BP24, 0) = INDEX(OFFSET($O$15,0,0,$B$8,$B$9), 1+CE$14, 0))) / $B$16</f>
        <v>0.6</v>
      </c>
      <c r="CF24" cm="1">
        <f t="array" aca="1" ref="CF24" ca="1">SUMPRODUCT(--(OFFSET($O$9,0,0,1,$B$9)=TRUE), --(INDEX(OFFSET($O$15,0,0,$B$8,$B$9), 1+$BP24, 0) = INDEX(OFFSET($O$15,0,0,$B$8,$B$9), 1+CF$14, 0))) / $B$16</f>
        <v>0.8</v>
      </c>
      <c r="CG24" cm="1">
        <f t="array" aca="1" ref="CG24" ca="1">SUMPRODUCT(--(OFFSET($O$9,0,0,1,$B$9)=TRUE), --(INDEX(OFFSET($O$15,0,0,$B$8,$B$9), 1+$BP24, 0) = INDEX(OFFSET($O$15,0,0,$B$8,$B$9), 1+CG$14, 0))) / $B$16</f>
        <v>0.2</v>
      </c>
      <c r="CH24" cm="1">
        <f t="array" aca="1" ref="CH24" ca="1">SUMPRODUCT(--(OFFSET($O$9,0,0,1,$B$9)=TRUE), --(INDEX(OFFSET($O$15,0,0,$B$8,$B$9), 1+$BP24, 0) = INDEX(OFFSET($O$15,0,0,$B$8,$B$9), 1+CH$14, 0))) / $B$16</f>
        <v>0.2</v>
      </c>
      <c r="CI24" cm="1">
        <f t="array" aca="1" ref="CI24" ca="1">SUMPRODUCT(--(OFFSET($O$9,0,0,1,$B$9)=TRUE), --(INDEX(OFFSET($O$15,0,0,$B$8,$B$9), 1+$BP24, 0) = INDEX(OFFSET($O$15,0,0,$B$8,$B$9), 1+CI$14, 0))) / $B$16</f>
        <v>0.2</v>
      </c>
      <c r="CJ24" cm="1">
        <f t="array" aca="1" ref="CJ24" ca="1">SUMPRODUCT(--(OFFSET($O$9,0,0,1,$B$9)=TRUE), --(INDEX(OFFSET($O$15,0,0,$B$8,$B$9), 1+$BP24, 0) = INDEX(OFFSET($O$15,0,0,$B$8,$B$9), 1+CJ$14, 0))) / $B$16</f>
        <v>0.4</v>
      </c>
      <c r="DF24" cm="1">
        <f t="array" aca="1" ref="DF24" ca="1">INDEX(_xlfn.ANCHORARRAY($CQ$15), 1 + INT((ROWS($DG$15:$DG24) - 1) / ROWS(_xlfn.ANCHORARRAY($CQ$15))))</f>
        <v>1</v>
      </c>
      <c r="DG24" cm="1">
        <f t="array" aca="1" ref="DG24" ca="1">INDEX(_xlfn.ANCHORARRAY($CQ$15), 1 + MOD(ROWS($DG$15:$DG24) - 1, ROWS(_xlfn.ANCHORARRAY($CQ$15))))</f>
        <v>4</v>
      </c>
      <c r="DH24" cm="1">
        <f t="array" aca="1" ref="DH24" ca="1">(1-$B$18)*SUMPRODUCT(OFFSET($BO$15,0,0,$B$14,1), 1*(OFFSET($O$15,0,$DF24,$B$14,1)=DH$13), 1*(OFFSET($O$15,0,$DG24,$B$14,1)=DH$14))   /   SUM(OFFSET($BO$15,0,0,$B$14,1)) + $B$18/($B$19*$B$19)</f>
        <v>1.1999999999999999E-3</v>
      </c>
      <c r="DI24" cm="1">
        <f t="array" aca="1" ref="DI24" ca="1">(1-$B$18)*SUMPRODUCT(OFFSET($BO$15,0,0,$B$14,1), 1*(OFFSET($O$15,0,$DF24,$B$14,1)=DI$13), 1*(OFFSET($O$15,0,$DG24,$B$14,1)=DI$14))   /   SUM(OFFSET($BO$15,0,0,$B$14,1)) + $B$18/($B$19*$B$19)</f>
        <v>1.1999999999999999E-3</v>
      </c>
      <c r="DJ24" cm="1">
        <f t="array" aca="1" ref="DJ24" ca="1">(1-$B$18)*SUMPRODUCT(OFFSET($BO$15,0,0,$B$14,1), 1*(OFFSET($O$15,0,$DF24,$B$14,1)=DJ$13), 1*(OFFSET($O$15,0,$DG24,$B$14,1)=DJ$14))   /   SUM(OFFSET($BO$15,0,0,$B$14,1)) + $B$18/($B$19*$B$19)</f>
        <v>1.1999999999999999E-3</v>
      </c>
      <c r="DK24" cm="1">
        <f t="array" aca="1" ref="DK24" ca="1">(1-$B$18)*SUMPRODUCT(OFFSET($BO$15,0,0,$B$14,1), 1*(OFFSET($O$15,0,$DF24,$B$14,1)=DK$13), 1*(OFFSET($O$15,0,$DG24,$B$14,1)=DK$14))   /   SUM(OFFSET($BO$15,0,0,$B$14,1)) + $B$18/($B$19*$B$19)</f>
        <v>1.1999999999999999E-3</v>
      </c>
      <c r="DL24" cm="1">
        <f t="array" aca="1" ref="DL24" ca="1">(1-$B$18)*SUMPRODUCT(OFFSET($BO$15,0,0,$B$14,1), 1*(OFFSET($O$15,0,$DF24,$B$14,1)=DL$13), 1*(OFFSET($O$15,0,$DG24,$B$14,1)=DL$14))   /   SUM(OFFSET($BO$15,0,0,$B$14,1)) + $B$18/($B$19*$B$19)</f>
        <v>1.1999999999999999E-3</v>
      </c>
      <c r="DM24" cm="1">
        <f t="array" aca="1" ref="DM24" ca="1">(1-$B$18)*SUMPRODUCT(OFFSET($BO$15,0,0,$B$14,1), 1*(OFFSET($O$15,0,$DF24,$B$14,1)=DM$13), 1*(OFFSET($O$15,0,$DG24,$B$14,1)=DM$14))   /   SUM(OFFSET($BO$15,0,0,$B$14,1)) + $B$18/($B$19*$B$19)</f>
        <v>9.7239603960396048E-2</v>
      </c>
      <c r="DN24" cm="1">
        <f t="array" aca="1" ref="DN24" ca="1">(1-$B$18)*SUMPRODUCT(OFFSET($BO$15,0,0,$B$14,1), 1*(OFFSET($O$15,0,$DF24,$B$14,1)=DN$13), 1*(OFFSET($O$15,0,$DG24,$B$14,1)=DN$14))   /   SUM(OFFSET($BO$15,0,0,$B$14,1)) + $B$18/($B$19*$B$19)</f>
        <v>0.12925280528052804</v>
      </c>
      <c r="DO24" cm="1">
        <f t="array" aca="1" ref="DO24" ca="1">(1-$B$18)*SUMPRODUCT(OFFSET($BO$15,0,0,$B$14,1), 1*(OFFSET($O$15,0,$DF24,$B$14,1)=DO$13), 1*(OFFSET($O$15,0,$DG24,$B$14,1)=DO$14))   /   SUM(OFFSET($BO$15,0,0,$B$14,1)) + $B$18/($B$19*$B$19)</f>
        <v>0.2477016501650165</v>
      </c>
      <c r="DP24" cm="1">
        <f t="array" aca="1" ref="DP24" ca="1">(1-$B$18)*SUMPRODUCT(OFFSET($BO$15,0,0,$B$14,1), 1*(OFFSET($O$15,0,$DF24,$B$14,1)=DP$13), 1*(OFFSET($O$15,0,$DG24,$B$14,1)=DP$14))   /   SUM(OFFSET($BO$15,0,0,$B$14,1)) + $B$18/($B$19*$B$19)</f>
        <v>1.1999999999999999E-3</v>
      </c>
      <c r="DQ24" cm="1">
        <f t="array" aca="1" ref="DQ24" ca="1">(1-$B$18)*SUMPRODUCT(OFFSET($BO$15,0,0,$B$14,1), 1*(OFFSET($O$15,0,$DF24,$B$14,1)=DQ$13), 1*(OFFSET($O$15,0,$DG24,$B$14,1)=DQ$14))   /   SUM(OFFSET($BO$15,0,0,$B$14,1)) + $B$18/($B$19*$B$19)</f>
        <v>1.1999999999999999E-3</v>
      </c>
      <c r="DR24" cm="1">
        <f t="array" aca="1" ref="DR24" ca="1">(1-$B$18)*SUMPRODUCT(OFFSET($BO$15,0,0,$B$14,1), 1*(OFFSET($O$15,0,$DF24,$B$14,1)=DR$13), 1*(OFFSET($O$15,0,$DG24,$B$14,1)=DR$14))   /   SUM(OFFSET($BO$15,0,0,$B$14,1)) + $B$18/($B$19*$B$19)</f>
        <v>1.1999999999999999E-3</v>
      </c>
      <c r="DS24" cm="1">
        <f t="array" aca="1" ref="DS24" ca="1">(1-$B$18)*SUMPRODUCT(OFFSET($BO$15,0,0,$B$14,1), 1*(OFFSET($O$15,0,$DF24,$B$14,1)=DS$13), 1*(OFFSET($O$15,0,$DG24,$B$14,1)=DS$14))   /   SUM(OFFSET($BO$15,0,0,$B$14,1)) + $B$18/($B$19*$B$19)</f>
        <v>0.3085267326732673</v>
      </c>
      <c r="DT24" cm="1">
        <f t="array" aca="1" ref="DT24" ca="1">(1-$B$18)*SUMPRODUCT(OFFSET($BO$15,0,0,$B$14,1), 1*(OFFSET($O$15,0,$DF24,$B$14,1)=DT$13), 1*(OFFSET($O$15,0,$DG24,$B$14,1)=DT$14))   /   SUM(OFFSET($BO$15,0,0,$B$14,1)) + $B$18/($B$19*$B$19)</f>
        <v>1.1999999999999999E-3</v>
      </c>
      <c r="DU24" cm="1">
        <f t="array" aca="1" ref="DU24" ca="1">(1-$B$18)*SUMPRODUCT(OFFSET($BO$15,0,0,$B$14,1), 1*(OFFSET($O$15,0,$DF24,$B$14,1)=DU$13), 1*(OFFSET($O$15,0,$DG24,$B$14,1)=DU$14))   /   SUM(OFFSET($BO$15,0,0,$B$14,1)) + $B$18/($B$19*$B$19)</f>
        <v>1.1999999999999999E-3</v>
      </c>
      <c r="DV24" cm="1">
        <f t="array" aca="1" ref="DV24" ca="1">(1-$B$18)*SUMPRODUCT(OFFSET($BO$15,0,0,$B$14,1), 1*(OFFSET($O$15,0,$DF24,$B$14,1)=DV$13), 1*(OFFSET($O$15,0,$DG24,$B$14,1)=DV$14))   /   SUM(OFFSET($BO$15,0,0,$B$14,1)) + $B$18/($B$19*$B$19)</f>
        <v>1.1999999999999999E-3</v>
      </c>
      <c r="DW24" cm="1">
        <f t="array" aca="1" ref="DW24" ca="1">(1-$B$18)*SUMPRODUCT(OFFSET($BO$15,0,0,$B$14,1), 1*(OFFSET($O$15,0,$DF24,$B$14,1)=DW$13), 1*(OFFSET($O$15,0,$DG24,$B$14,1)=DW$14))   /   SUM(OFFSET($BO$15,0,0,$B$14,1)) + $B$18/($B$19*$B$19)</f>
        <v>0.19327920792079209</v>
      </c>
    </row>
    <row r="25" spans="1:127" x14ac:dyDescent="0.2">
      <c r="D25" s="10">
        <f ca="1"/>
        <v>10</v>
      </c>
      <c r="F25" s="10">
        <f ca="1"/>
        <v>0.2</v>
      </c>
      <c r="H25" s="10"/>
      <c r="J25" cm="1">
        <f t="array" aca="1" ref="J25" ca="1">SUMPRODUCT((O25:AJ25=$O$11:$AJ$11)*(O$13:AJ$13=TRUE))  / COUNTIF(O$13:AJ$13,TRUE)</f>
        <v>0.4</v>
      </c>
      <c r="K25" t="b">
        <f t="shared" ca="1" si="3"/>
        <v>1</v>
      </c>
      <c r="L25" cm="1">
        <f t="array" aca="1" ref="L25" ca="1">SUM(
   1*(_xlfn._xlws.FILTER(OFFSET($O25,0,0,1,$B$9),OFFSET($O$13,0,0,1,$B$9)) = "-")
) / $B$13</f>
        <v>0</v>
      </c>
      <c r="M25" t="b">
        <f t="shared" ca="1" si="4"/>
        <v>1</v>
      </c>
      <c r="N25" s="2">
        <v>10</v>
      </c>
      <c r="O25" s="12" t="s">
        <v>1</v>
      </c>
      <c r="P25" s="9" t="s">
        <v>2</v>
      </c>
      <c r="Q25" s="9" t="s">
        <v>0</v>
      </c>
      <c r="R25" s="9" t="s">
        <v>3</v>
      </c>
      <c r="S25" s="9" t="s">
        <v>3</v>
      </c>
      <c r="AK25" s="7"/>
      <c r="AN25">
        <f t="shared" ca="1" si="5"/>
        <v>5</v>
      </c>
      <c r="AO25" s="14">
        <f t="shared" ca="1" si="6"/>
        <v>0.2</v>
      </c>
      <c r="AP25" s="2">
        <f ca="1"/>
        <v>10</v>
      </c>
      <c r="AQ25" cm="1">
        <f t="array" aca="1" ref="AQ25" ca="1">SUMPRODUCT(--(OFFSET($O$13,0,0,1,$B$9)=TRUE), --(INDEX(OFFSET($O$15,0,0,$B$8,$B$9), 1+$AP25, 0) = INDEX(OFFSET($O$15,0,0,$B$8,$B$9), 1+AQ$14, 0))) / $B$13</f>
        <v>0.4</v>
      </c>
      <c r="AR25" cm="1">
        <f t="array" aca="1" ref="AR25" ca="1">SUMPRODUCT(--(OFFSET($O$13,0,0,1,$B$9)=TRUE), --(INDEX(OFFSET($O$15,0,0,$B$8,$B$9), 1+$AP25, 0) = INDEX(OFFSET($O$15,0,0,$B$8,$B$9), 1+AR$14, 0))) / $B$13</f>
        <v>0.6</v>
      </c>
      <c r="AS25" cm="1">
        <f t="array" aca="1" ref="AS25" ca="1">SUMPRODUCT(--(OFFSET($O$13,0,0,1,$B$9)=TRUE), --(INDEX(OFFSET($O$15,0,0,$B$8,$B$9), 1+$AP25, 0) = INDEX(OFFSET($O$15,0,0,$B$8,$B$9), 1+AS$14, 0))) / $B$13</f>
        <v>0.4</v>
      </c>
      <c r="AT25" cm="1">
        <f t="array" aca="1" ref="AT25" ca="1">SUMPRODUCT(--(OFFSET($O$13,0,0,1,$B$9)=TRUE), --(INDEX(OFFSET($O$15,0,0,$B$8,$B$9), 1+$AP25, 0) = INDEX(OFFSET($O$15,0,0,$B$8,$B$9), 1+AT$14, 0))) / $B$13</f>
        <v>0.4</v>
      </c>
      <c r="AU25" cm="1">
        <f t="array" aca="1" ref="AU25" ca="1">SUMPRODUCT(--(OFFSET($O$13,0,0,1,$B$9)=TRUE), --(INDEX(OFFSET($O$15,0,0,$B$8,$B$9), 1+$AP25, 0) = INDEX(OFFSET($O$15,0,0,$B$8,$B$9), 1+AU$14, 0))) / $B$13</f>
        <v>0.4</v>
      </c>
      <c r="AV25" cm="1">
        <f t="array" aca="1" ref="AV25" ca="1">SUMPRODUCT(--(OFFSET($O$13,0,0,1,$B$9)=TRUE), --(INDEX(OFFSET($O$15,0,0,$B$8,$B$9), 1+$AP25, 0) = INDEX(OFFSET($O$15,0,0,$B$8,$B$9), 1+AV$14, 0))) / $B$13</f>
        <v>0.6</v>
      </c>
      <c r="AW25" cm="1">
        <f t="array" aca="1" ref="AW25" ca="1">SUMPRODUCT(--(OFFSET($O$13,0,0,1,$B$9)=TRUE), --(INDEX(OFFSET($O$15,0,0,$B$8,$B$9), 1+$AP25, 0) = INDEX(OFFSET($O$15,0,0,$B$8,$B$9), 1+AW$14, 0))) / $B$13</f>
        <v>0.4</v>
      </c>
      <c r="AX25" cm="1">
        <f t="array" aca="1" ref="AX25" ca="1">SUMPRODUCT(--(OFFSET($O$13,0,0,1,$B$9)=TRUE), --(INDEX(OFFSET($O$15,0,0,$B$8,$B$9), 1+$AP25, 0) = INDEX(OFFSET($O$15,0,0,$B$8,$B$9), 1+AX$14, 0))) / $B$13</f>
        <v>0.4</v>
      </c>
      <c r="AY25" cm="1">
        <f t="array" aca="1" ref="AY25" ca="1">SUMPRODUCT(--(OFFSET($O$13,0,0,1,$B$9)=TRUE), --(INDEX(OFFSET($O$15,0,0,$B$8,$B$9), 1+$AP25, 0) = INDEX(OFFSET($O$15,0,0,$B$8,$B$9), 1+AY$14, 0))) / $B$13</f>
        <v>0.8</v>
      </c>
      <c r="AZ25" cm="1">
        <f t="array" aca="1" ref="AZ25" ca="1">SUMPRODUCT(--(OFFSET($O$13,0,0,1,$B$9)=TRUE), --(INDEX(OFFSET($O$15,0,0,$B$8,$B$9), 1+$AP25, 0) = INDEX(OFFSET($O$15,0,0,$B$8,$B$9), 1+AZ$14, 0))) / $B$13</f>
        <v>0.6</v>
      </c>
      <c r="BA25" cm="1">
        <f t="array" aca="1" ref="BA25" ca="1">SUMPRODUCT(--(OFFSET($O$13,0,0,1,$B$9)=TRUE), --(INDEX(OFFSET($O$15,0,0,$B$8,$B$9), 1+$AP25, 0) = INDEX(OFFSET($O$15,0,0,$B$8,$B$9), 1+BA$14, 0))) / $B$13</f>
        <v>1</v>
      </c>
      <c r="BB25" cm="1">
        <f t="array" aca="1" ref="BB25" ca="1">SUMPRODUCT(--(OFFSET($O$13,0,0,1,$B$9)=TRUE), --(INDEX(OFFSET($O$15,0,0,$B$8,$B$9), 1+$AP25, 0) = INDEX(OFFSET($O$15,0,0,$B$8,$B$9), 1+BB$14, 0))) / $B$13</f>
        <v>0.8</v>
      </c>
      <c r="BC25" cm="1">
        <f t="array" aca="1" ref="BC25" ca="1">SUMPRODUCT(--(OFFSET($O$13,0,0,1,$B$9)=TRUE), --(INDEX(OFFSET($O$15,0,0,$B$8,$B$9), 1+$AP25, 0) = INDEX(OFFSET($O$15,0,0,$B$8,$B$9), 1+BC$14, 0))) / $B$13</f>
        <v>0.8</v>
      </c>
      <c r="BD25" cm="1">
        <f t="array" aca="1" ref="BD25" ca="1">SUMPRODUCT(--(OFFSET($O$13,0,0,1,$B$9)=TRUE), --(INDEX(OFFSET($O$15,0,0,$B$8,$B$9), 1+$AP25, 0) = INDEX(OFFSET($O$15,0,0,$B$8,$B$9), 1+BD$14, 0))) / $B$13</f>
        <v>0.6</v>
      </c>
      <c r="BE25" cm="1">
        <f t="array" aca="1" ref="BE25" ca="1">SUMPRODUCT(--(OFFSET($O$13,0,0,1,$B$9)=TRUE), --(INDEX(OFFSET($O$15,0,0,$B$8,$B$9), 1+$AP25, 0) = INDEX(OFFSET($O$15,0,0,$B$8,$B$9), 1+BE$14, 0))) / $B$13</f>
        <v>0.8</v>
      </c>
      <c r="BF25" cm="1">
        <f t="array" aca="1" ref="BF25" ca="1">SUMPRODUCT(--(OFFSET($O$13,0,0,1,$B$9)=TRUE), --(INDEX(OFFSET($O$15,0,0,$B$8,$B$9), 1+$AP25, 0) = INDEX(OFFSET($O$15,0,0,$B$8,$B$9), 1+BF$14, 0))) / $B$13</f>
        <v>0.6</v>
      </c>
      <c r="BG25" cm="1">
        <f t="array" aca="1" ref="BG25" ca="1">SUMPRODUCT(--(OFFSET($O$13,0,0,1,$B$9)=TRUE), --(INDEX(OFFSET($O$15,0,0,$B$8,$B$9), 1+$AP25, 0) = INDEX(OFFSET($O$15,0,0,$B$8,$B$9), 1+BG$14, 0))) / $B$13</f>
        <v>0</v>
      </c>
      <c r="BH25" cm="1">
        <f t="array" aca="1" ref="BH25" ca="1">SUMPRODUCT(--(OFFSET($O$13,0,0,1,$B$9)=TRUE), --(INDEX(OFFSET($O$15,0,0,$B$8,$B$9), 1+$AP25, 0) = INDEX(OFFSET($O$15,0,0,$B$8,$B$9), 1+BH$14, 0))) / $B$13</f>
        <v>0</v>
      </c>
      <c r="BI25" cm="1">
        <f t="array" aca="1" ref="BI25" ca="1">SUMPRODUCT(--(OFFSET($O$13,0,0,1,$B$9)=TRUE), --(INDEX(OFFSET($O$15,0,0,$B$8,$B$9), 1+$AP25, 0) = INDEX(OFFSET($O$15,0,0,$B$8,$B$9), 1+BI$14, 0))) / $B$13</f>
        <v>0</v>
      </c>
      <c r="BJ25" cm="1">
        <f t="array" aca="1" ref="BJ25" ca="1">SUMPRODUCT(--(OFFSET($O$13,0,0,1,$B$9)=TRUE), --(INDEX(OFFSET($O$15,0,0,$B$8,$B$9), 1+$AP25, 0) = INDEX(OFFSET($O$15,0,0,$B$8,$B$9), 1+BJ$14, 0))) / $B$13</f>
        <v>0.2</v>
      </c>
      <c r="BN25">
        <f t="shared" ca="1" si="7"/>
        <v>5</v>
      </c>
      <c r="BO25" s="14">
        <f t="shared" ca="1" si="8"/>
        <v>0.2</v>
      </c>
      <c r="BP25" s="2">
        <f ca="1"/>
        <v>10</v>
      </c>
      <c r="BQ25" cm="1">
        <f t="array" aca="1" ref="BQ25" ca="1">SUMPRODUCT(--(OFFSET($O$9,0,0,1,$B$9)=TRUE), --(INDEX(OFFSET($O$15,0,0,$B$8,$B$9), 1+$BP25, 0) = INDEX(OFFSET($O$15,0,0,$B$8,$B$9), 1+BQ$14, 0))) / $B$16</f>
        <v>0.4</v>
      </c>
      <c r="BR25" cm="1">
        <f t="array" aca="1" ref="BR25" ca="1">SUMPRODUCT(--(OFFSET($O$9,0,0,1,$B$9)=TRUE), --(INDEX(OFFSET($O$15,0,0,$B$8,$B$9), 1+$BP25, 0) = INDEX(OFFSET($O$15,0,0,$B$8,$B$9), 1+BR$14, 0))) / $B$16</f>
        <v>0.6</v>
      </c>
      <c r="BS25" cm="1">
        <f t="array" aca="1" ref="BS25" ca="1">SUMPRODUCT(--(OFFSET($O$9,0,0,1,$B$9)=TRUE), --(INDEX(OFFSET($O$15,0,0,$B$8,$B$9), 1+$BP25, 0) = INDEX(OFFSET($O$15,0,0,$B$8,$B$9), 1+BS$14, 0))) / $B$16</f>
        <v>0.4</v>
      </c>
      <c r="BT25" cm="1">
        <f t="array" aca="1" ref="BT25" ca="1">SUMPRODUCT(--(OFFSET($O$9,0,0,1,$B$9)=TRUE), --(INDEX(OFFSET($O$15,0,0,$B$8,$B$9), 1+$BP25, 0) = INDEX(OFFSET($O$15,0,0,$B$8,$B$9), 1+BT$14, 0))) / $B$16</f>
        <v>0.4</v>
      </c>
      <c r="BU25" cm="1">
        <f t="array" aca="1" ref="BU25" ca="1">SUMPRODUCT(--(OFFSET($O$9,0,0,1,$B$9)=TRUE), --(INDEX(OFFSET($O$15,0,0,$B$8,$B$9), 1+$BP25, 0) = INDEX(OFFSET($O$15,0,0,$B$8,$B$9), 1+BU$14, 0))) / $B$16</f>
        <v>0.4</v>
      </c>
      <c r="BV25" cm="1">
        <f t="array" aca="1" ref="BV25" ca="1">SUMPRODUCT(--(OFFSET($O$9,0,0,1,$B$9)=TRUE), --(INDEX(OFFSET($O$15,0,0,$B$8,$B$9), 1+$BP25, 0) = INDEX(OFFSET($O$15,0,0,$B$8,$B$9), 1+BV$14, 0))) / $B$16</f>
        <v>0.6</v>
      </c>
      <c r="BW25" cm="1">
        <f t="array" aca="1" ref="BW25" ca="1">SUMPRODUCT(--(OFFSET($O$9,0,0,1,$B$9)=TRUE), --(INDEX(OFFSET($O$15,0,0,$B$8,$B$9), 1+$BP25, 0) = INDEX(OFFSET($O$15,0,0,$B$8,$B$9), 1+BW$14, 0))) / $B$16</f>
        <v>0.4</v>
      </c>
      <c r="BX25" cm="1">
        <f t="array" aca="1" ref="BX25" ca="1">SUMPRODUCT(--(OFFSET($O$9,0,0,1,$B$9)=TRUE), --(INDEX(OFFSET($O$15,0,0,$B$8,$B$9), 1+$BP25, 0) = INDEX(OFFSET($O$15,0,0,$B$8,$B$9), 1+BX$14, 0))) / $B$16</f>
        <v>0.4</v>
      </c>
      <c r="BY25" cm="1">
        <f t="array" aca="1" ref="BY25" ca="1">SUMPRODUCT(--(OFFSET($O$9,0,0,1,$B$9)=TRUE), --(INDEX(OFFSET($O$15,0,0,$B$8,$B$9), 1+$BP25, 0) = INDEX(OFFSET($O$15,0,0,$B$8,$B$9), 1+BY$14, 0))) / $B$16</f>
        <v>0.8</v>
      </c>
      <c r="BZ25" cm="1">
        <f t="array" aca="1" ref="BZ25" ca="1">SUMPRODUCT(--(OFFSET($O$9,0,0,1,$B$9)=TRUE), --(INDEX(OFFSET($O$15,0,0,$B$8,$B$9), 1+$BP25, 0) = INDEX(OFFSET($O$15,0,0,$B$8,$B$9), 1+BZ$14, 0))) / $B$16</f>
        <v>0.6</v>
      </c>
      <c r="CA25" cm="1">
        <f t="array" aca="1" ref="CA25" ca="1">SUMPRODUCT(--(OFFSET($O$9,0,0,1,$B$9)=TRUE), --(INDEX(OFFSET($O$15,0,0,$B$8,$B$9), 1+$BP25, 0) = INDEX(OFFSET($O$15,0,0,$B$8,$B$9), 1+CA$14, 0))) / $B$16</f>
        <v>1</v>
      </c>
      <c r="CB25" cm="1">
        <f t="array" aca="1" ref="CB25" ca="1">SUMPRODUCT(--(OFFSET($O$9,0,0,1,$B$9)=TRUE), --(INDEX(OFFSET($O$15,0,0,$B$8,$B$9), 1+$BP25, 0) = INDEX(OFFSET($O$15,0,0,$B$8,$B$9), 1+CB$14, 0))) / $B$16</f>
        <v>0.8</v>
      </c>
      <c r="CC25" cm="1">
        <f t="array" aca="1" ref="CC25" ca="1">SUMPRODUCT(--(OFFSET($O$9,0,0,1,$B$9)=TRUE), --(INDEX(OFFSET($O$15,0,0,$B$8,$B$9), 1+$BP25, 0) = INDEX(OFFSET($O$15,0,0,$B$8,$B$9), 1+CC$14, 0))) / $B$16</f>
        <v>0.8</v>
      </c>
      <c r="CD25" cm="1">
        <f t="array" aca="1" ref="CD25" ca="1">SUMPRODUCT(--(OFFSET($O$9,0,0,1,$B$9)=TRUE), --(INDEX(OFFSET($O$15,0,0,$B$8,$B$9), 1+$BP25, 0) = INDEX(OFFSET($O$15,0,0,$B$8,$B$9), 1+CD$14, 0))) / $B$16</f>
        <v>0.6</v>
      </c>
      <c r="CE25" cm="1">
        <f t="array" aca="1" ref="CE25" ca="1">SUMPRODUCT(--(OFFSET($O$9,0,0,1,$B$9)=TRUE), --(INDEX(OFFSET($O$15,0,0,$B$8,$B$9), 1+$BP25, 0) = INDEX(OFFSET($O$15,0,0,$B$8,$B$9), 1+CE$14, 0))) / $B$16</f>
        <v>0.8</v>
      </c>
      <c r="CF25" cm="1">
        <f t="array" aca="1" ref="CF25" ca="1">SUMPRODUCT(--(OFFSET($O$9,0,0,1,$B$9)=TRUE), --(INDEX(OFFSET($O$15,0,0,$B$8,$B$9), 1+$BP25, 0) = INDEX(OFFSET($O$15,0,0,$B$8,$B$9), 1+CF$14, 0))) / $B$16</f>
        <v>0.6</v>
      </c>
      <c r="CG25" cm="1">
        <f t="array" aca="1" ref="CG25" ca="1">SUMPRODUCT(--(OFFSET($O$9,0,0,1,$B$9)=TRUE), --(INDEX(OFFSET($O$15,0,0,$B$8,$B$9), 1+$BP25, 0) = INDEX(OFFSET($O$15,0,0,$B$8,$B$9), 1+CG$14, 0))) / $B$16</f>
        <v>0</v>
      </c>
      <c r="CH25" cm="1">
        <f t="array" aca="1" ref="CH25" ca="1">SUMPRODUCT(--(OFFSET($O$9,0,0,1,$B$9)=TRUE), --(INDEX(OFFSET($O$15,0,0,$B$8,$B$9), 1+$BP25, 0) = INDEX(OFFSET($O$15,0,0,$B$8,$B$9), 1+CH$14, 0))) / $B$16</f>
        <v>0</v>
      </c>
      <c r="CI25" cm="1">
        <f t="array" aca="1" ref="CI25" ca="1">SUMPRODUCT(--(OFFSET($O$9,0,0,1,$B$9)=TRUE), --(INDEX(OFFSET($O$15,0,0,$B$8,$B$9), 1+$BP25, 0) = INDEX(OFFSET($O$15,0,0,$B$8,$B$9), 1+CI$14, 0))) / $B$16</f>
        <v>0</v>
      </c>
      <c r="CJ25" cm="1">
        <f t="array" aca="1" ref="CJ25" ca="1">SUMPRODUCT(--(OFFSET($O$9,0,0,1,$B$9)=TRUE), --(INDEX(OFFSET($O$15,0,0,$B$8,$B$9), 1+$BP25, 0) = INDEX(OFFSET($O$15,0,0,$B$8,$B$9), 1+CJ$14, 0))) / $B$16</f>
        <v>0.2</v>
      </c>
      <c r="DF25" cm="1">
        <f t="array" aca="1" ref="DF25" ca="1">INDEX(_xlfn.ANCHORARRAY($CQ$15), 1 + INT((ROWS($DG$15:$DG25) - 1) / ROWS(_xlfn.ANCHORARRAY($CQ$15))))</f>
        <v>2</v>
      </c>
      <c r="DG25" cm="1">
        <f t="array" aca="1" ref="DG25" ca="1">INDEX(_xlfn.ANCHORARRAY($CQ$15), 1 + MOD(ROWS($DG$15:$DG25) - 1, ROWS(_xlfn.ANCHORARRAY($CQ$15))))</f>
        <v>0</v>
      </c>
      <c r="DH25" cm="1">
        <f t="array" aca="1" ref="DH25" ca="1">(1-$B$18)*SUMPRODUCT(OFFSET($BO$15,0,0,$B$14,1), 1*(OFFSET($O$15,0,$DF25,$B$14,1)=DH$13), 1*(OFFSET($O$15,0,$DG25,$B$14,1)=DH$14))   /   SUM(OFFSET($BO$15,0,0,$B$14,1)) + $B$18/($B$19*$B$19)</f>
        <v>3.9615841584158415E-2</v>
      </c>
      <c r="DI25" cm="1">
        <f t="array" aca="1" ref="DI25" ca="1">(1-$B$18)*SUMPRODUCT(OFFSET($BO$15,0,0,$B$14,1), 1*(OFFSET($O$15,0,$DF25,$B$14,1)=DI$13), 1*(OFFSET($O$15,0,$DG25,$B$14,1)=DI$14))   /   SUM(OFFSET($BO$15,0,0,$B$14,1)) + $B$18/($B$19*$B$19)</f>
        <v>3.9615841584158415E-2</v>
      </c>
      <c r="DJ25" cm="1">
        <f t="array" aca="1" ref="DJ25" ca="1">(1-$B$18)*SUMPRODUCT(OFFSET($BO$15,0,0,$B$14,1), 1*(OFFSET($O$15,0,$DF25,$B$14,1)=DJ$13), 1*(OFFSET($O$15,0,$DG25,$B$14,1)=DJ$14))   /   SUM(OFFSET($BO$15,0,0,$B$14,1)) + $B$18/($B$19*$B$19)</f>
        <v>3.9615841584158415E-2</v>
      </c>
      <c r="DK25" cm="1">
        <f t="array" aca="1" ref="DK25" ca="1">(1-$B$18)*SUMPRODUCT(OFFSET($BO$15,0,0,$B$14,1), 1*(OFFSET($O$15,0,$DF25,$B$14,1)=DK$13), 1*(OFFSET($O$15,0,$DG25,$B$14,1)=DK$14))   /   SUM(OFFSET($BO$15,0,0,$B$14,1)) + $B$18/($B$19*$B$19)</f>
        <v>3.9615841584158415E-2</v>
      </c>
      <c r="DL25" cm="1">
        <f t="array" aca="1" ref="DL25" ca="1">(1-$B$18)*SUMPRODUCT(OFFSET($BO$15,0,0,$B$14,1), 1*(OFFSET($O$15,0,$DF25,$B$14,1)=DL$13), 1*(OFFSET($O$15,0,$DG25,$B$14,1)=DL$14))   /   SUM(OFFSET($BO$15,0,0,$B$14,1)) + $B$18/($B$19*$B$19)</f>
        <v>3.9615841584158415E-2</v>
      </c>
      <c r="DM25" cm="1">
        <f t="array" aca="1" ref="DM25" ca="1">(1-$B$18)*SUMPRODUCT(OFFSET($BO$15,0,0,$B$14,1), 1*(OFFSET($O$15,0,$DF25,$B$14,1)=DM$13), 1*(OFFSET($O$15,0,$DG25,$B$14,1)=DM$14))   /   SUM(OFFSET($BO$15,0,0,$B$14,1)) + $B$18/($B$19*$B$19)</f>
        <v>3.9615841584158415E-2</v>
      </c>
      <c r="DN25" cm="1">
        <f t="array" aca="1" ref="DN25" ca="1">(1-$B$18)*SUMPRODUCT(OFFSET($BO$15,0,0,$B$14,1), 1*(OFFSET($O$15,0,$DF25,$B$14,1)=DN$13), 1*(OFFSET($O$15,0,$DG25,$B$14,1)=DN$14))   /   SUM(OFFSET($BO$15,0,0,$B$14,1)) + $B$18/($B$19*$B$19)</f>
        <v>3.9615841584158415E-2</v>
      </c>
      <c r="DO25" cm="1">
        <f t="array" aca="1" ref="DO25" ca="1">(1-$B$18)*SUMPRODUCT(OFFSET($BO$15,0,0,$B$14,1), 1*(OFFSET($O$15,0,$DF25,$B$14,1)=DO$13), 1*(OFFSET($O$15,0,$DG25,$B$14,1)=DO$14))   /   SUM(OFFSET($BO$15,0,0,$B$14,1)) + $B$18/($B$19*$B$19)</f>
        <v>3.9615841584158415E-2</v>
      </c>
      <c r="DP25" cm="1">
        <f t="array" aca="1" ref="DP25" ca="1">(1-$B$18)*SUMPRODUCT(OFFSET($BO$15,0,0,$B$14,1), 1*(OFFSET($O$15,0,$DF25,$B$14,1)=DP$13), 1*(OFFSET($O$15,0,$DG25,$B$14,1)=DP$14))   /   SUM(OFFSET($BO$15,0,0,$B$14,1)) + $B$18/($B$19*$B$19)</f>
        <v>0.32773465346534647</v>
      </c>
      <c r="DQ25" cm="1">
        <f t="array" aca="1" ref="DQ25" ca="1">(1-$B$18)*SUMPRODUCT(OFFSET($BO$15,0,0,$B$14,1), 1*(OFFSET($O$15,0,$DF25,$B$14,1)=DQ$13), 1*(OFFSET($O$15,0,$DG25,$B$14,1)=DQ$14))   /   SUM(OFFSET($BO$15,0,0,$B$14,1)) + $B$18/($B$19*$B$19)</f>
        <v>4.921980198019802E-2</v>
      </c>
      <c r="DR25" cm="1">
        <f t="array" aca="1" ref="DR25" ca="1">(1-$B$18)*SUMPRODUCT(OFFSET($BO$15,0,0,$B$14,1), 1*(OFFSET($O$15,0,$DF25,$B$14,1)=DR$13), 1*(OFFSET($O$15,0,$DG25,$B$14,1)=DR$14))   /   SUM(OFFSET($BO$15,0,0,$B$14,1)) + $B$18/($B$19*$B$19)</f>
        <v>4.921980198019802E-2</v>
      </c>
      <c r="DS25" cm="1">
        <f t="array" aca="1" ref="DS25" ca="1">(1-$B$18)*SUMPRODUCT(OFFSET($BO$15,0,0,$B$14,1), 1*(OFFSET($O$15,0,$DF25,$B$14,1)=DS$13), 1*(OFFSET($O$15,0,$DG25,$B$14,1)=DS$14))   /   SUM(OFFSET($BO$15,0,0,$B$14,1)) + $B$18/($B$19*$B$19)</f>
        <v>4.921980198019802E-2</v>
      </c>
      <c r="DT25" cm="1">
        <f t="array" aca="1" ref="DT25" ca="1">(1-$B$18)*SUMPRODUCT(OFFSET($BO$15,0,0,$B$14,1), 1*(OFFSET($O$15,0,$DF25,$B$14,1)=DT$13), 1*(OFFSET($O$15,0,$DG25,$B$14,1)=DT$14))   /   SUM(OFFSET($BO$15,0,0,$B$14,1)) + $B$18/($B$19*$B$19)</f>
        <v>4.921980198019802E-2</v>
      </c>
      <c r="DU25" cm="1">
        <f t="array" aca="1" ref="DU25" ca="1">(1-$B$18)*SUMPRODUCT(OFFSET($BO$15,0,0,$B$14,1), 1*(OFFSET($O$15,0,$DF25,$B$14,1)=DU$13), 1*(OFFSET($O$15,0,$DG25,$B$14,1)=DU$14))   /   SUM(OFFSET($BO$15,0,0,$B$14,1)) + $B$18/($B$19*$B$19)</f>
        <v>4.921980198019802E-2</v>
      </c>
      <c r="DV25" cm="1">
        <f t="array" aca="1" ref="DV25" ca="1">(1-$B$18)*SUMPRODUCT(OFFSET($BO$15,0,0,$B$14,1), 1*(OFFSET($O$15,0,$DF25,$B$14,1)=DV$13), 1*(OFFSET($O$15,0,$DG25,$B$14,1)=DV$14))   /   SUM(OFFSET($BO$15,0,0,$B$14,1)) + $B$18/($B$19*$B$19)</f>
        <v>4.921980198019802E-2</v>
      </c>
      <c r="DW25" cm="1">
        <f t="array" aca="1" ref="DW25" ca="1">(1-$B$18)*SUMPRODUCT(OFFSET($BO$15,0,0,$B$14,1), 1*(OFFSET($O$15,0,$DF25,$B$14,1)=DW$13), 1*(OFFSET($O$15,0,$DG25,$B$14,1)=DW$14))   /   SUM(OFFSET($BO$15,0,0,$B$14,1)) + $B$18/($B$19*$B$19)</f>
        <v>4.921980198019802E-2</v>
      </c>
    </row>
    <row r="26" spans="1:127" x14ac:dyDescent="0.2">
      <c r="D26" s="10">
        <f ca="1"/>
        <v>11</v>
      </c>
      <c r="F26" s="10">
        <f ca="1"/>
        <v>0.2</v>
      </c>
      <c r="H26" s="10"/>
      <c r="J26" cm="1">
        <f t="array" aca="1" ref="J26" ca="1">SUMPRODUCT((O26:AJ26=$O$11:$AJ$11)*(O$13:AJ$13=TRUE))  / COUNTIF(O$13:AJ$13,TRUE)</f>
        <v>0.4</v>
      </c>
      <c r="K26" t="b">
        <f t="shared" ca="1" si="3"/>
        <v>1</v>
      </c>
      <c r="L26" cm="1">
        <f t="array" aca="1" ref="L26" ca="1">SUM(
   1*(_xlfn._xlws.FILTER(OFFSET($O26,0,0,1,$B$9),OFFSET($O$13,0,0,1,$B$9)) = "-")
) / $B$13</f>
        <v>0</v>
      </c>
      <c r="M26" t="b">
        <f t="shared" ca="1" si="4"/>
        <v>1</v>
      </c>
      <c r="N26" s="2">
        <v>11</v>
      </c>
      <c r="O26" s="12" t="s">
        <v>1</v>
      </c>
      <c r="P26" s="9" t="s">
        <v>2</v>
      </c>
      <c r="Q26" s="9" t="s">
        <v>1</v>
      </c>
      <c r="R26" s="9" t="s">
        <v>3</v>
      </c>
      <c r="S26" s="9" t="s">
        <v>3</v>
      </c>
      <c r="AK26" s="7"/>
      <c r="AN26">
        <f t="shared" ca="1" si="5"/>
        <v>5</v>
      </c>
      <c r="AO26" s="14">
        <f t="shared" ca="1" si="6"/>
        <v>0.2</v>
      </c>
      <c r="AP26" s="2">
        <f ca="1"/>
        <v>11</v>
      </c>
      <c r="AQ26" cm="1">
        <f t="array" aca="1" ref="AQ26" ca="1">SUMPRODUCT(--(OFFSET($O$13,0,0,1,$B$9)=TRUE), --(INDEX(OFFSET($O$15,0,0,$B$8,$B$9), 1+$AP26, 0) = INDEX(OFFSET($O$15,0,0,$B$8,$B$9), 1+AQ$14, 0))) / $B$13</f>
        <v>0.4</v>
      </c>
      <c r="AR26" cm="1">
        <f t="array" aca="1" ref="AR26" ca="1">SUMPRODUCT(--(OFFSET($O$13,0,0,1,$B$9)=TRUE), --(INDEX(OFFSET($O$15,0,0,$B$8,$B$9), 1+$AP26, 0) = INDEX(OFFSET($O$15,0,0,$B$8,$B$9), 1+AR$14, 0))) / $B$13</f>
        <v>0.6</v>
      </c>
      <c r="AS26" cm="1">
        <f t="array" aca="1" ref="AS26" ca="1">SUMPRODUCT(--(OFFSET($O$13,0,0,1,$B$9)=TRUE), --(INDEX(OFFSET($O$15,0,0,$B$8,$B$9), 1+$AP26, 0) = INDEX(OFFSET($O$15,0,0,$B$8,$B$9), 1+AS$14, 0))) / $B$13</f>
        <v>0.4</v>
      </c>
      <c r="AT26" cm="1">
        <f t="array" aca="1" ref="AT26" ca="1">SUMPRODUCT(--(OFFSET($O$13,0,0,1,$B$9)=TRUE), --(INDEX(OFFSET($O$15,0,0,$B$8,$B$9), 1+$AP26, 0) = INDEX(OFFSET($O$15,0,0,$B$8,$B$9), 1+AT$14, 0))) / $B$13</f>
        <v>0.4</v>
      </c>
      <c r="AU26" cm="1">
        <f t="array" aca="1" ref="AU26" ca="1">SUMPRODUCT(--(OFFSET($O$13,0,0,1,$B$9)=TRUE), --(INDEX(OFFSET($O$15,0,0,$B$8,$B$9), 1+$AP26, 0) = INDEX(OFFSET($O$15,0,0,$B$8,$B$9), 1+AU$14, 0))) / $B$13</f>
        <v>0.4</v>
      </c>
      <c r="AV26" cm="1">
        <f t="array" aca="1" ref="AV26" ca="1">SUMPRODUCT(--(OFFSET($O$13,0,0,1,$B$9)=TRUE), --(INDEX(OFFSET($O$15,0,0,$B$8,$B$9), 1+$AP26, 0) = INDEX(OFFSET($O$15,0,0,$B$8,$B$9), 1+AV$14, 0))) / $B$13</f>
        <v>0.6</v>
      </c>
      <c r="AW26" cm="1">
        <f t="array" aca="1" ref="AW26" ca="1">SUMPRODUCT(--(OFFSET($O$13,0,0,1,$B$9)=TRUE), --(INDEX(OFFSET($O$15,0,0,$B$8,$B$9), 1+$AP26, 0) = INDEX(OFFSET($O$15,0,0,$B$8,$B$9), 1+AW$14, 0))) / $B$13</f>
        <v>0.4</v>
      </c>
      <c r="AX26" cm="1">
        <f t="array" aca="1" ref="AX26" ca="1">SUMPRODUCT(--(OFFSET($O$13,0,0,1,$B$9)=TRUE), --(INDEX(OFFSET($O$15,0,0,$B$8,$B$9), 1+$AP26, 0) = INDEX(OFFSET($O$15,0,0,$B$8,$B$9), 1+AX$14, 0))) / $B$13</f>
        <v>0.4</v>
      </c>
      <c r="AY26" cm="1">
        <f t="array" aca="1" ref="AY26" ca="1">SUMPRODUCT(--(OFFSET($O$13,0,0,1,$B$9)=TRUE), --(INDEX(OFFSET($O$15,0,0,$B$8,$B$9), 1+$AP26, 0) = INDEX(OFFSET($O$15,0,0,$B$8,$B$9), 1+AY$14, 0))) / $B$13</f>
        <v>0.6</v>
      </c>
      <c r="AZ26" cm="1">
        <f t="array" aca="1" ref="AZ26" ca="1">SUMPRODUCT(--(OFFSET($O$13,0,0,1,$B$9)=TRUE), --(INDEX(OFFSET($O$15,0,0,$B$8,$B$9), 1+$AP26, 0) = INDEX(OFFSET($O$15,0,0,$B$8,$B$9), 1+AZ$14, 0))) / $B$13</f>
        <v>0.8</v>
      </c>
      <c r="BA26" cm="1">
        <f t="array" aca="1" ref="BA26" ca="1">SUMPRODUCT(--(OFFSET($O$13,0,0,1,$B$9)=TRUE), --(INDEX(OFFSET($O$15,0,0,$B$8,$B$9), 1+$AP26, 0) = INDEX(OFFSET($O$15,0,0,$B$8,$B$9), 1+BA$14, 0))) / $B$13</f>
        <v>0.8</v>
      </c>
      <c r="BB26" cm="1">
        <f t="array" aca="1" ref="BB26" ca="1">SUMPRODUCT(--(OFFSET($O$13,0,0,1,$B$9)=TRUE), --(INDEX(OFFSET($O$15,0,0,$B$8,$B$9), 1+$AP26, 0) = INDEX(OFFSET($O$15,0,0,$B$8,$B$9), 1+BB$14, 0))) / $B$13</f>
        <v>1</v>
      </c>
      <c r="BC26" cm="1">
        <f t="array" aca="1" ref="BC26" ca="1">SUMPRODUCT(--(OFFSET($O$13,0,0,1,$B$9)=TRUE), --(INDEX(OFFSET($O$15,0,0,$B$8,$B$9), 1+$AP26, 0) = INDEX(OFFSET($O$15,0,0,$B$8,$B$9), 1+BC$14, 0))) / $B$13</f>
        <v>0.6</v>
      </c>
      <c r="BD26" cm="1">
        <f t="array" aca="1" ref="BD26" ca="1">SUMPRODUCT(--(OFFSET($O$13,0,0,1,$B$9)=TRUE), --(INDEX(OFFSET($O$15,0,0,$B$8,$B$9), 1+$AP26, 0) = INDEX(OFFSET($O$15,0,0,$B$8,$B$9), 1+BD$14, 0))) / $B$13</f>
        <v>0.8</v>
      </c>
      <c r="BE26" cm="1">
        <f t="array" aca="1" ref="BE26" ca="1">SUMPRODUCT(--(OFFSET($O$13,0,0,1,$B$9)=TRUE), --(INDEX(OFFSET($O$15,0,0,$B$8,$B$9), 1+$AP26, 0) = INDEX(OFFSET($O$15,0,0,$B$8,$B$9), 1+BE$14, 0))) / $B$13</f>
        <v>0.6</v>
      </c>
      <c r="BF26" cm="1">
        <f t="array" aca="1" ref="BF26" ca="1">SUMPRODUCT(--(OFFSET($O$13,0,0,1,$B$9)=TRUE), --(INDEX(OFFSET($O$15,0,0,$B$8,$B$9), 1+$AP26, 0) = INDEX(OFFSET($O$15,0,0,$B$8,$B$9), 1+BF$14, 0))) / $B$13</f>
        <v>0.8</v>
      </c>
      <c r="BG26" cm="1">
        <f t="array" aca="1" ref="BG26" ca="1">SUMPRODUCT(--(OFFSET($O$13,0,0,1,$B$9)=TRUE), --(INDEX(OFFSET($O$15,0,0,$B$8,$B$9), 1+$AP26, 0) = INDEX(OFFSET($O$15,0,0,$B$8,$B$9), 1+BG$14, 0))) / $B$13</f>
        <v>0</v>
      </c>
      <c r="BH26" cm="1">
        <f t="array" aca="1" ref="BH26" ca="1">SUMPRODUCT(--(OFFSET($O$13,0,0,1,$B$9)=TRUE), --(INDEX(OFFSET($O$15,0,0,$B$8,$B$9), 1+$AP26, 0) = INDEX(OFFSET($O$15,0,0,$B$8,$B$9), 1+BH$14, 0))) / $B$13</f>
        <v>0</v>
      </c>
      <c r="BI26" cm="1">
        <f t="array" aca="1" ref="BI26" ca="1">SUMPRODUCT(--(OFFSET($O$13,0,0,1,$B$9)=TRUE), --(INDEX(OFFSET($O$15,0,0,$B$8,$B$9), 1+$AP26, 0) = INDEX(OFFSET($O$15,0,0,$B$8,$B$9), 1+BI$14, 0))) / $B$13</f>
        <v>0</v>
      </c>
      <c r="BJ26" cm="1">
        <f t="array" aca="1" ref="BJ26" ca="1">SUMPRODUCT(--(OFFSET($O$13,0,0,1,$B$9)=TRUE), --(INDEX(OFFSET($O$15,0,0,$B$8,$B$9), 1+$AP26, 0) = INDEX(OFFSET($O$15,0,0,$B$8,$B$9), 1+BJ$14, 0))) / $B$13</f>
        <v>0.2</v>
      </c>
      <c r="BN26">
        <f t="shared" ca="1" si="7"/>
        <v>5</v>
      </c>
      <c r="BO26" s="14">
        <f t="shared" ca="1" si="8"/>
        <v>0.2</v>
      </c>
      <c r="BP26" s="2">
        <f ca="1"/>
        <v>11</v>
      </c>
      <c r="BQ26" cm="1">
        <f t="array" aca="1" ref="BQ26" ca="1">SUMPRODUCT(--(OFFSET($O$9,0,0,1,$B$9)=TRUE), --(INDEX(OFFSET($O$15,0,0,$B$8,$B$9), 1+$BP26, 0) = INDEX(OFFSET($O$15,0,0,$B$8,$B$9), 1+BQ$14, 0))) / $B$16</f>
        <v>0.4</v>
      </c>
      <c r="BR26" cm="1">
        <f t="array" aca="1" ref="BR26" ca="1">SUMPRODUCT(--(OFFSET($O$9,0,0,1,$B$9)=TRUE), --(INDEX(OFFSET($O$15,0,0,$B$8,$B$9), 1+$BP26, 0) = INDEX(OFFSET($O$15,0,0,$B$8,$B$9), 1+BR$14, 0))) / $B$16</f>
        <v>0.6</v>
      </c>
      <c r="BS26" cm="1">
        <f t="array" aca="1" ref="BS26" ca="1">SUMPRODUCT(--(OFFSET($O$9,0,0,1,$B$9)=TRUE), --(INDEX(OFFSET($O$15,0,0,$B$8,$B$9), 1+$BP26, 0) = INDEX(OFFSET($O$15,0,0,$B$8,$B$9), 1+BS$14, 0))) / $B$16</f>
        <v>0.4</v>
      </c>
      <c r="BT26" cm="1">
        <f t="array" aca="1" ref="BT26" ca="1">SUMPRODUCT(--(OFFSET($O$9,0,0,1,$B$9)=TRUE), --(INDEX(OFFSET($O$15,0,0,$B$8,$B$9), 1+$BP26, 0) = INDEX(OFFSET($O$15,0,0,$B$8,$B$9), 1+BT$14, 0))) / $B$16</f>
        <v>0.4</v>
      </c>
      <c r="BU26" cm="1">
        <f t="array" aca="1" ref="BU26" ca="1">SUMPRODUCT(--(OFFSET($O$9,0,0,1,$B$9)=TRUE), --(INDEX(OFFSET($O$15,0,0,$B$8,$B$9), 1+$BP26, 0) = INDEX(OFFSET($O$15,0,0,$B$8,$B$9), 1+BU$14, 0))) / $B$16</f>
        <v>0.4</v>
      </c>
      <c r="BV26" cm="1">
        <f t="array" aca="1" ref="BV26" ca="1">SUMPRODUCT(--(OFFSET($O$9,0,0,1,$B$9)=TRUE), --(INDEX(OFFSET($O$15,0,0,$B$8,$B$9), 1+$BP26, 0) = INDEX(OFFSET($O$15,0,0,$B$8,$B$9), 1+BV$14, 0))) / $B$16</f>
        <v>0.6</v>
      </c>
      <c r="BW26" cm="1">
        <f t="array" aca="1" ref="BW26" ca="1">SUMPRODUCT(--(OFFSET($O$9,0,0,1,$B$9)=TRUE), --(INDEX(OFFSET($O$15,0,0,$B$8,$B$9), 1+$BP26, 0) = INDEX(OFFSET($O$15,0,0,$B$8,$B$9), 1+BW$14, 0))) / $B$16</f>
        <v>0.4</v>
      </c>
      <c r="BX26" cm="1">
        <f t="array" aca="1" ref="BX26" ca="1">SUMPRODUCT(--(OFFSET($O$9,0,0,1,$B$9)=TRUE), --(INDEX(OFFSET($O$15,0,0,$B$8,$B$9), 1+$BP26, 0) = INDEX(OFFSET($O$15,0,0,$B$8,$B$9), 1+BX$14, 0))) / $B$16</f>
        <v>0.4</v>
      </c>
      <c r="BY26" cm="1">
        <f t="array" aca="1" ref="BY26" ca="1">SUMPRODUCT(--(OFFSET($O$9,0,0,1,$B$9)=TRUE), --(INDEX(OFFSET($O$15,0,0,$B$8,$B$9), 1+$BP26, 0) = INDEX(OFFSET($O$15,0,0,$B$8,$B$9), 1+BY$14, 0))) / $B$16</f>
        <v>0.6</v>
      </c>
      <c r="BZ26" cm="1">
        <f t="array" aca="1" ref="BZ26" ca="1">SUMPRODUCT(--(OFFSET($O$9,0,0,1,$B$9)=TRUE), --(INDEX(OFFSET($O$15,0,0,$B$8,$B$9), 1+$BP26, 0) = INDEX(OFFSET($O$15,0,0,$B$8,$B$9), 1+BZ$14, 0))) / $B$16</f>
        <v>0.8</v>
      </c>
      <c r="CA26" cm="1">
        <f t="array" aca="1" ref="CA26" ca="1">SUMPRODUCT(--(OFFSET($O$9,0,0,1,$B$9)=TRUE), --(INDEX(OFFSET($O$15,0,0,$B$8,$B$9), 1+$BP26, 0) = INDEX(OFFSET($O$15,0,0,$B$8,$B$9), 1+CA$14, 0))) / $B$16</f>
        <v>0.8</v>
      </c>
      <c r="CB26" cm="1">
        <f t="array" aca="1" ref="CB26" ca="1">SUMPRODUCT(--(OFFSET($O$9,0,0,1,$B$9)=TRUE), --(INDEX(OFFSET($O$15,0,0,$B$8,$B$9), 1+$BP26, 0) = INDEX(OFFSET($O$15,0,0,$B$8,$B$9), 1+CB$14, 0))) / $B$16</f>
        <v>1</v>
      </c>
      <c r="CC26" cm="1">
        <f t="array" aca="1" ref="CC26" ca="1">SUMPRODUCT(--(OFFSET($O$9,0,0,1,$B$9)=TRUE), --(INDEX(OFFSET($O$15,0,0,$B$8,$B$9), 1+$BP26, 0) = INDEX(OFFSET($O$15,0,0,$B$8,$B$9), 1+CC$14, 0))) / $B$16</f>
        <v>0.6</v>
      </c>
      <c r="CD26" cm="1">
        <f t="array" aca="1" ref="CD26" ca="1">SUMPRODUCT(--(OFFSET($O$9,0,0,1,$B$9)=TRUE), --(INDEX(OFFSET($O$15,0,0,$B$8,$B$9), 1+$BP26, 0) = INDEX(OFFSET($O$15,0,0,$B$8,$B$9), 1+CD$14, 0))) / $B$16</f>
        <v>0.8</v>
      </c>
      <c r="CE26" cm="1">
        <f t="array" aca="1" ref="CE26" ca="1">SUMPRODUCT(--(OFFSET($O$9,0,0,1,$B$9)=TRUE), --(INDEX(OFFSET($O$15,0,0,$B$8,$B$9), 1+$BP26, 0) = INDEX(OFFSET($O$15,0,0,$B$8,$B$9), 1+CE$14, 0))) / $B$16</f>
        <v>0.6</v>
      </c>
      <c r="CF26" cm="1">
        <f t="array" aca="1" ref="CF26" ca="1">SUMPRODUCT(--(OFFSET($O$9,0,0,1,$B$9)=TRUE), --(INDEX(OFFSET($O$15,0,0,$B$8,$B$9), 1+$BP26, 0) = INDEX(OFFSET($O$15,0,0,$B$8,$B$9), 1+CF$14, 0))) / $B$16</f>
        <v>0.8</v>
      </c>
      <c r="CG26" cm="1">
        <f t="array" aca="1" ref="CG26" ca="1">SUMPRODUCT(--(OFFSET($O$9,0,0,1,$B$9)=TRUE), --(INDEX(OFFSET($O$15,0,0,$B$8,$B$9), 1+$BP26, 0) = INDEX(OFFSET($O$15,0,0,$B$8,$B$9), 1+CG$14, 0))) / $B$16</f>
        <v>0</v>
      </c>
      <c r="CH26" cm="1">
        <f t="array" aca="1" ref="CH26" ca="1">SUMPRODUCT(--(OFFSET($O$9,0,0,1,$B$9)=TRUE), --(INDEX(OFFSET($O$15,0,0,$B$8,$B$9), 1+$BP26, 0) = INDEX(OFFSET($O$15,0,0,$B$8,$B$9), 1+CH$14, 0))) / $B$16</f>
        <v>0</v>
      </c>
      <c r="CI26" cm="1">
        <f t="array" aca="1" ref="CI26" ca="1">SUMPRODUCT(--(OFFSET($O$9,0,0,1,$B$9)=TRUE), --(INDEX(OFFSET($O$15,0,0,$B$8,$B$9), 1+$BP26, 0) = INDEX(OFFSET($O$15,0,0,$B$8,$B$9), 1+CI$14, 0))) / $B$16</f>
        <v>0</v>
      </c>
      <c r="CJ26" cm="1">
        <f t="array" aca="1" ref="CJ26" ca="1">SUMPRODUCT(--(OFFSET($O$9,0,0,1,$B$9)=TRUE), --(INDEX(OFFSET($O$15,0,0,$B$8,$B$9), 1+$BP26, 0) = INDEX(OFFSET($O$15,0,0,$B$8,$B$9), 1+CJ$14, 0))) / $B$16</f>
        <v>0.2</v>
      </c>
      <c r="DF26" cm="1">
        <f t="array" aca="1" ref="DF26" ca="1">INDEX(_xlfn.ANCHORARRAY($CQ$15), 1 + INT((ROWS($DG$15:$DG26) - 1) / ROWS(_xlfn.ANCHORARRAY($CQ$15))))</f>
        <v>2</v>
      </c>
      <c r="DG26" cm="1">
        <f t="array" aca="1" ref="DG26" ca="1">INDEX(_xlfn.ANCHORARRAY($CQ$15), 1 + MOD(ROWS($DG$15:$DG26) - 1, ROWS(_xlfn.ANCHORARRAY($CQ$15))))</f>
        <v>1</v>
      </c>
      <c r="DH26" cm="1">
        <f t="array" aca="1" ref="DH26" ca="1">(1-$B$18)*SUMPRODUCT(OFFSET($BO$15,0,0,$B$14,1), 1*(OFFSET($O$15,0,$DF26,$B$14,1)=DH$13), 1*(OFFSET($O$15,0,$DG26,$B$14,1)=DH$14))   /   SUM(OFFSET($BO$15,0,0,$B$14,1)) + $B$18/($B$19*$B$19)</f>
        <v>1.1999999999999999E-3</v>
      </c>
      <c r="DI26" cm="1">
        <f t="array" aca="1" ref="DI26" ca="1">(1-$B$18)*SUMPRODUCT(OFFSET($BO$15,0,0,$B$14,1), 1*(OFFSET($O$15,0,$DF26,$B$14,1)=DI$13), 1*(OFFSET($O$15,0,$DG26,$B$14,1)=DI$14))   /   SUM(OFFSET($BO$15,0,0,$B$14,1)) + $B$18/($B$19*$B$19)</f>
        <v>1.1999999999999999E-3</v>
      </c>
      <c r="DJ26" cm="1">
        <f t="array" aca="1" ref="DJ26" ca="1">(1-$B$18)*SUMPRODUCT(OFFSET($BO$15,0,0,$B$14,1), 1*(OFFSET($O$15,0,$DF26,$B$14,1)=DJ$13), 1*(OFFSET($O$15,0,$DG26,$B$14,1)=DJ$14))   /   SUM(OFFSET($BO$15,0,0,$B$14,1)) + $B$18/($B$19*$B$19)</f>
        <v>0.15486336633663367</v>
      </c>
      <c r="DK26" cm="1">
        <f t="array" aca="1" ref="DK26" ca="1">(1-$B$18)*SUMPRODUCT(OFFSET($BO$15,0,0,$B$14,1), 1*(OFFSET($O$15,0,$DF26,$B$14,1)=DK$13), 1*(OFFSET($O$15,0,$DG26,$B$14,1)=DK$14))   /   SUM(OFFSET($BO$15,0,0,$B$14,1)) + $B$18/($B$19*$B$19)</f>
        <v>1.1999999999999999E-3</v>
      </c>
      <c r="DL26" cm="1">
        <f t="array" aca="1" ref="DL26" ca="1">(1-$B$18)*SUMPRODUCT(OFFSET($BO$15,0,0,$B$14,1), 1*(OFFSET($O$15,0,$DF26,$B$14,1)=DL$13), 1*(OFFSET($O$15,0,$DG26,$B$14,1)=DL$14))   /   SUM(OFFSET($BO$15,0,0,$B$14,1)) + $B$18/($B$19*$B$19)</f>
        <v>1.1999999999999999E-3</v>
      </c>
      <c r="DM26" cm="1">
        <f t="array" aca="1" ref="DM26" ca="1">(1-$B$18)*SUMPRODUCT(OFFSET($BO$15,0,0,$B$14,1), 1*(OFFSET($O$15,0,$DF26,$B$14,1)=DM$13), 1*(OFFSET($O$15,0,$DG26,$B$14,1)=DM$14))   /   SUM(OFFSET($BO$15,0,0,$B$14,1)) + $B$18/($B$19*$B$19)</f>
        <v>1.1999999999999999E-3</v>
      </c>
      <c r="DN26" cm="1">
        <f t="array" aca="1" ref="DN26" ca="1">(1-$B$18)*SUMPRODUCT(OFFSET($BO$15,0,0,$B$14,1), 1*(OFFSET($O$15,0,$DF26,$B$14,1)=DN$13), 1*(OFFSET($O$15,0,$DG26,$B$14,1)=DN$14))   /   SUM(OFFSET($BO$15,0,0,$B$14,1)) + $B$18/($B$19*$B$19)</f>
        <v>0.15486336633663367</v>
      </c>
      <c r="DO26" cm="1">
        <f t="array" aca="1" ref="DO26" ca="1">(1-$B$18)*SUMPRODUCT(OFFSET($BO$15,0,0,$B$14,1), 1*(OFFSET($O$15,0,$DF26,$B$14,1)=DO$13), 1*(OFFSET($O$15,0,$DG26,$B$14,1)=DO$14))   /   SUM(OFFSET($BO$15,0,0,$B$14,1)) + $B$18/($B$19*$B$19)</f>
        <v>1.1999999999999999E-3</v>
      </c>
      <c r="DP26" cm="1">
        <f t="array" aca="1" ref="DP26" ca="1">(1-$B$18)*SUMPRODUCT(OFFSET($BO$15,0,0,$B$14,1), 1*(OFFSET($O$15,0,$DF26,$B$14,1)=DP$13), 1*(OFFSET($O$15,0,$DG26,$B$14,1)=DP$14))   /   SUM(OFFSET($BO$15,0,0,$B$14,1)) + $B$18/($B$19*$B$19)</f>
        <v>1.1999999999999999E-3</v>
      </c>
      <c r="DQ26" cm="1">
        <f t="array" aca="1" ref="DQ26" ca="1">(1-$B$18)*SUMPRODUCT(OFFSET($BO$15,0,0,$B$14,1), 1*(OFFSET($O$15,0,$DF26,$B$14,1)=DQ$13), 1*(OFFSET($O$15,0,$DG26,$B$14,1)=DQ$14))   /   SUM(OFFSET($BO$15,0,0,$B$14,1)) + $B$18/($B$19*$B$19)</f>
        <v>0.4717940594059406</v>
      </c>
      <c r="DR26" cm="1">
        <f t="array" aca="1" ref="DR26" ca="1">(1-$B$18)*SUMPRODUCT(OFFSET($BO$15,0,0,$B$14,1), 1*(OFFSET($O$15,0,$DF26,$B$14,1)=DR$13), 1*(OFFSET($O$15,0,$DG26,$B$14,1)=DR$14))   /   SUM(OFFSET($BO$15,0,0,$B$14,1)) + $B$18/($B$19*$B$19)</f>
        <v>1.1999999999999999E-3</v>
      </c>
      <c r="DS26" cm="1">
        <f t="array" aca="1" ref="DS26" ca="1">(1-$B$18)*SUMPRODUCT(OFFSET($BO$15,0,0,$B$14,1), 1*(OFFSET($O$15,0,$DF26,$B$14,1)=DS$13), 1*(OFFSET($O$15,0,$DG26,$B$14,1)=DS$14))   /   SUM(OFFSET($BO$15,0,0,$B$14,1)) + $B$18/($B$19*$B$19)</f>
        <v>1.1999999999999999E-3</v>
      </c>
      <c r="DT26" cm="1">
        <f t="array" aca="1" ref="DT26" ca="1">(1-$B$18)*SUMPRODUCT(OFFSET($BO$15,0,0,$B$14,1), 1*(OFFSET($O$15,0,$DF26,$B$14,1)=DT$13), 1*(OFFSET($O$15,0,$DG26,$B$14,1)=DT$14))   /   SUM(OFFSET($BO$15,0,0,$B$14,1)) + $B$18/($B$19*$B$19)</f>
        <v>1.1999999999999999E-3</v>
      </c>
      <c r="DU26" cm="1">
        <f t="array" aca="1" ref="DU26" ca="1">(1-$B$18)*SUMPRODUCT(OFFSET($BO$15,0,0,$B$14,1), 1*(OFFSET($O$15,0,$DF26,$B$14,1)=DU$13), 1*(OFFSET($O$15,0,$DG26,$B$14,1)=DU$14))   /   SUM(OFFSET($BO$15,0,0,$B$14,1)) + $B$18/($B$19*$B$19)</f>
        <v>1.1999999999999999E-3</v>
      </c>
      <c r="DV26" cm="1">
        <f t="array" aca="1" ref="DV26" ca="1">(1-$B$18)*SUMPRODUCT(OFFSET($BO$15,0,0,$B$14,1), 1*(OFFSET($O$15,0,$DF26,$B$14,1)=DV$13), 1*(OFFSET($O$15,0,$DG26,$B$14,1)=DV$14))   /   SUM(OFFSET($BO$15,0,0,$B$14,1)) + $B$18/($B$19*$B$19)</f>
        <v>1.1999999999999999E-3</v>
      </c>
      <c r="DW26" cm="1">
        <f t="array" aca="1" ref="DW26" ca="1">(1-$B$18)*SUMPRODUCT(OFFSET($BO$15,0,0,$B$14,1), 1*(OFFSET($O$15,0,$DF26,$B$14,1)=DW$13), 1*(OFFSET($O$15,0,$DG26,$B$14,1)=DW$14))   /   SUM(OFFSET($BO$15,0,0,$B$14,1)) + $B$18/($B$19*$B$19)</f>
        <v>0.19327920792079209</v>
      </c>
    </row>
    <row r="27" spans="1:127" x14ac:dyDescent="0.2">
      <c r="D27" s="10">
        <f ca="1"/>
        <v>12</v>
      </c>
      <c r="F27" s="10">
        <f ca="1"/>
        <v>0.2</v>
      </c>
      <c r="H27" s="10"/>
      <c r="J27" cm="1">
        <f t="array" aca="1" ref="J27" ca="1">SUMPRODUCT((O27:AJ27=$O$11:$AJ$11)*(O$13:AJ$13=TRUE))  / COUNTIF(O$13:AJ$13,TRUE)</f>
        <v>0.4</v>
      </c>
      <c r="K27" t="b">
        <f t="shared" ca="1" si="3"/>
        <v>1</v>
      </c>
      <c r="L27" cm="1">
        <f t="array" aca="1" ref="L27" ca="1">SUM(
   1*(_xlfn._xlws.FILTER(OFFSET($O27,0,0,1,$B$9),OFFSET($O$13,0,0,1,$B$9)) = "-")
) / $B$13</f>
        <v>0</v>
      </c>
      <c r="M27" t="b">
        <f t="shared" ca="1" si="4"/>
        <v>1</v>
      </c>
      <c r="N27" s="2">
        <v>12</v>
      </c>
      <c r="O27" s="12" t="s">
        <v>2</v>
      </c>
      <c r="P27" s="9" t="s">
        <v>2</v>
      </c>
      <c r="Q27" s="9" t="s">
        <v>0</v>
      </c>
      <c r="R27" s="9" t="s">
        <v>3</v>
      </c>
      <c r="S27" s="9" t="s">
        <v>3</v>
      </c>
      <c r="AK27" s="7"/>
      <c r="AN27">
        <f t="shared" ca="1" si="5"/>
        <v>5</v>
      </c>
      <c r="AO27" s="14">
        <f t="shared" ca="1" si="6"/>
        <v>0.2</v>
      </c>
      <c r="AP27" s="2">
        <f ca="1"/>
        <v>12</v>
      </c>
      <c r="AQ27" cm="1">
        <f t="array" aca="1" ref="AQ27" ca="1">SUMPRODUCT(--(OFFSET($O$13,0,0,1,$B$9)=TRUE), --(INDEX(OFFSET($O$15,0,0,$B$8,$B$9), 1+$AP27, 0) = INDEX(OFFSET($O$15,0,0,$B$8,$B$9), 1+AQ$14, 0))) / $B$13</f>
        <v>0.4</v>
      </c>
      <c r="AR27" cm="1">
        <f t="array" aca="1" ref="AR27" ca="1">SUMPRODUCT(--(OFFSET($O$13,0,0,1,$B$9)=TRUE), --(INDEX(OFFSET($O$15,0,0,$B$8,$B$9), 1+$AP27, 0) = INDEX(OFFSET($O$15,0,0,$B$8,$B$9), 1+AR$14, 0))) / $B$13</f>
        <v>0.4</v>
      </c>
      <c r="AS27" cm="1">
        <f t="array" aca="1" ref="AS27" ca="1">SUMPRODUCT(--(OFFSET($O$13,0,0,1,$B$9)=TRUE), --(INDEX(OFFSET($O$15,0,0,$B$8,$B$9), 1+$AP27, 0) = INDEX(OFFSET($O$15,0,0,$B$8,$B$9), 1+AS$14, 0))) / $B$13</f>
        <v>0.6</v>
      </c>
      <c r="AT27" cm="1">
        <f t="array" aca="1" ref="AT27" ca="1">SUMPRODUCT(--(OFFSET($O$13,0,0,1,$B$9)=TRUE), --(INDEX(OFFSET($O$15,0,0,$B$8,$B$9), 1+$AP27, 0) = INDEX(OFFSET($O$15,0,0,$B$8,$B$9), 1+AT$14, 0))) / $B$13</f>
        <v>0.4</v>
      </c>
      <c r="AU27" cm="1">
        <f t="array" aca="1" ref="AU27" ca="1">SUMPRODUCT(--(OFFSET($O$13,0,0,1,$B$9)=TRUE), --(INDEX(OFFSET($O$15,0,0,$B$8,$B$9), 1+$AP27, 0) = INDEX(OFFSET($O$15,0,0,$B$8,$B$9), 1+AU$14, 0))) / $B$13</f>
        <v>0.4</v>
      </c>
      <c r="AV27" cm="1">
        <f t="array" aca="1" ref="AV27" ca="1">SUMPRODUCT(--(OFFSET($O$13,0,0,1,$B$9)=TRUE), --(INDEX(OFFSET($O$15,0,0,$B$8,$B$9), 1+$AP27, 0) = INDEX(OFFSET($O$15,0,0,$B$8,$B$9), 1+AV$14, 0))) / $B$13</f>
        <v>0.4</v>
      </c>
      <c r="AW27" cm="1">
        <f t="array" aca="1" ref="AW27" ca="1">SUMPRODUCT(--(OFFSET($O$13,0,0,1,$B$9)=TRUE), --(INDEX(OFFSET($O$15,0,0,$B$8,$B$9), 1+$AP27, 0) = INDEX(OFFSET($O$15,0,0,$B$8,$B$9), 1+AW$14, 0))) / $B$13</f>
        <v>0.6</v>
      </c>
      <c r="AX27" cm="1">
        <f t="array" aca="1" ref="AX27" ca="1">SUMPRODUCT(--(OFFSET($O$13,0,0,1,$B$9)=TRUE), --(INDEX(OFFSET($O$15,0,0,$B$8,$B$9), 1+$AP27, 0) = INDEX(OFFSET($O$15,0,0,$B$8,$B$9), 1+AX$14, 0))) / $B$13</f>
        <v>0.4</v>
      </c>
      <c r="AY27" cm="1">
        <f t="array" aca="1" ref="AY27" ca="1">SUMPRODUCT(--(OFFSET($O$13,0,0,1,$B$9)=TRUE), --(INDEX(OFFSET($O$15,0,0,$B$8,$B$9), 1+$AP27, 0) = INDEX(OFFSET($O$15,0,0,$B$8,$B$9), 1+AY$14, 0))) / $B$13</f>
        <v>0.8</v>
      </c>
      <c r="AZ27" cm="1">
        <f t="array" aca="1" ref="AZ27" ca="1">SUMPRODUCT(--(OFFSET($O$13,0,0,1,$B$9)=TRUE), --(INDEX(OFFSET($O$15,0,0,$B$8,$B$9), 1+$AP27, 0) = INDEX(OFFSET($O$15,0,0,$B$8,$B$9), 1+AZ$14, 0))) / $B$13</f>
        <v>0.6</v>
      </c>
      <c r="BA27" cm="1">
        <f t="array" aca="1" ref="BA27" ca="1">SUMPRODUCT(--(OFFSET($O$13,0,0,1,$B$9)=TRUE), --(INDEX(OFFSET($O$15,0,0,$B$8,$B$9), 1+$AP27, 0) = INDEX(OFFSET($O$15,0,0,$B$8,$B$9), 1+BA$14, 0))) / $B$13</f>
        <v>0.8</v>
      </c>
      <c r="BB27" cm="1">
        <f t="array" aca="1" ref="BB27" ca="1">SUMPRODUCT(--(OFFSET($O$13,0,0,1,$B$9)=TRUE), --(INDEX(OFFSET($O$15,0,0,$B$8,$B$9), 1+$AP27, 0) = INDEX(OFFSET($O$15,0,0,$B$8,$B$9), 1+BB$14, 0))) / $B$13</f>
        <v>0.6</v>
      </c>
      <c r="BC27" cm="1">
        <f t="array" aca="1" ref="BC27" ca="1">SUMPRODUCT(--(OFFSET($O$13,0,0,1,$B$9)=TRUE), --(INDEX(OFFSET($O$15,0,0,$B$8,$B$9), 1+$AP27, 0) = INDEX(OFFSET($O$15,0,0,$B$8,$B$9), 1+BC$14, 0))) / $B$13</f>
        <v>1</v>
      </c>
      <c r="BD27" cm="1">
        <f t="array" aca="1" ref="BD27" ca="1">SUMPRODUCT(--(OFFSET($O$13,0,0,1,$B$9)=TRUE), --(INDEX(OFFSET($O$15,0,0,$B$8,$B$9), 1+$AP27, 0) = INDEX(OFFSET($O$15,0,0,$B$8,$B$9), 1+BD$14, 0))) / $B$13</f>
        <v>0.8</v>
      </c>
      <c r="BE27" cm="1">
        <f t="array" aca="1" ref="BE27" ca="1">SUMPRODUCT(--(OFFSET($O$13,0,0,1,$B$9)=TRUE), --(INDEX(OFFSET($O$15,0,0,$B$8,$B$9), 1+$AP27, 0) = INDEX(OFFSET($O$15,0,0,$B$8,$B$9), 1+BE$14, 0))) / $B$13</f>
        <v>0.8</v>
      </c>
      <c r="BF27" cm="1">
        <f t="array" aca="1" ref="BF27" ca="1">SUMPRODUCT(--(OFFSET($O$13,0,0,1,$B$9)=TRUE), --(INDEX(OFFSET($O$15,0,0,$B$8,$B$9), 1+$AP27, 0) = INDEX(OFFSET($O$15,0,0,$B$8,$B$9), 1+BF$14, 0))) / $B$13</f>
        <v>0.6</v>
      </c>
      <c r="BG27" cm="1">
        <f t="array" aca="1" ref="BG27" ca="1">SUMPRODUCT(--(OFFSET($O$13,0,0,1,$B$9)=TRUE), --(INDEX(OFFSET($O$15,0,0,$B$8,$B$9), 1+$AP27, 0) = INDEX(OFFSET($O$15,0,0,$B$8,$B$9), 1+BG$14, 0))) / $B$13</f>
        <v>0</v>
      </c>
      <c r="BH27" cm="1">
        <f t="array" aca="1" ref="BH27" ca="1">SUMPRODUCT(--(OFFSET($O$13,0,0,1,$B$9)=TRUE), --(INDEX(OFFSET($O$15,0,0,$B$8,$B$9), 1+$AP27, 0) = INDEX(OFFSET($O$15,0,0,$B$8,$B$9), 1+BH$14, 0))) / $B$13</f>
        <v>0</v>
      </c>
      <c r="BI27" cm="1">
        <f t="array" aca="1" ref="BI27" ca="1">SUMPRODUCT(--(OFFSET($O$13,0,0,1,$B$9)=TRUE), --(INDEX(OFFSET($O$15,0,0,$B$8,$B$9), 1+$AP27, 0) = INDEX(OFFSET($O$15,0,0,$B$8,$B$9), 1+BI$14, 0))) / $B$13</f>
        <v>0</v>
      </c>
      <c r="BJ27" cm="1">
        <f t="array" aca="1" ref="BJ27" ca="1">SUMPRODUCT(--(OFFSET($O$13,0,0,1,$B$9)=TRUE), --(INDEX(OFFSET($O$15,0,0,$B$8,$B$9), 1+$AP27, 0) = INDEX(OFFSET($O$15,0,0,$B$8,$B$9), 1+BJ$14, 0))) / $B$13</f>
        <v>0.2</v>
      </c>
      <c r="BN27">
        <f t="shared" ca="1" si="7"/>
        <v>5</v>
      </c>
      <c r="BO27" s="14">
        <f t="shared" ca="1" si="8"/>
        <v>0.2</v>
      </c>
      <c r="BP27" s="2">
        <f ca="1"/>
        <v>12</v>
      </c>
      <c r="BQ27" cm="1">
        <f t="array" aca="1" ref="BQ27" ca="1">SUMPRODUCT(--(OFFSET($O$9,0,0,1,$B$9)=TRUE), --(INDEX(OFFSET($O$15,0,0,$B$8,$B$9), 1+$BP27, 0) = INDEX(OFFSET($O$15,0,0,$B$8,$B$9), 1+BQ$14, 0))) / $B$16</f>
        <v>0.4</v>
      </c>
      <c r="BR27" cm="1">
        <f t="array" aca="1" ref="BR27" ca="1">SUMPRODUCT(--(OFFSET($O$9,0,0,1,$B$9)=TRUE), --(INDEX(OFFSET($O$15,0,0,$B$8,$B$9), 1+$BP27, 0) = INDEX(OFFSET($O$15,0,0,$B$8,$B$9), 1+BR$14, 0))) / $B$16</f>
        <v>0.4</v>
      </c>
      <c r="BS27" cm="1">
        <f t="array" aca="1" ref="BS27" ca="1">SUMPRODUCT(--(OFFSET($O$9,0,0,1,$B$9)=TRUE), --(INDEX(OFFSET($O$15,0,0,$B$8,$B$9), 1+$BP27, 0) = INDEX(OFFSET($O$15,0,0,$B$8,$B$9), 1+BS$14, 0))) / $B$16</f>
        <v>0.6</v>
      </c>
      <c r="BT27" cm="1">
        <f t="array" aca="1" ref="BT27" ca="1">SUMPRODUCT(--(OFFSET($O$9,0,0,1,$B$9)=TRUE), --(INDEX(OFFSET($O$15,0,0,$B$8,$B$9), 1+$BP27, 0) = INDEX(OFFSET($O$15,0,0,$B$8,$B$9), 1+BT$14, 0))) / $B$16</f>
        <v>0.4</v>
      </c>
      <c r="BU27" cm="1">
        <f t="array" aca="1" ref="BU27" ca="1">SUMPRODUCT(--(OFFSET($O$9,0,0,1,$B$9)=TRUE), --(INDEX(OFFSET($O$15,0,0,$B$8,$B$9), 1+$BP27, 0) = INDEX(OFFSET($O$15,0,0,$B$8,$B$9), 1+BU$14, 0))) / $B$16</f>
        <v>0.4</v>
      </c>
      <c r="BV27" cm="1">
        <f t="array" aca="1" ref="BV27" ca="1">SUMPRODUCT(--(OFFSET($O$9,0,0,1,$B$9)=TRUE), --(INDEX(OFFSET($O$15,0,0,$B$8,$B$9), 1+$BP27, 0) = INDEX(OFFSET($O$15,0,0,$B$8,$B$9), 1+BV$14, 0))) / $B$16</f>
        <v>0.4</v>
      </c>
      <c r="BW27" cm="1">
        <f t="array" aca="1" ref="BW27" ca="1">SUMPRODUCT(--(OFFSET($O$9,0,0,1,$B$9)=TRUE), --(INDEX(OFFSET($O$15,0,0,$B$8,$B$9), 1+$BP27, 0) = INDEX(OFFSET($O$15,0,0,$B$8,$B$9), 1+BW$14, 0))) / $B$16</f>
        <v>0.6</v>
      </c>
      <c r="BX27" cm="1">
        <f t="array" aca="1" ref="BX27" ca="1">SUMPRODUCT(--(OFFSET($O$9,0,0,1,$B$9)=TRUE), --(INDEX(OFFSET($O$15,0,0,$B$8,$B$9), 1+$BP27, 0) = INDEX(OFFSET($O$15,0,0,$B$8,$B$9), 1+BX$14, 0))) / $B$16</f>
        <v>0.4</v>
      </c>
      <c r="BY27" cm="1">
        <f t="array" aca="1" ref="BY27" ca="1">SUMPRODUCT(--(OFFSET($O$9,0,0,1,$B$9)=TRUE), --(INDEX(OFFSET($O$15,0,0,$B$8,$B$9), 1+$BP27, 0) = INDEX(OFFSET($O$15,0,0,$B$8,$B$9), 1+BY$14, 0))) / $B$16</f>
        <v>0.8</v>
      </c>
      <c r="BZ27" cm="1">
        <f t="array" aca="1" ref="BZ27" ca="1">SUMPRODUCT(--(OFFSET($O$9,0,0,1,$B$9)=TRUE), --(INDEX(OFFSET($O$15,0,0,$B$8,$B$9), 1+$BP27, 0) = INDEX(OFFSET($O$15,0,0,$B$8,$B$9), 1+BZ$14, 0))) / $B$16</f>
        <v>0.6</v>
      </c>
      <c r="CA27" cm="1">
        <f t="array" aca="1" ref="CA27" ca="1">SUMPRODUCT(--(OFFSET($O$9,0,0,1,$B$9)=TRUE), --(INDEX(OFFSET($O$15,0,0,$B$8,$B$9), 1+$BP27, 0) = INDEX(OFFSET($O$15,0,0,$B$8,$B$9), 1+CA$14, 0))) / $B$16</f>
        <v>0.8</v>
      </c>
      <c r="CB27" cm="1">
        <f t="array" aca="1" ref="CB27" ca="1">SUMPRODUCT(--(OFFSET($O$9,0,0,1,$B$9)=TRUE), --(INDEX(OFFSET($O$15,0,0,$B$8,$B$9), 1+$BP27, 0) = INDEX(OFFSET($O$15,0,0,$B$8,$B$9), 1+CB$14, 0))) / $B$16</f>
        <v>0.6</v>
      </c>
      <c r="CC27" cm="1">
        <f t="array" aca="1" ref="CC27" ca="1">SUMPRODUCT(--(OFFSET($O$9,0,0,1,$B$9)=TRUE), --(INDEX(OFFSET($O$15,0,0,$B$8,$B$9), 1+$BP27, 0) = INDEX(OFFSET($O$15,0,0,$B$8,$B$9), 1+CC$14, 0))) / $B$16</f>
        <v>1</v>
      </c>
      <c r="CD27" cm="1">
        <f t="array" aca="1" ref="CD27" ca="1">SUMPRODUCT(--(OFFSET($O$9,0,0,1,$B$9)=TRUE), --(INDEX(OFFSET($O$15,0,0,$B$8,$B$9), 1+$BP27, 0) = INDEX(OFFSET($O$15,0,0,$B$8,$B$9), 1+CD$14, 0))) / $B$16</f>
        <v>0.8</v>
      </c>
      <c r="CE27" cm="1">
        <f t="array" aca="1" ref="CE27" ca="1">SUMPRODUCT(--(OFFSET($O$9,0,0,1,$B$9)=TRUE), --(INDEX(OFFSET($O$15,0,0,$B$8,$B$9), 1+$BP27, 0) = INDEX(OFFSET($O$15,0,0,$B$8,$B$9), 1+CE$14, 0))) / $B$16</f>
        <v>0.8</v>
      </c>
      <c r="CF27" cm="1">
        <f t="array" aca="1" ref="CF27" ca="1">SUMPRODUCT(--(OFFSET($O$9,0,0,1,$B$9)=TRUE), --(INDEX(OFFSET($O$15,0,0,$B$8,$B$9), 1+$BP27, 0) = INDEX(OFFSET($O$15,0,0,$B$8,$B$9), 1+CF$14, 0))) / $B$16</f>
        <v>0.6</v>
      </c>
      <c r="CG27" cm="1">
        <f t="array" aca="1" ref="CG27" ca="1">SUMPRODUCT(--(OFFSET($O$9,0,0,1,$B$9)=TRUE), --(INDEX(OFFSET($O$15,0,0,$B$8,$B$9), 1+$BP27, 0) = INDEX(OFFSET($O$15,0,0,$B$8,$B$9), 1+CG$14, 0))) / $B$16</f>
        <v>0</v>
      </c>
      <c r="CH27" cm="1">
        <f t="array" aca="1" ref="CH27" ca="1">SUMPRODUCT(--(OFFSET($O$9,0,0,1,$B$9)=TRUE), --(INDEX(OFFSET($O$15,0,0,$B$8,$B$9), 1+$BP27, 0) = INDEX(OFFSET($O$15,0,0,$B$8,$B$9), 1+CH$14, 0))) / $B$16</f>
        <v>0</v>
      </c>
      <c r="CI27" cm="1">
        <f t="array" aca="1" ref="CI27" ca="1">SUMPRODUCT(--(OFFSET($O$9,0,0,1,$B$9)=TRUE), --(INDEX(OFFSET($O$15,0,0,$B$8,$B$9), 1+$BP27, 0) = INDEX(OFFSET($O$15,0,0,$B$8,$B$9), 1+CI$14, 0))) / $B$16</f>
        <v>0</v>
      </c>
      <c r="CJ27" cm="1">
        <f t="array" aca="1" ref="CJ27" ca="1">SUMPRODUCT(--(OFFSET($O$9,0,0,1,$B$9)=TRUE), --(INDEX(OFFSET($O$15,0,0,$B$8,$B$9), 1+$BP27, 0) = INDEX(OFFSET($O$15,0,0,$B$8,$B$9), 1+CJ$14, 0))) / $B$16</f>
        <v>0.2</v>
      </c>
      <c r="DF27" cm="1">
        <f t="array" aca="1" ref="DF27" ca="1">INDEX(_xlfn.ANCHORARRAY($CQ$15), 1 + INT((ROWS($DG$15:$DG27) - 1) / ROWS(_xlfn.ANCHORARRAY($CQ$15))))</f>
        <v>2</v>
      </c>
      <c r="DG27" cm="1">
        <f t="array" aca="1" ref="DG27" ca="1">INDEX(_xlfn.ANCHORARRAY($CQ$15), 1 + MOD(ROWS($DG$15:$DG27) - 1, ROWS(_xlfn.ANCHORARRAY($CQ$15))))</f>
        <v>2</v>
      </c>
      <c r="DH27" cm="1">
        <f t="array" aca="1" ref="DH27" ca="1">(1-$B$18)*SUMPRODUCT(OFFSET($BO$15,0,0,$B$14,1), 1*(OFFSET($O$15,0,$DF27,$B$14,1)=DH$13), 1*(OFFSET($O$15,0,$DG27,$B$14,1)=DH$14))   /   SUM(OFFSET($BO$15,0,0,$B$14,1)) + $B$18/($B$19*$B$19)</f>
        <v>0.15486336633663367</v>
      </c>
      <c r="DI27" cm="1">
        <f t="array" aca="1" ref="DI27" ca="1">(1-$B$18)*SUMPRODUCT(OFFSET($BO$15,0,0,$B$14,1), 1*(OFFSET($O$15,0,$DF27,$B$14,1)=DI$13), 1*(OFFSET($O$15,0,$DG27,$B$14,1)=DI$14))   /   SUM(OFFSET($BO$15,0,0,$B$14,1)) + $B$18/($B$19*$B$19)</f>
        <v>1.1999999999999999E-3</v>
      </c>
      <c r="DJ27" cm="1">
        <f t="array" aca="1" ref="DJ27" ca="1">(1-$B$18)*SUMPRODUCT(OFFSET($BO$15,0,0,$B$14,1), 1*(OFFSET($O$15,0,$DF27,$B$14,1)=DJ$13), 1*(OFFSET($O$15,0,$DG27,$B$14,1)=DJ$14))   /   SUM(OFFSET($BO$15,0,0,$B$14,1)) + $B$18/($B$19*$B$19)</f>
        <v>1.1999999999999999E-3</v>
      </c>
      <c r="DK27" cm="1">
        <f t="array" aca="1" ref="DK27" ca="1">(1-$B$18)*SUMPRODUCT(OFFSET($BO$15,0,0,$B$14,1), 1*(OFFSET($O$15,0,$DF27,$B$14,1)=DK$13), 1*(OFFSET($O$15,0,$DG27,$B$14,1)=DK$14))   /   SUM(OFFSET($BO$15,0,0,$B$14,1)) + $B$18/($B$19*$B$19)</f>
        <v>1.1999999999999999E-3</v>
      </c>
      <c r="DL27" cm="1">
        <f t="array" aca="1" ref="DL27" ca="1">(1-$B$18)*SUMPRODUCT(OFFSET($BO$15,0,0,$B$14,1), 1*(OFFSET($O$15,0,$DF27,$B$14,1)=DL$13), 1*(OFFSET($O$15,0,$DG27,$B$14,1)=DL$14))   /   SUM(OFFSET($BO$15,0,0,$B$14,1)) + $B$18/($B$19*$B$19)</f>
        <v>1.1999999999999999E-3</v>
      </c>
      <c r="DM27" cm="1">
        <f t="array" aca="1" ref="DM27" ca="1">(1-$B$18)*SUMPRODUCT(OFFSET($BO$15,0,0,$B$14,1), 1*(OFFSET($O$15,0,$DF27,$B$14,1)=DM$13), 1*(OFFSET($O$15,0,$DG27,$B$14,1)=DM$14))   /   SUM(OFFSET($BO$15,0,0,$B$14,1)) + $B$18/($B$19*$B$19)</f>
        <v>0.15486336633663367</v>
      </c>
      <c r="DN27" cm="1">
        <f t="array" aca="1" ref="DN27" ca="1">(1-$B$18)*SUMPRODUCT(OFFSET($BO$15,0,0,$B$14,1), 1*(OFFSET($O$15,0,$DF27,$B$14,1)=DN$13), 1*(OFFSET($O$15,0,$DG27,$B$14,1)=DN$14))   /   SUM(OFFSET($BO$15,0,0,$B$14,1)) + $B$18/($B$19*$B$19)</f>
        <v>1.1999999999999999E-3</v>
      </c>
      <c r="DO27" cm="1">
        <f t="array" aca="1" ref="DO27" ca="1">(1-$B$18)*SUMPRODUCT(OFFSET($BO$15,0,0,$B$14,1), 1*(OFFSET($O$15,0,$DF27,$B$14,1)=DO$13), 1*(OFFSET($O$15,0,$DG27,$B$14,1)=DO$14))   /   SUM(OFFSET($BO$15,0,0,$B$14,1)) + $B$18/($B$19*$B$19)</f>
        <v>1.1999999999999999E-3</v>
      </c>
      <c r="DP27" cm="1">
        <f t="array" aca="1" ref="DP27" ca="1">(1-$B$18)*SUMPRODUCT(OFFSET($BO$15,0,0,$B$14,1), 1*(OFFSET($O$15,0,$DF27,$B$14,1)=DP$13), 1*(OFFSET($O$15,0,$DG27,$B$14,1)=DP$14))   /   SUM(OFFSET($BO$15,0,0,$B$14,1)) + $B$18/($B$19*$B$19)</f>
        <v>1.1999999999999999E-3</v>
      </c>
      <c r="DQ27" cm="1">
        <f t="array" aca="1" ref="DQ27" ca="1">(1-$B$18)*SUMPRODUCT(OFFSET($BO$15,0,0,$B$14,1), 1*(OFFSET($O$15,0,$DF27,$B$14,1)=DQ$13), 1*(OFFSET($O$15,0,$DG27,$B$14,1)=DQ$14))   /   SUM(OFFSET($BO$15,0,0,$B$14,1)) + $B$18/($B$19*$B$19)</f>
        <v>1.1999999999999999E-3</v>
      </c>
      <c r="DR27" cm="1">
        <f t="array" aca="1" ref="DR27" ca="1">(1-$B$18)*SUMPRODUCT(OFFSET($BO$15,0,0,$B$14,1), 1*(OFFSET($O$15,0,$DF27,$B$14,1)=DR$13), 1*(OFFSET($O$15,0,$DG27,$B$14,1)=DR$14))   /   SUM(OFFSET($BO$15,0,0,$B$14,1)) + $B$18/($B$19*$B$19)</f>
        <v>0.4717940594059406</v>
      </c>
      <c r="DS27" cm="1">
        <f t="array" aca="1" ref="DS27" ca="1">(1-$B$18)*SUMPRODUCT(OFFSET($BO$15,0,0,$B$14,1), 1*(OFFSET($O$15,0,$DF27,$B$14,1)=DS$13), 1*(OFFSET($O$15,0,$DG27,$B$14,1)=DS$14))   /   SUM(OFFSET($BO$15,0,0,$B$14,1)) + $B$18/($B$19*$B$19)</f>
        <v>1.1999999999999999E-3</v>
      </c>
      <c r="DT27" cm="1">
        <f t="array" aca="1" ref="DT27" ca="1">(1-$B$18)*SUMPRODUCT(OFFSET($BO$15,0,0,$B$14,1), 1*(OFFSET($O$15,0,$DF27,$B$14,1)=DT$13), 1*(OFFSET($O$15,0,$DG27,$B$14,1)=DT$14))   /   SUM(OFFSET($BO$15,0,0,$B$14,1)) + $B$18/($B$19*$B$19)</f>
        <v>1.1999999999999999E-3</v>
      </c>
      <c r="DU27" cm="1">
        <f t="array" aca="1" ref="DU27" ca="1">(1-$B$18)*SUMPRODUCT(OFFSET($BO$15,0,0,$B$14,1), 1*(OFFSET($O$15,0,$DF27,$B$14,1)=DU$13), 1*(OFFSET($O$15,0,$DG27,$B$14,1)=DU$14))   /   SUM(OFFSET($BO$15,0,0,$B$14,1)) + $B$18/($B$19*$B$19)</f>
        <v>1.1999999999999999E-3</v>
      </c>
      <c r="DV27" cm="1">
        <f t="array" aca="1" ref="DV27" ca="1">(1-$B$18)*SUMPRODUCT(OFFSET($BO$15,0,0,$B$14,1), 1*(OFFSET($O$15,0,$DF27,$B$14,1)=DV$13), 1*(OFFSET($O$15,0,$DG27,$B$14,1)=DV$14))   /   SUM(OFFSET($BO$15,0,0,$B$14,1)) + $B$18/($B$19*$B$19)</f>
        <v>1.1999999999999999E-3</v>
      </c>
      <c r="DW27" cm="1">
        <f t="array" aca="1" ref="DW27" ca="1">(1-$B$18)*SUMPRODUCT(OFFSET($BO$15,0,0,$B$14,1), 1*(OFFSET($O$15,0,$DF27,$B$14,1)=DW$13), 1*(OFFSET($O$15,0,$DG27,$B$14,1)=DW$14))   /   SUM(OFFSET($BO$15,0,0,$B$14,1)) + $B$18/($B$19*$B$19)</f>
        <v>0.19327920792079209</v>
      </c>
    </row>
    <row r="28" spans="1:127" x14ac:dyDescent="0.2">
      <c r="D28" s="10">
        <f ca="1"/>
        <v>13</v>
      </c>
      <c r="F28" s="10">
        <f ca="1"/>
        <v>0.2</v>
      </c>
      <c r="H28" s="10"/>
      <c r="J28" cm="1">
        <f t="array" aca="1" ref="J28" ca="1">SUMPRODUCT((O28:AJ28=$O$11:$AJ$11)*(O$13:AJ$13=TRUE))  / COUNTIF(O$13:AJ$13,TRUE)</f>
        <v>0.4</v>
      </c>
      <c r="K28" t="b">
        <f t="shared" ca="1" si="3"/>
        <v>1</v>
      </c>
      <c r="L28" cm="1">
        <f t="array" aca="1" ref="L28" ca="1">SUM(
   1*(_xlfn._xlws.FILTER(OFFSET($O28,0,0,1,$B$9),OFFSET($O$13,0,0,1,$B$9)) = "-")
) / $B$13</f>
        <v>0</v>
      </c>
      <c r="M28" t="b">
        <f t="shared" ca="1" si="4"/>
        <v>1</v>
      </c>
      <c r="N28" s="2">
        <v>13</v>
      </c>
      <c r="O28" s="12" t="s">
        <v>2</v>
      </c>
      <c r="P28" s="9" t="s">
        <v>2</v>
      </c>
      <c r="Q28" s="9" t="s">
        <v>1</v>
      </c>
      <c r="R28" s="9" t="s">
        <v>3</v>
      </c>
      <c r="S28" s="9" t="s">
        <v>3</v>
      </c>
      <c r="AK28" s="7"/>
      <c r="AN28">
        <f t="shared" ca="1" si="5"/>
        <v>5</v>
      </c>
      <c r="AO28" s="14">
        <f t="shared" ca="1" si="6"/>
        <v>0.2</v>
      </c>
      <c r="AP28" s="2">
        <f ca="1"/>
        <v>13</v>
      </c>
      <c r="AQ28" cm="1">
        <f t="array" aca="1" ref="AQ28" ca="1">SUMPRODUCT(--(OFFSET($O$13,0,0,1,$B$9)=TRUE), --(INDEX(OFFSET($O$15,0,0,$B$8,$B$9), 1+$AP28, 0) = INDEX(OFFSET($O$15,0,0,$B$8,$B$9), 1+AQ$14, 0))) / $B$13</f>
        <v>0.4</v>
      </c>
      <c r="AR28" cm="1">
        <f t="array" aca="1" ref="AR28" ca="1">SUMPRODUCT(--(OFFSET($O$13,0,0,1,$B$9)=TRUE), --(INDEX(OFFSET($O$15,0,0,$B$8,$B$9), 1+$AP28, 0) = INDEX(OFFSET($O$15,0,0,$B$8,$B$9), 1+AR$14, 0))) / $B$13</f>
        <v>0.4</v>
      </c>
      <c r="AS28" cm="1">
        <f t="array" aca="1" ref="AS28" ca="1">SUMPRODUCT(--(OFFSET($O$13,0,0,1,$B$9)=TRUE), --(INDEX(OFFSET($O$15,0,0,$B$8,$B$9), 1+$AP28, 0) = INDEX(OFFSET($O$15,0,0,$B$8,$B$9), 1+AS$14, 0))) / $B$13</f>
        <v>0.6</v>
      </c>
      <c r="AT28" cm="1">
        <f t="array" aca="1" ref="AT28" ca="1">SUMPRODUCT(--(OFFSET($O$13,0,0,1,$B$9)=TRUE), --(INDEX(OFFSET($O$15,0,0,$B$8,$B$9), 1+$AP28, 0) = INDEX(OFFSET($O$15,0,0,$B$8,$B$9), 1+AT$14, 0))) / $B$13</f>
        <v>0.4</v>
      </c>
      <c r="AU28" cm="1">
        <f t="array" aca="1" ref="AU28" ca="1">SUMPRODUCT(--(OFFSET($O$13,0,0,1,$B$9)=TRUE), --(INDEX(OFFSET($O$15,0,0,$B$8,$B$9), 1+$AP28, 0) = INDEX(OFFSET($O$15,0,0,$B$8,$B$9), 1+AU$14, 0))) / $B$13</f>
        <v>0.4</v>
      </c>
      <c r="AV28" cm="1">
        <f t="array" aca="1" ref="AV28" ca="1">SUMPRODUCT(--(OFFSET($O$13,0,0,1,$B$9)=TRUE), --(INDEX(OFFSET($O$15,0,0,$B$8,$B$9), 1+$AP28, 0) = INDEX(OFFSET($O$15,0,0,$B$8,$B$9), 1+AV$14, 0))) / $B$13</f>
        <v>0.4</v>
      </c>
      <c r="AW28" cm="1">
        <f t="array" aca="1" ref="AW28" ca="1">SUMPRODUCT(--(OFFSET($O$13,0,0,1,$B$9)=TRUE), --(INDEX(OFFSET($O$15,0,0,$B$8,$B$9), 1+$AP28, 0) = INDEX(OFFSET($O$15,0,0,$B$8,$B$9), 1+AW$14, 0))) / $B$13</f>
        <v>0.6</v>
      </c>
      <c r="AX28" cm="1">
        <f t="array" aca="1" ref="AX28" ca="1">SUMPRODUCT(--(OFFSET($O$13,0,0,1,$B$9)=TRUE), --(INDEX(OFFSET($O$15,0,0,$B$8,$B$9), 1+$AP28, 0) = INDEX(OFFSET($O$15,0,0,$B$8,$B$9), 1+AX$14, 0))) / $B$13</f>
        <v>0.4</v>
      </c>
      <c r="AY28" cm="1">
        <f t="array" aca="1" ref="AY28" ca="1">SUMPRODUCT(--(OFFSET($O$13,0,0,1,$B$9)=TRUE), --(INDEX(OFFSET($O$15,0,0,$B$8,$B$9), 1+$AP28, 0) = INDEX(OFFSET($O$15,0,0,$B$8,$B$9), 1+AY$14, 0))) / $B$13</f>
        <v>0.6</v>
      </c>
      <c r="AZ28" cm="1">
        <f t="array" aca="1" ref="AZ28" ca="1">SUMPRODUCT(--(OFFSET($O$13,0,0,1,$B$9)=TRUE), --(INDEX(OFFSET($O$15,0,0,$B$8,$B$9), 1+$AP28, 0) = INDEX(OFFSET($O$15,0,0,$B$8,$B$9), 1+AZ$14, 0))) / $B$13</f>
        <v>0.8</v>
      </c>
      <c r="BA28" cm="1">
        <f t="array" aca="1" ref="BA28" ca="1">SUMPRODUCT(--(OFFSET($O$13,0,0,1,$B$9)=TRUE), --(INDEX(OFFSET($O$15,0,0,$B$8,$B$9), 1+$AP28, 0) = INDEX(OFFSET($O$15,0,0,$B$8,$B$9), 1+BA$14, 0))) / $B$13</f>
        <v>0.6</v>
      </c>
      <c r="BB28" cm="1">
        <f t="array" aca="1" ref="BB28" ca="1">SUMPRODUCT(--(OFFSET($O$13,0,0,1,$B$9)=TRUE), --(INDEX(OFFSET($O$15,0,0,$B$8,$B$9), 1+$AP28, 0) = INDEX(OFFSET($O$15,0,0,$B$8,$B$9), 1+BB$14, 0))) / $B$13</f>
        <v>0.8</v>
      </c>
      <c r="BC28" cm="1">
        <f t="array" aca="1" ref="BC28" ca="1">SUMPRODUCT(--(OFFSET($O$13,0,0,1,$B$9)=TRUE), --(INDEX(OFFSET($O$15,0,0,$B$8,$B$9), 1+$AP28, 0) = INDEX(OFFSET($O$15,0,0,$B$8,$B$9), 1+BC$14, 0))) / $B$13</f>
        <v>0.8</v>
      </c>
      <c r="BD28" cm="1">
        <f t="array" aca="1" ref="BD28" ca="1">SUMPRODUCT(--(OFFSET($O$13,0,0,1,$B$9)=TRUE), --(INDEX(OFFSET($O$15,0,0,$B$8,$B$9), 1+$AP28, 0) = INDEX(OFFSET($O$15,0,0,$B$8,$B$9), 1+BD$14, 0))) / $B$13</f>
        <v>1</v>
      </c>
      <c r="BE28" cm="1">
        <f t="array" aca="1" ref="BE28" ca="1">SUMPRODUCT(--(OFFSET($O$13,0,0,1,$B$9)=TRUE), --(INDEX(OFFSET($O$15,0,0,$B$8,$B$9), 1+$AP28, 0) = INDEX(OFFSET($O$15,0,0,$B$8,$B$9), 1+BE$14, 0))) / $B$13</f>
        <v>0.6</v>
      </c>
      <c r="BF28" cm="1">
        <f t="array" aca="1" ref="BF28" ca="1">SUMPRODUCT(--(OFFSET($O$13,0,0,1,$B$9)=TRUE), --(INDEX(OFFSET($O$15,0,0,$B$8,$B$9), 1+$AP28, 0) = INDEX(OFFSET($O$15,0,0,$B$8,$B$9), 1+BF$14, 0))) / $B$13</f>
        <v>0.8</v>
      </c>
      <c r="BG28" cm="1">
        <f t="array" aca="1" ref="BG28" ca="1">SUMPRODUCT(--(OFFSET($O$13,0,0,1,$B$9)=TRUE), --(INDEX(OFFSET($O$15,0,0,$B$8,$B$9), 1+$AP28, 0) = INDEX(OFFSET($O$15,0,0,$B$8,$B$9), 1+BG$14, 0))) / $B$13</f>
        <v>0</v>
      </c>
      <c r="BH28" cm="1">
        <f t="array" aca="1" ref="BH28" ca="1">SUMPRODUCT(--(OFFSET($O$13,0,0,1,$B$9)=TRUE), --(INDEX(OFFSET($O$15,0,0,$B$8,$B$9), 1+$AP28, 0) = INDEX(OFFSET($O$15,0,0,$B$8,$B$9), 1+BH$14, 0))) / $B$13</f>
        <v>0</v>
      </c>
      <c r="BI28" cm="1">
        <f t="array" aca="1" ref="BI28" ca="1">SUMPRODUCT(--(OFFSET($O$13,0,0,1,$B$9)=TRUE), --(INDEX(OFFSET($O$15,0,0,$B$8,$B$9), 1+$AP28, 0) = INDEX(OFFSET($O$15,0,0,$B$8,$B$9), 1+BI$14, 0))) / $B$13</f>
        <v>0</v>
      </c>
      <c r="BJ28" cm="1">
        <f t="array" aca="1" ref="BJ28" ca="1">SUMPRODUCT(--(OFFSET($O$13,0,0,1,$B$9)=TRUE), --(INDEX(OFFSET($O$15,0,0,$B$8,$B$9), 1+$AP28, 0) = INDEX(OFFSET($O$15,0,0,$B$8,$B$9), 1+BJ$14, 0))) / $B$13</f>
        <v>0.2</v>
      </c>
      <c r="BN28">
        <f t="shared" ca="1" si="7"/>
        <v>5</v>
      </c>
      <c r="BO28" s="14">
        <f t="shared" ca="1" si="8"/>
        <v>0.2</v>
      </c>
      <c r="BP28" s="2">
        <f ca="1"/>
        <v>13</v>
      </c>
      <c r="BQ28" cm="1">
        <f t="array" aca="1" ref="BQ28" ca="1">SUMPRODUCT(--(OFFSET($O$9,0,0,1,$B$9)=TRUE), --(INDEX(OFFSET($O$15,0,0,$B$8,$B$9), 1+$BP28, 0) = INDEX(OFFSET($O$15,0,0,$B$8,$B$9), 1+BQ$14, 0))) / $B$16</f>
        <v>0.4</v>
      </c>
      <c r="BR28" cm="1">
        <f t="array" aca="1" ref="BR28" ca="1">SUMPRODUCT(--(OFFSET($O$9,0,0,1,$B$9)=TRUE), --(INDEX(OFFSET($O$15,0,0,$B$8,$B$9), 1+$BP28, 0) = INDEX(OFFSET($O$15,0,0,$B$8,$B$9), 1+BR$14, 0))) / $B$16</f>
        <v>0.4</v>
      </c>
      <c r="BS28" cm="1">
        <f t="array" aca="1" ref="BS28" ca="1">SUMPRODUCT(--(OFFSET($O$9,0,0,1,$B$9)=TRUE), --(INDEX(OFFSET($O$15,0,0,$B$8,$B$9), 1+$BP28, 0) = INDEX(OFFSET($O$15,0,0,$B$8,$B$9), 1+BS$14, 0))) / $B$16</f>
        <v>0.6</v>
      </c>
      <c r="BT28" cm="1">
        <f t="array" aca="1" ref="BT28" ca="1">SUMPRODUCT(--(OFFSET($O$9,0,0,1,$B$9)=TRUE), --(INDEX(OFFSET($O$15,0,0,$B$8,$B$9), 1+$BP28, 0) = INDEX(OFFSET($O$15,0,0,$B$8,$B$9), 1+BT$14, 0))) / $B$16</f>
        <v>0.4</v>
      </c>
      <c r="BU28" cm="1">
        <f t="array" aca="1" ref="BU28" ca="1">SUMPRODUCT(--(OFFSET($O$9,0,0,1,$B$9)=TRUE), --(INDEX(OFFSET($O$15,0,0,$B$8,$B$9), 1+$BP28, 0) = INDEX(OFFSET($O$15,0,0,$B$8,$B$9), 1+BU$14, 0))) / $B$16</f>
        <v>0.4</v>
      </c>
      <c r="BV28" cm="1">
        <f t="array" aca="1" ref="BV28" ca="1">SUMPRODUCT(--(OFFSET($O$9,0,0,1,$B$9)=TRUE), --(INDEX(OFFSET($O$15,0,0,$B$8,$B$9), 1+$BP28, 0) = INDEX(OFFSET($O$15,0,0,$B$8,$B$9), 1+BV$14, 0))) / $B$16</f>
        <v>0.4</v>
      </c>
      <c r="BW28" cm="1">
        <f t="array" aca="1" ref="BW28" ca="1">SUMPRODUCT(--(OFFSET($O$9,0,0,1,$B$9)=TRUE), --(INDEX(OFFSET($O$15,0,0,$B$8,$B$9), 1+$BP28, 0) = INDEX(OFFSET($O$15,0,0,$B$8,$B$9), 1+BW$14, 0))) / $B$16</f>
        <v>0.6</v>
      </c>
      <c r="BX28" cm="1">
        <f t="array" aca="1" ref="BX28" ca="1">SUMPRODUCT(--(OFFSET($O$9,0,0,1,$B$9)=TRUE), --(INDEX(OFFSET($O$15,0,0,$B$8,$B$9), 1+$BP28, 0) = INDEX(OFFSET($O$15,0,0,$B$8,$B$9), 1+BX$14, 0))) / $B$16</f>
        <v>0.4</v>
      </c>
      <c r="BY28" cm="1">
        <f t="array" aca="1" ref="BY28" ca="1">SUMPRODUCT(--(OFFSET($O$9,0,0,1,$B$9)=TRUE), --(INDEX(OFFSET($O$15,0,0,$B$8,$B$9), 1+$BP28, 0) = INDEX(OFFSET($O$15,0,0,$B$8,$B$9), 1+BY$14, 0))) / $B$16</f>
        <v>0.6</v>
      </c>
      <c r="BZ28" cm="1">
        <f t="array" aca="1" ref="BZ28" ca="1">SUMPRODUCT(--(OFFSET($O$9,0,0,1,$B$9)=TRUE), --(INDEX(OFFSET($O$15,0,0,$B$8,$B$9), 1+$BP28, 0) = INDEX(OFFSET($O$15,0,0,$B$8,$B$9), 1+BZ$14, 0))) / $B$16</f>
        <v>0.8</v>
      </c>
      <c r="CA28" cm="1">
        <f t="array" aca="1" ref="CA28" ca="1">SUMPRODUCT(--(OFFSET($O$9,0,0,1,$B$9)=TRUE), --(INDEX(OFFSET($O$15,0,0,$B$8,$B$9), 1+$BP28, 0) = INDEX(OFFSET($O$15,0,0,$B$8,$B$9), 1+CA$14, 0))) / $B$16</f>
        <v>0.6</v>
      </c>
      <c r="CB28" cm="1">
        <f t="array" aca="1" ref="CB28" ca="1">SUMPRODUCT(--(OFFSET($O$9,0,0,1,$B$9)=TRUE), --(INDEX(OFFSET($O$15,0,0,$B$8,$B$9), 1+$BP28, 0) = INDEX(OFFSET($O$15,0,0,$B$8,$B$9), 1+CB$14, 0))) / $B$16</f>
        <v>0.8</v>
      </c>
      <c r="CC28" cm="1">
        <f t="array" aca="1" ref="CC28" ca="1">SUMPRODUCT(--(OFFSET($O$9,0,0,1,$B$9)=TRUE), --(INDEX(OFFSET($O$15,0,0,$B$8,$B$9), 1+$BP28, 0) = INDEX(OFFSET($O$15,0,0,$B$8,$B$9), 1+CC$14, 0))) / $B$16</f>
        <v>0.8</v>
      </c>
      <c r="CD28" cm="1">
        <f t="array" aca="1" ref="CD28" ca="1">SUMPRODUCT(--(OFFSET($O$9,0,0,1,$B$9)=TRUE), --(INDEX(OFFSET($O$15,0,0,$B$8,$B$9), 1+$BP28, 0) = INDEX(OFFSET($O$15,0,0,$B$8,$B$9), 1+CD$14, 0))) / $B$16</f>
        <v>1</v>
      </c>
      <c r="CE28" cm="1">
        <f t="array" aca="1" ref="CE28" ca="1">SUMPRODUCT(--(OFFSET($O$9,0,0,1,$B$9)=TRUE), --(INDEX(OFFSET($O$15,0,0,$B$8,$B$9), 1+$BP28, 0) = INDEX(OFFSET($O$15,0,0,$B$8,$B$9), 1+CE$14, 0))) / $B$16</f>
        <v>0.6</v>
      </c>
      <c r="CF28" cm="1">
        <f t="array" aca="1" ref="CF28" ca="1">SUMPRODUCT(--(OFFSET($O$9,0,0,1,$B$9)=TRUE), --(INDEX(OFFSET($O$15,0,0,$B$8,$B$9), 1+$BP28, 0) = INDEX(OFFSET($O$15,0,0,$B$8,$B$9), 1+CF$14, 0))) / $B$16</f>
        <v>0.8</v>
      </c>
      <c r="CG28" cm="1">
        <f t="array" aca="1" ref="CG28" ca="1">SUMPRODUCT(--(OFFSET($O$9,0,0,1,$B$9)=TRUE), --(INDEX(OFFSET($O$15,0,0,$B$8,$B$9), 1+$BP28, 0) = INDEX(OFFSET($O$15,0,0,$B$8,$B$9), 1+CG$14, 0))) / $B$16</f>
        <v>0</v>
      </c>
      <c r="CH28" cm="1">
        <f t="array" aca="1" ref="CH28" ca="1">SUMPRODUCT(--(OFFSET($O$9,0,0,1,$B$9)=TRUE), --(INDEX(OFFSET($O$15,0,0,$B$8,$B$9), 1+$BP28, 0) = INDEX(OFFSET($O$15,0,0,$B$8,$B$9), 1+CH$14, 0))) / $B$16</f>
        <v>0</v>
      </c>
      <c r="CI28" cm="1">
        <f t="array" aca="1" ref="CI28" ca="1">SUMPRODUCT(--(OFFSET($O$9,0,0,1,$B$9)=TRUE), --(INDEX(OFFSET($O$15,0,0,$B$8,$B$9), 1+$BP28, 0) = INDEX(OFFSET($O$15,0,0,$B$8,$B$9), 1+CI$14, 0))) / $B$16</f>
        <v>0</v>
      </c>
      <c r="CJ28" cm="1">
        <f t="array" aca="1" ref="CJ28" ca="1">SUMPRODUCT(--(OFFSET($O$9,0,0,1,$B$9)=TRUE), --(INDEX(OFFSET($O$15,0,0,$B$8,$B$9), 1+$BP28, 0) = INDEX(OFFSET($O$15,0,0,$B$8,$B$9), 1+CJ$14, 0))) / $B$16</f>
        <v>0.2</v>
      </c>
      <c r="DF28" cm="1">
        <f t="array" aca="1" ref="DF28" ca="1">INDEX(_xlfn.ANCHORARRAY($CQ$15), 1 + INT((ROWS($DG$15:$DG28) - 1) / ROWS(_xlfn.ANCHORARRAY($CQ$15))))</f>
        <v>2</v>
      </c>
      <c r="DG28" cm="1">
        <f t="array" aca="1" ref="DG28" ca="1">INDEX(_xlfn.ANCHORARRAY($CQ$15), 1 + MOD(ROWS($DG$15:$DG28) - 1, ROWS(_xlfn.ANCHORARRAY($CQ$15))))</f>
        <v>3</v>
      </c>
      <c r="DH28" cm="1">
        <f t="array" aca="1" ref="DH28" ca="1">(1-$B$18)*SUMPRODUCT(OFFSET($BO$15,0,0,$B$14,1), 1*(OFFSET($O$15,0,$DF28,$B$14,1)=DH$13), 1*(OFFSET($O$15,0,$DG28,$B$14,1)=DH$14))   /   SUM(OFFSET($BO$15,0,0,$B$14,1)) + $B$18/($B$19*$B$19)</f>
        <v>1.1999999999999999E-3</v>
      </c>
      <c r="DI28" cm="1">
        <f t="array" aca="1" ref="DI28" ca="1">(1-$B$18)*SUMPRODUCT(OFFSET($BO$15,0,0,$B$14,1), 1*(OFFSET($O$15,0,$DF28,$B$14,1)=DI$13), 1*(OFFSET($O$15,0,$DG28,$B$14,1)=DI$14))   /   SUM(OFFSET($BO$15,0,0,$B$14,1)) + $B$18/($B$19*$B$19)</f>
        <v>1.1999999999999999E-3</v>
      </c>
      <c r="DJ28" cm="1">
        <f t="array" aca="1" ref="DJ28" ca="1">(1-$B$18)*SUMPRODUCT(OFFSET($BO$15,0,0,$B$14,1), 1*(OFFSET($O$15,0,$DF28,$B$14,1)=DJ$13), 1*(OFFSET($O$15,0,$DG28,$B$14,1)=DJ$14))   /   SUM(OFFSET($BO$15,0,0,$B$14,1)) + $B$18/($B$19*$B$19)</f>
        <v>1.1999999999999999E-3</v>
      </c>
      <c r="DK28" cm="1">
        <f t="array" aca="1" ref="DK28" ca="1">(1-$B$18)*SUMPRODUCT(OFFSET($BO$15,0,0,$B$14,1), 1*(OFFSET($O$15,0,$DF28,$B$14,1)=DK$13), 1*(OFFSET($O$15,0,$DG28,$B$14,1)=DK$14))   /   SUM(OFFSET($BO$15,0,0,$B$14,1)) + $B$18/($B$19*$B$19)</f>
        <v>0.15486336633663367</v>
      </c>
      <c r="DL28" cm="1">
        <f t="array" aca="1" ref="DL28" ca="1">(1-$B$18)*SUMPRODUCT(OFFSET($BO$15,0,0,$B$14,1), 1*(OFFSET($O$15,0,$DF28,$B$14,1)=DL$13), 1*(OFFSET($O$15,0,$DG28,$B$14,1)=DL$14))   /   SUM(OFFSET($BO$15,0,0,$B$14,1)) + $B$18/($B$19*$B$19)</f>
        <v>1.1999999999999999E-3</v>
      </c>
      <c r="DM28" cm="1">
        <f t="array" aca="1" ref="DM28" ca="1">(1-$B$18)*SUMPRODUCT(OFFSET($BO$15,0,0,$B$14,1), 1*(OFFSET($O$15,0,$DF28,$B$14,1)=DM$13), 1*(OFFSET($O$15,0,$DG28,$B$14,1)=DM$14))   /   SUM(OFFSET($BO$15,0,0,$B$14,1)) + $B$18/($B$19*$B$19)</f>
        <v>1.1999999999999999E-3</v>
      </c>
      <c r="DN28" cm="1">
        <f t="array" aca="1" ref="DN28" ca="1">(1-$B$18)*SUMPRODUCT(OFFSET($BO$15,0,0,$B$14,1), 1*(OFFSET($O$15,0,$DF28,$B$14,1)=DN$13), 1*(OFFSET($O$15,0,$DG28,$B$14,1)=DN$14))   /   SUM(OFFSET($BO$15,0,0,$B$14,1)) + $B$18/($B$19*$B$19)</f>
        <v>1.1999999999999999E-3</v>
      </c>
      <c r="DO28" cm="1">
        <f t="array" aca="1" ref="DO28" ca="1">(1-$B$18)*SUMPRODUCT(OFFSET($BO$15,0,0,$B$14,1), 1*(OFFSET($O$15,0,$DF28,$B$14,1)=DO$13), 1*(OFFSET($O$15,0,$DG28,$B$14,1)=DO$14))   /   SUM(OFFSET($BO$15,0,0,$B$14,1)) + $B$18/($B$19*$B$19)</f>
        <v>0.15486336633663367</v>
      </c>
      <c r="DP28" cm="1">
        <f t="array" aca="1" ref="DP28" ca="1">(1-$B$18)*SUMPRODUCT(OFFSET($BO$15,0,0,$B$14,1), 1*(OFFSET($O$15,0,$DF28,$B$14,1)=DP$13), 1*(OFFSET($O$15,0,$DG28,$B$14,1)=DP$14))   /   SUM(OFFSET($BO$15,0,0,$B$14,1)) + $B$18/($B$19*$B$19)</f>
        <v>0.16126600660066007</v>
      </c>
      <c r="DQ28" cm="1">
        <f t="array" aca="1" ref="DQ28" ca="1">(1-$B$18)*SUMPRODUCT(OFFSET($BO$15,0,0,$B$14,1), 1*(OFFSET($O$15,0,$DF28,$B$14,1)=DQ$13), 1*(OFFSET($O$15,0,$DG28,$B$14,1)=DQ$14))   /   SUM(OFFSET($BO$15,0,0,$B$14,1)) + $B$18/($B$19*$B$19)</f>
        <v>0.12925280528052804</v>
      </c>
      <c r="DR28" cm="1">
        <f t="array" aca="1" ref="DR28" ca="1">(1-$B$18)*SUMPRODUCT(OFFSET($BO$15,0,0,$B$14,1), 1*(OFFSET($O$15,0,$DF28,$B$14,1)=DR$13), 1*(OFFSET($O$15,0,$DG28,$B$14,1)=DR$14))   /   SUM(OFFSET($BO$15,0,0,$B$14,1)) + $B$18/($B$19*$B$19)</f>
        <v>1.1999999999999999E-3</v>
      </c>
      <c r="DS28" cm="1">
        <f t="array" aca="1" ref="DS28" ca="1">(1-$B$18)*SUMPRODUCT(OFFSET($BO$15,0,0,$B$14,1), 1*(OFFSET($O$15,0,$DF28,$B$14,1)=DS$13), 1*(OFFSET($O$15,0,$DG28,$B$14,1)=DS$14))   /   SUM(OFFSET($BO$15,0,0,$B$14,1)) + $B$18/($B$19*$B$19)</f>
        <v>0.18367524752475248</v>
      </c>
      <c r="DT28" cm="1">
        <f t="array" aca="1" ref="DT28" ca="1">(1-$B$18)*SUMPRODUCT(OFFSET($BO$15,0,0,$B$14,1), 1*(OFFSET($O$15,0,$DF28,$B$14,1)=DT$13), 1*(OFFSET($O$15,0,$DG28,$B$14,1)=DT$14))   /   SUM(OFFSET($BO$15,0,0,$B$14,1)) + $B$18/($B$19*$B$19)</f>
        <v>1.1999999999999999E-3</v>
      </c>
      <c r="DU28" cm="1">
        <f t="array" aca="1" ref="DU28" ca="1">(1-$B$18)*SUMPRODUCT(OFFSET($BO$15,0,0,$B$14,1), 1*(OFFSET($O$15,0,$DF28,$B$14,1)=DU$13), 1*(OFFSET($O$15,0,$DG28,$B$14,1)=DU$14))   /   SUM(OFFSET($BO$15,0,0,$B$14,1)) + $B$18/($B$19*$B$19)</f>
        <v>1.1999999999999999E-3</v>
      </c>
      <c r="DV28" cm="1">
        <f t="array" aca="1" ref="DV28" ca="1">(1-$B$18)*SUMPRODUCT(OFFSET($BO$15,0,0,$B$14,1), 1*(OFFSET($O$15,0,$DF28,$B$14,1)=DV$13), 1*(OFFSET($O$15,0,$DG28,$B$14,1)=DV$14))   /   SUM(OFFSET($BO$15,0,0,$B$14,1)) + $B$18/($B$19*$B$19)</f>
        <v>1.1999999999999999E-3</v>
      </c>
      <c r="DW28" cm="1">
        <f t="array" aca="1" ref="DW28" ca="1">(1-$B$18)*SUMPRODUCT(OFFSET($BO$15,0,0,$B$14,1), 1*(OFFSET($O$15,0,$DF28,$B$14,1)=DW$13), 1*(OFFSET($O$15,0,$DG28,$B$14,1)=DW$14))   /   SUM(OFFSET($BO$15,0,0,$B$14,1)) + $B$18/($B$19*$B$19)</f>
        <v>0.19327920792079209</v>
      </c>
    </row>
    <row r="29" spans="1:127" x14ac:dyDescent="0.2">
      <c r="D29" s="10">
        <f ca="1"/>
        <v>14</v>
      </c>
      <c r="F29" s="10">
        <f ca="1"/>
        <v>0.2</v>
      </c>
      <c r="H29" s="10"/>
      <c r="J29" cm="1">
        <f t="array" aca="1" ref="J29" ca="1">SUMPRODUCT((O29:AJ29=$O$11:$AJ$11)*(O$13:AJ$13=TRUE))  / COUNTIF(O$13:AJ$13,TRUE)</f>
        <v>0.4</v>
      </c>
      <c r="K29" t="b">
        <f t="shared" ca="1" si="3"/>
        <v>1</v>
      </c>
      <c r="L29" cm="1">
        <f t="array" aca="1" ref="L29" ca="1">SUM(
   1*(_xlfn._xlws.FILTER(OFFSET($O29,0,0,1,$B$9),OFFSET($O$13,0,0,1,$B$9)) = "-")
) / $B$13</f>
        <v>0</v>
      </c>
      <c r="M29" t="b">
        <f t="shared" ca="1" si="4"/>
        <v>1</v>
      </c>
      <c r="N29" s="2">
        <v>14</v>
      </c>
      <c r="O29" s="12" t="s">
        <v>3</v>
      </c>
      <c r="P29" s="9" t="s">
        <v>2</v>
      </c>
      <c r="Q29" s="9" t="s">
        <v>0</v>
      </c>
      <c r="R29" s="9" t="s">
        <v>3</v>
      </c>
      <c r="S29" s="9" t="s">
        <v>3</v>
      </c>
      <c r="AK29" s="7"/>
      <c r="AN29">
        <f t="shared" ca="1" si="5"/>
        <v>5</v>
      </c>
      <c r="AO29" s="14">
        <f t="shared" ca="1" si="6"/>
        <v>0.2</v>
      </c>
      <c r="AP29" s="2">
        <f ca="1"/>
        <v>14</v>
      </c>
      <c r="AQ29" cm="1">
        <f t="array" aca="1" ref="AQ29" ca="1">SUMPRODUCT(--(OFFSET($O$13,0,0,1,$B$9)=TRUE), --(INDEX(OFFSET($O$15,0,0,$B$8,$B$9), 1+$AP29, 0) = INDEX(OFFSET($O$15,0,0,$B$8,$B$9), 1+AQ$14, 0))) / $B$13</f>
        <v>0.4</v>
      </c>
      <c r="AR29" cm="1">
        <f t="array" aca="1" ref="AR29" ca="1">SUMPRODUCT(--(OFFSET($O$13,0,0,1,$B$9)=TRUE), --(INDEX(OFFSET($O$15,0,0,$B$8,$B$9), 1+$AP29, 0) = INDEX(OFFSET($O$15,0,0,$B$8,$B$9), 1+AR$14, 0))) / $B$13</f>
        <v>0.4</v>
      </c>
      <c r="AS29" cm="1">
        <f t="array" aca="1" ref="AS29" ca="1">SUMPRODUCT(--(OFFSET($O$13,0,0,1,$B$9)=TRUE), --(INDEX(OFFSET($O$15,0,0,$B$8,$B$9), 1+$AP29, 0) = INDEX(OFFSET($O$15,0,0,$B$8,$B$9), 1+AS$14, 0))) / $B$13</f>
        <v>0.4</v>
      </c>
      <c r="AT29" cm="1">
        <f t="array" aca="1" ref="AT29" ca="1">SUMPRODUCT(--(OFFSET($O$13,0,0,1,$B$9)=TRUE), --(INDEX(OFFSET($O$15,0,0,$B$8,$B$9), 1+$AP29, 0) = INDEX(OFFSET($O$15,0,0,$B$8,$B$9), 1+AT$14, 0))) / $B$13</f>
        <v>0.6</v>
      </c>
      <c r="AU29" cm="1">
        <f t="array" aca="1" ref="AU29" ca="1">SUMPRODUCT(--(OFFSET($O$13,0,0,1,$B$9)=TRUE), --(INDEX(OFFSET($O$15,0,0,$B$8,$B$9), 1+$AP29, 0) = INDEX(OFFSET($O$15,0,0,$B$8,$B$9), 1+AU$14, 0))) / $B$13</f>
        <v>0.4</v>
      </c>
      <c r="AV29" cm="1">
        <f t="array" aca="1" ref="AV29" ca="1">SUMPRODUCT(--(OFFSET($O$13,0,0,1,$B$9)=TRUE), --(INDEX(OFFSET($O$15,0,0,$B$8,$B$9), 1+$AP29, 0) = INDEX(OFFSET($O$15,0,0,$B$8,$B$9), 1+AV$14, 0))) / $B$13</f>
        <v>0.4</v>
      </c>
      <c r="AW29" cm="1">
        <f t="array" aca="1" ref="AW29" ca="1">SUMPRODUCT(--(OFFSET($O$13,0,0,1,$B$9)=TRUE), --(INDEX(OFFSET($O$15,0,0,$B$8,$B$9), 1+$AP29, 0) = INDEX(OFFSET($O$15,0,0,$B$8,$B$9), 1+AW$14, 0))) / $B$13</f>
        <v>0.4</v>
      </c>
      <c r="AX29" cm="1">
        <f t="array" aca="1" ref="AX29" ca="1">SUMPRODUCT(--(OFFSET($O$13,0,0,1,$B$9)=TRUE), --(INDEX(OFFSET($O$15,0,0,$B$8,$B$9), 1+$AP29, 0) = INDEX(OFFSET($O$15,0,0,$B$8,$B$9), 1+AX$14, 0))) / $B$13</f>
        <v>0.6</v>
      </c>
      <c r="AY29" cm="1">
        <f t="array" aca="1" ref="AY29" ca="1">SUMPRODUCT(--(OFFSET($O$13,0,0,1,$B$9)=TRUE), --(INDEX(OFFSET($O$15,0,0,$B$8,$B$9), 1+$AP29, 0) = INDEX(OFFSET($O$15,0,0,$B$8,$B$9), 1+AY$14, 0))) / $B$13</f>
        <v>0.8</v>
      </c>
      <c r="AZ29" cm="1">
        <f t="array" aca="1" ref="AZ29" ca="1">SUMPRODUCT(--(OFFSET($O$13,0,0,1,$B$9)=TRUE), --(INDEX(OFFSET($O$15,0,0,$B$8,$B$9), 1+$AP29, 0) = INDEX(OFFSET($O$15,0,0,$B$8,$B$9), 1+AZ$14, 0))) / $B$13</f>
        <v>0.6</v>
      </c>
      <c r="BA29" cm="1">
        <f t="array" aca="1" ref="BA29" ca="1">SUMPRODUCT(--(OFFSET($O$13,0,0,1,$B$9)=TRUE), --(INDEX(OFFSET($O$15,0,0,$B$8,$B$9), 1+$AP29, 0) = INDEX(OFFSET($O$15,0,0,$B$8,$B$9), 1+BA$14, 0))) / $B$13</f>
        <v>0.8</v>
      </c>
      <c r="BB29" cm="1">
        <f t="array" aca="1" ref="BB29" ca="1">SUMPRODUCT(--(OFFSET($O$13,0,0,1,$B$9)=TRUE), --(INDEX(OFFSET($O$15,0,0,$B$8,$B$9), 1+$AP29, 0) = INDEX(OFFSET($O$15,0,0,$B$8,$B$9), 1+BB$14, 0))) / $B$13</f>
        <v>0.6</v>
      </c>
      <c r="BC29" cm="1">
        <f t="array" aca="1" ref="BC29" ca="1">SUMPRODUCT(--(OFFSET($O$13,0,0,1,$B$9)=TRUE), --(INDEX(OFFSET($O$15,0,0,$B$8,$B$9), 1+$AP29, 0) = INDEX(OFFSET($O$15,0,0,$B$8,$B$9), 1+BC$14, 0))) / $B$13</f>
        <v>0.8</v>
      </c>
      <c r="BD29" cm="1">
        <f t="array" aca="1" ref="BD29" ca="1">SUMPRODUCT(--(OFFSET($O$13,0,0,1,$B$9)=TRUE), --(INDEX(OFFSET($O$15,0,0,$B$8,$B$9), 1+$AP29, 0) = INDEX(OFFSET($O$15,0,0,$B$8,$B$9), 1+BD$14, 0))) / $B$13</f>
        <v>0.6</v>
      </c>
      <c r="BE29" cm="1">
        <f t="array" aca="1" ref="BE29" ca="1">SUMPRODUCT(--(OFFSET($O$13,0,0,1,$B$9)=TRUE), --(INDEX(OFFSET($O$15,0,0,$B$8,$B$9), 1+$AP29, 0) = INDEX(OFFSET($O$15,0,0,$B$8,$B$9), 1+BE$14, 0))) / $B$13</f>
        <v>1</v>
      </c>
      <c r="BF29" cm="1">
        <f t="array" aca="1" ref="BF29" ca="1">SUMPRODUCT(--(OFFSET($O$13,0,0,1,$B$9)=TRUE), --(INDEX(OFFSET($O$15,0,0,$B$8,$B$9), 1+$AP29, 0) = INDEX(OFFSET($O$15,0,0,$B$8,$B$9), 1+BF$14, 0))) / $B$13</f>
        <v>0.8</v>
      </c>
      <c r="BG29" cm="1">
        <f t="array" aca="1" ref="BG29" ca="1">SUMPRODUCT(--(OFFSET($O$13,0,0,1,$B$9)=TRUE), --(INDEX(OFFSET($O$15,0,0,$B$8,$B$9), 1+$AP29, 0) = INDEX(OFFSET($O$15,0,0,$B$8,$B$9), 1+BG$14, 0))) / $B$13</f>
        <v>0</v>
      </c>
      <c r="BH29" cm="1">
        <f t="array" aca="1" ref="BH29" ca="1">SUMPRODUCT(--(OFFSET($O$13,0,0,1,$B$9)=TRUE), --(INDEX(OFFSET($O$15,0,0,$B$8,$B$9), 1+$AP29, 0) = INDEX(OFFSET($O$15,0,0,$B$8,$B$9), 1+BH$14, 0))) / $B$13</f>
        <v>0</v>
      </c>
      <c r="BI29" cm="1">
        <f t="array" aca="1" ref="BI29" ca="1">SUMPRODUCT(--(OFFSET($O$13,0,0,1,$B$9)=TRUE), --(INDEX(OFFSET($O$15,0,0,$B$8,$B$9), 1+$AP29, 0) = INDEX(OFFSET($O$15,0,0,$B$8,$B$9), 1+BI$14, 0))) / $B$13</f>
        <v>0</v>
      </c>
      <c r="BJ29" cm="1">
        <f t="array" aca="1" ref="BJ29" ca="1">SUMPRODUCT(--(OFFSET($O$13,0,0,1,$B$9)=TRUE), --(INDEX(OFFSET($O$15,0,0,$B$8,$B$9), 1+$AP29, 0) = INDEX(OFFSET($O$15,0,0,$B$8,$B$9), 1+BJ$14, 0))) / $B$13</f>
        <v>0.2</v>
      </c>
      <c r="BN29">
        <f t="shared" ca="1" si="7"/>
        <v>5</v>
      </c>
      <c r="BO29" s="14">
        <f t="shared" ca="1" si="8"/>
        <v>0.2</v>
      </c>
      <c r="BP29" s="2">
        <f ca="1"/>
        <v>14</v>
      </c>
      <c r="BQ29" cm="1">
        <f t="array" aca="1" ref="BQ29" ca="1">SUMPRODUCT(--(OFFSET($O$9,0,0,1,$B$9)=TRUE), --(INDEX(OFFSET($O$15,0,0,$B$8,$B$9), 1+$BP29, 0) = INDEX(OFFSET($O$15,0,0,$B$8,$B$9), 1+BQ$14, 0))) / $B$16</f>
        <v>0.4</v>
      </c>
      <c r="BR29" cm="1">
        <f t="array" aca="1" ref="BR29" ca="1">SUMPRODUCT(--(OFFSET($O$9,0,0,1,$B$9)=TRUE), --(INDEX(OFFSET($O$15,0,0,$B$8,$B$9), 1+$BP29, 0) = INDEX(OFFSET($O$15,0,0,$B$8,$B$9), 1+BR$14, 0))) / $B$16</f>
        <v>0.4</v>
      </c>
      <c r="BS29" cm="1">
        <f t="array" aca="1" ref="BS29" ca="1">SUMPRODUCT(--(OFFSET($O$9,0,0,1,$B$9)=TRUE), --(INDEX(OFFSET($O$15,0,0,$B$8,$B$9), 1+$BP29, 0) = INDEX(OFFSET($O$15,0,0,$B$8,$B$9), 1+BS$14, 0))) / $B$16</f>
        <v>0.4</v>
      </c>
      <c r="BT29" cm="1">
        <f t="array" aca="1" ref="BT29" ca="1">SUMPRODUCT(--(OFFSET($O$9,0,0,1,$B$9)=TRUE), --(INDEX(OFFSET($O$15,0,0,$B$8,$B$9), 1+$BP29, 0) = INDEX(OFFSET($O$15,0,0,$B$8,$B$9), 1+BT$14, 0))) / $B$16</f>
        <v>0.6</v>
      </c>
      <c r="BU29" cm="1">
        <f t="array" aca="1" ref="BU29" ca="1">SUMPRODUCT(--(OFFSET($O$9,0,0,1,$B$9)=TRUE), --(INDEX(OFFSET($O$15,0,0,$B$8,$B$9), 1+$BP29, 0) = INDEX(OFFSET($O$15,0,0,$B$8,$B$9), 1+BU$14, 0))) / $B$16</f>
        <v>0.4</v>
      </c>
      <c r="BV29" cm="1">
        <f t="array" aca="1" ref="BV29" ca="1">SUMPRODUCT(--(OFFSET($O$9,0,0,1,$B$9)=TRUE), --(INDEX(OFFSET($O$15,0,0,$B$8,$B$9), 1+$BP29, 0) = INDEX(OFFSET($O$15,0,0,$B$8,$B$9), 1+BV$14, 0))) / $B$16</f>
        <v>0.4</v>
      </c>
      <c r="BW29" cm="1">
        <f t="array" aca="1" ref="BW29" ca="1">SUMPRODUCT(--(OFFSET($O$9,0,0,1,$B$9)=TRUE), --(INDEX(OFFSET($O$15,0,0,$B$8,$B$9), 1+$BP29, 0) = INDEX(OFFSET($O$15,0,0,$B$8,$B$9), 1+BW$14, 0))) / $B$16</f>
        <v>0.4</v>
      </c>
      <c r="BX29" cm="1">
        <f t="array" aca="1" ref="BX29" ca="1">SUMPRODUCT(--(OFFSET($O$9,0,0,1,$B$9)=TRUE), --(INDEX(OFFSET($O$15,0,0,$B$8,$B$9), 1+$BP29, 0) = INDEX(OFFSET($O$15,0,0,$B$8,$B$9), 1+BX$14, 0))) / $B$16</f>
        <v>0.6</v>
      </c>
      <c r="BY29" cm="1">
        <f t="array" aca="1" ref="BY29" ca="1">SUMPRODUCT(--(OFFSET($O$9,0,0,1,$B$9)=TRUE), --(INDEX(OFFSET($O$15,0,0,$B$8,$B$9), 1+$BP29, 0) = INDEX(OFFSET($O$15,0,0,$B$8,$B$9), 1+BY$14, 0))) / $B$16</f>
        <v>0.8</v>
      </c>
      <c r="BZ29" cm="1">
        <f t="array" aca="1" ref="BZ29" ca="1">SUMPRODUCT(--(OFFSET($O$9,0,0,1,$B$9)=TRUE), --(INDEX(OFFSET($O$15,0,0,$B$8,$B$9), 1+$BP29, 0) = INDEX(OFFSET($O$15,0,0,$B$8,$B$9), 1+BZ$14, 0))) / $B$16</f>
        <v>0.6</v>
      </c>
      <c r="CA29" cm="1">
        <f t="array" aca="1" ref="CA29" ca="1">SUMPRODUCT(--(OFFSET($O$9,0,0,1,$B$9)=TRUE), --(INDEX(OFFSET($O$15,0,0,$B$8,$B$9), 1+$BP29, 0) = INDEX(OFFSET($O$15,0,0,$B$8,$B$9), 1+CA$14, 0))) / $B$16</f>
        <v>0.8</v>
      </c>
      <c r="CB29" cm="1">
        <f t="array" aca="1" ref="CB29" ca="1">SUMPRODUCT(--(OFFSET($O$9,0,0,1,$B$9)=TRUE), --(INDEX(OFFSET($O$15,0,0,$B$8,$B$9), 1+$BP29, 0) = INDEX(OFFSET($O$15,0,0,$B$8,$B$9), 1+CB$14, 0))) / $B$16</f>
        <v>0.6</v>
      </c>
      <c r="CC29" cm="1">
        <f t="array" aca="1" ref="CC29" ca="1">SUMPRODUCT(--(OFFSET($O$9,0,0,1,$B$9)=TRUE), --(INDEX(OFFSET($O$15,0,0,$B$8,$B$9), 1+$BP29, 0) = INDEX(OFFSET($O$15,0,0,$B$8,$B$9), 1+CC$14, 0))) / $B$16</f>
        <v>0.8</v>
      </c>
      <c r="CD29" cm="1">
        <f t="array" aca="1" ref="CD29" ca="1">SUMPRODUCT(--(OFFSET($O$9,0,0,1,$B$9)=TRUE), --(INDEX(OFFSET($O$15,0,0,$B$8,$B$9), 1+$BP29, 0) = INDEX(OFFSET($O$15,0,0,$B$8,$B$9), 1+CD$14, 0))) / $B$16</f>
        <v>0.6</v>
      </c>
      <c r="CE29" cm="1">
        <f t="array" aca="1" ref="CE29" ca="1">SUMPRODUCT(--(OFFSET($O$9,0,0,1,$B$9)=TRUE), --(INDEX(OFFSET($O$15,0,0,$B$8,$B$9), 1+$BP29, 0) = INDEX(OFFSET($O$15,0,0,$B$8,$B$9), 1+CE$14, 0))) / $B$16</f>
        <v>1</v>
      </c>
      <c r="CF29" cm="1">
        <f t="array" aca="1" ref="CF29" ca="1">SUMPRODUCT(--(OFFSET($O$9,0,0,1,$B$9)=TRUE), --(INDEX(OFFSET($O$15,0,0,$B$8,$B$9), 1+$BP29, 0) = INDEX(OFFSET($O$15,0,0,$B$8,$B$9), 1+CF$14, 0))) / $B$16</f>
        <v>0.8</v>
      </c>
      <c r="CG29" cm="1">
        <f t="array" aca="1" ref="CG29" ca="1">SUMPRODUCT(--(OFFSET($O$9,0,0,1,$B$9)=TRUE), --(INDEX(OFFSET($O$15,0,0,$B$8,$B$9), 1+$BP29, 0) = INDEX(OFFSET($O$15,0,0,$B$8,$B$9), 1+CG$14, 0))) / $B$16</f>
        <v>0</v>
      </c>
      <c r="CH29" cm="1">
        <f t="array" aca="1" ref="CH29" ca="1">SUMPRODUCT(--(OFFSET($O$9,0,0,1,$B$9)=TRUE), --(INDEX(OFFSET($O$15,0,0,$B$8,$B$9), 1+$BP29, 0) = INDEX(OFFSET($O$15,0,0,$B$8,$B$9), 1+CH$14, 0))) / $B$16</f>
        <v>0</v>
      </c>
      <c r="CI29" cm="1">
        <f t="array" aca="1" ref="CI29" ca="1">SUMPRODUCT(--(OFFSET($O$9,0,0,1,$B$9)=TRUE), --(INDEX(OFFSET($O$15,0,0,$B$8,$B$9), 1+$BP29, 0) = INDEX(OFFSET($O$15,0,0,$B$8,$B$9), 1+CI$14, 0))) / $B$16</f>
        <v>0</v>
      </c>
      <c r="CJ29" cm="1">
        <f t="array" aca="1" ref="CJ29" ca="1">SUMPRODUCT(--(OFFSET($O$9,0,0,1,$B$9)=TRUE), --(INDEX(OFFSET($O$15,0,0,$B$8,$B$9), 1+$BP29, 0) = INDEX(OFFSET($O$15,0,0,$B$8,$B$9), 1+CJ$14, 0))) / $B$16</f>
        <v>0.2</v>
      </c>
      <c r="DF29" cm="1">
        <f t="array" aca="1" ref="DF29" ca="1">INDEX(_xlfn.ANCHORARRAY($CQ$15), 1 + INT((ROWS($DG$15:$DG29) - 1) / ROWS(_xlfn.ANCHORARRAY($CQ$15))))</f>
        <v>2</v>
      </c>
      <c r="DG29" cm="1">
        <f t="array" aca="1" ref="DG29" ca="1">INDEX(_xlfn.ANCHORARRAY($CQ$15), 1 + MOD(ROWS($DG$15:$DG29) - 1, ROWS(_xlfn.ANCHORARRAY($CQ$15))))</f>
        <v>4</v>
      </c>
      <c r="DH29" cm="1">
        <f t="array" aca="1" ref="DH29" ca="1">(1-$B$18)*SUMPRODUCT(OFFSET($BO$15,0,0,$B$14,1), 1*(OFFSET($O$15,0,$DF29,$B$14,1)=DH$13), 1*(OFFSET($O$15,0,$DG29,$B$14,1)=DH$14))   /   SUM(OFFSET($BO$15,0,0,$B$14,1)) + $B$18/($B$19*$B$19)</f>
        <v>1.1999999999999999E-3</v>
      </c>
      <c r="DI29" cm="1">
        <f t="array" aca="1" ref="DI29" ca="1">(1-$B$18)*SUMPRODUCT(OFFSET($BO$15,0,0,$B$14,1), 1*(OFFSET($O$15,0,$DF29,$B$14,1)=DI$13), 1*(OFFSET($O$15,0,$DG29,$B$14,1)=DI$14))   /   SUM(OFFSET($BO$15,0,0,$B$14,1)) + $B$18/($B$19*$B$19)</f>
        <v>1.1999999999999999E-3</v>
      </c>
      <c r="DJ29" cm="1">
        <f t="array" aca="1" ref="DJ29" ca="1">(1-$B$18)*SUMPRODUCT(OFFSET($BO$15,0,0,$B$14,1), 1*(OFFSET($O$15,0,$DF29,$B$14,1)=DJ$13), 1*(OFFSET($O$15,0,$DG29,$B$14,1)=DJ$14))   /   SUM(OFFSET($BO$15,0,0,$B$14,1)) + $B$18/($B$19*$B$19)</f>
        <v>1.1999999999999999E-3</v>
      </c>
      <c r="DK29" cm="1">
        <f t="array" aca="1" ref="DK29" ca="1">(1-$B$18)*SUMPRODUCT(OFFSET($BO$15,0,0,$B$14,1), 1*(OFFSET($O$15,0,$DF29,$B$14,1)=DK$13), 1*(OFFSET($O$15,0,$DG29,$B$14,1)=DK$14))   /   SUM(OFFSET($BO$15,0,0,$B$14,1)) + $B$18/($B$19*$B$19)</f>
        <v>0.15486336633663367</v>
      </c>
      <c r="DL29" cm="1">
        <f t="array" aca="1" ref="DL29" ca="1">(1-$B$18)*SUMPRODUCT(OFFSET($BO$15,0,0,$B$14,1), 1*(OFFSET($O$15,0,$DF29,$B$14,1)=DL$13), 1*(OFFSET($O$15,0,$DG29,$B$14,1)=DL$14))   /   SUM(OFFSET($BO$15,0,0,$B$14,1)) + $B$18/($B$19*$B$19)</f>
        <v>1.1999999999999999E-3</v>
      </c>
      <c r="DM29" cm="1">
        <f t="array" aca="1" ref="DM29" ca="1">(1-$B$18)*SUMPRODUCT(OFFSET($BO$15,0,0,$B$14,1), 1*(OFFSET($O$15,0,$DF29,$B$14,1)=DM$13), 1*(OFFSET($O$15,0,$DG29,$B$14,1)=DM$14))   /   SUM(OFFSET($BO$15,0,0,$B$14,1)) + $B$18/($B$19*$B$19)</f>
        <v>1.1999999999999999E-3</v>
      </c>
      <c r="DN29" cm="1">
        <f t="array" aca="1" ref="DN29" ca="1">(1-$B$18)*SUMPRODUCT(OFFSET($BO$15,0,0,$B$14,1), 1*(OFFSET($O$15,0,$DF29,$B$14,1)=DN$13), 1*(OFFSET($O$15,0,$DG29,$B$14,1)=DN$14))   /   SUM(OFFSET($BO$15,0,0,$B$14,1)) + $B$18/($B$19*$B$19)</f>
        <v>1.1999999999999999E-3</v>
      </c>
      <c r="DO29" cm="1">
        <f t="array" aca="1" ref="DO29" ca="1">(1-$B$18)*SUMPRODUCT(OFFSET($BO$15,0,0,$B$14,1), 1*(OFFSET($O$15,0,$DF29,$B$14,1)=DO$13), 1*(OFFSET($O$15,0,$DG29,$B$14,1)=DO$14))   /   SUM(OFFSET($BO$15,0,0,$B$14,1)) + $B$18/($B$19*$B$19)</f>
        <v>0.15486336633663367</v>
      </c>
      <c r="DP29" cm="1">
        <f t="array" aca="1" ref="DP29" ca="1">(1-$B$18)*SUMPRODUCT(OFFSET($BO$15,0,0,$B$14,1), 1*(OFFSET($O$15,0,$DF29,$B$14,1)=DP$13), 1*(OFFSET($O$15,0,$DG29,$B$14,1)=DP$14))   /   SUM(OFFSET($BO$15,0,0,$B$14,1)) + $B$18/($B$19*$B$19)</f>
        <v>1.1999999999999999E-3</v>
      </c>
      <c r="DQ29" cm="1">
        <f t="array" aca="1" ref="DQ29" ca="1">(1-$B$18)*SUMPRODUCT(OFFSET($BO$15,0,0,$B$14,1), 1*(OFFSET($O$15,0,$DF29,$B$14,1)=DQ$13), 1*(OFFSET($O$15,0,$DG29,$B$14,1)=DQ$14))   /   SUM(OFFSET($BO$15,0,0,$B$14,1)) + $B$18/($B$19*$B$19)</f>
        <v>9.7239603960396048E-2</v>
      </c>
      <c r="DR29" cm="1">
        <f t="array" aca="1" ref="DR29" ca="1">(1-$B$18)*SUMPRODUCT(OFFSET($BO$15,0,0,$B$14,1), 1*(OFFSET($O$15,0,$DF29,$B$14,1)=DR$13), 1*(OFFSET($O$15,0,$DG29,$B$14,1)=DR$14))   /   SUM(OFFSET($BO$15,0,0,$B$14,1)) + $B$18/($B$19*$B$19)</f>
        <v>0.12925280528052804</v>
      </c>
      <c r="DS29" cm="1">
        <f t="array" aca="1" ref="DS29" ca="1">(1-$B$18)*SUMPRODUCT(OFFSET($BO$15,0,0,$B$14,1), 1*(OFFSET($O$15,0,$DF29,$B$14,1)=DS$13), 1*(OFFSET($O$15,0,$DG29,$B$14,1)=DS$14))   /   SUM(OFFSET($BO$15,0,0,$B$14,1)) + $B$18/($B$19*$B$19)</f>
        <v>0.2477016501650165</v>
      </c>
      <c r="DT29" cm="1">
        <f t="array" aca="1" ref="DT29" ca="1">(1-$B$18)*SUMPRODUCT(OFFSET($BO$15,0,0,$B$14,1), 1*(OFFSET($O$15,0,$DF29,$B$14,1)=DT$13), 1*(OFFSET($O$15,0,$DG29,$B$14,1)=DT$14))   /   SUM(OFFSET($BO$15,0,0,$B$14,1)) + $B$18/($B$19*$B$19)</f>
        <v>1.1999999999999999E-3</v>
      </c>
      <c r="DU29" cm="1">
        <f t="array" aca="1" ref="DU29" ca="1">(1-$B$18)*SUMPRODUCT(OFFSET($BO$15,0,0,$B$14,1), 1*(OFFSET($O$15,0,$DF29,$B$14,1)=DU$13), 1*(OFFSET($O$15,0,$DG29,$B$14,1)=DU$14))   /   SUM(OFFSET($BO$15,0,0,$B$14,1)) + $B$18/($B$19*$B$19)</f>
        <v>1.1999999999999999E-3</v>
      </c>
      <c r="DV29" cm="1">
        <f t="array" aca="1" ref="DV29" ca="1">(1-$B$18)*SUMPRODUCT(OFFSET($BO$15,0,0,$B$14,1), 1*(OFFSET($O$15,0,$DF29,$B$14,1)=DV$13), 1*(OFFSET($O$15,0,$DG29,$B$14,1)=DV$14))   /   SUM(OFFSET($BO$15,0,0,$B$14,1)) + $B$18/($B$19*$B$19)</f>
        <v>1.1999999999999999E-3</v>
      </c>
      <c r="DW29" cm="1">
        <f t="array" aca="1" ref="DW29" ca="1">(1-$B$18)*SUMPRODUCT(OFFSET($BO$15,0,0,$B$14,1), 1*(OFFSET($O$15,0,$DF29,$B$14,1)=DW$13), 1*(OFFSET($O$15,0,$DG29,$B$14,1)=DW$14))   /   SUM(OFFSET($BO$15,0,0,$B$14,1)) + $B$18/($B$19*$B$19)</f>
        <v>0.19327920792079209</v>
      </c>
    </row>
    <row r="30" spans="1:127" x14ac:dyDescent="0.2">
      <c r="D30" s="10">
        <f ca="1"/>
        <v>15</v>
      </c>
      <c r="F30" s="10">
        <f ca="1"/>
        <v>0.2</v>
      </c>
      <c r="H30" s="10"/>
      <c r="J30" cm="1">
        <f t="array" aca="1" ref="J30" ca="1">SUMPRODUCT((O30:AJ30=$O$11:$AJ$11)*(O$13:AJ$13=TRUE))  / COUNTIF(O$13:AJ$13,TRUE)</f>
        <v>0.4</v>
      </c>
      <c r="K30" t="b">
        <f t="shared" ca="1" si="3"/>
        <v>1</v>
      </c>
      <c r="L30" cm="1">
        <f t="array" aca="1" ref="L30" ca="1">SUM(
   1*(_xlfn._xlws.FILTER(OFFSET($O30,0,0,1,$B$9),OFFSET($O$13,0,0,1,$B$9)) = "-")
) / $B$13</f>
        <v>0</v>
      </c>
      <c r="M30" t="b">
        <f t="shared" ca="1" si="4"/>
        <v>1</v>
      </c>
      <c r="N30" s="2">
        <v>15</v>
      </c>
      <c r="O30" s="12" t="s">
        <v>3</v>
      </c>
      <c r="P30" s="9" t="s">
        <v>2</v>
      </c>
      <c r="Q30" s="9" t="s">
        <v>1</v>
      </c>
      <c r="R30" s="9" t="s">
        <v>3</v>
      </c>
      <c r="S30" s="9" t="s">
        <v>3</v>
      </c>
      <c r="AN30">
        <f t="shared" ca="1" si="5"/>
        <v>5</v>
      </c>
      <c r="AO30" s="14">
        <f t="shared" ca="1" si="6"/>
        <v>0.2</v>
      </c>
      <c r="AP30" s="2">
        <f ca="1"/>
        <v>15</v>
      </c>
      <c r="AQ30" cm="1">
        <f t="array" aca="1" ref="AQ30" ca="1">SUMPRODUCT(--(OFFSET($O$13,0,0,1,$B$9)=TRUE), --(INDEX(OFFSET($O$15,0,0,$B$8,$B$9), 1+$AP30, 0) = INDEX(OFFSET($O$15,0,0,$B$8,$B$9), 1+AQ$14, 0))) / $B$13</f>
        <v>0.4</v>
      </c>
      <c r="AR30" cm="1">
        <f t="array" aca="1" ref="AR30" ca="1">SUMPRODUCT(--(OFFSET($O$13,0,0,1,$B$9)=TRUE), --(INDEX(OFFSET($O$15,0,0,$B$8,$B$9), 1+$AP30, 0) = INDEX(OFFSET($O$15,0,0,$B$8,$B$9), 1+AR$14, 0))) / $B$13</f>
        <v>0.4</v>
      </c>
      <c r="AS30" cm="1">
        <f t="array" aca="1" ref="AS30" ca="1">SUMPRODUCT(--(OFFSET($O$13,0,0,1,$B$9)=TRUE), --(INDEX(OFFSET($O$15,0,0,$B$8,$B$9), 1+$AP30, 0) = INDEX(OFFSET($O$15,0,0,$B$8,$B$9), 1+AS$14, 0))) / $B$13</f>
        <v>0.4</v>
      </c>
      <c r="AT30" cm="1">
        <f t="array" aca="1" ref="AT30" ca="1">SUMPRODUCT(--(OFFSET($O$13,0,0,1,$B$9)=TRUE), --(INDEX(OFFSET($O$15,0,0,$B$8,$B$9), 1+$AP30, 0) = INDEX(OFFSET($O$15,0,0,$B$8,$B$9), 1+AT$14, 0))) / $B$13</f>
        <v>0.6</v>
      </c>
      <c r="AU30" cm="1">
        <f t="array" aca="1" ref="AU30" ca="1">SUMPRODUCT(--(OFFSET($O$13,0,0,1,$B$9)=TRUE), --(INDEX(OFFSET($O$15,0,0,$B$8,$B$9), 1+$AP30, 0) = INDEX(OFFSET($O$15,0,0,$B$8,$B$9), 1+AU$14, 0))) / $B$13</f>
        <v>0.4</v>
      </c>
      <c r="AV30" cm="1">
        <f t="array" aca="1" ref="AV30" ca="1">SUMPRODUCT(--(OFFSET($O$13,0,0,1,$B$9)=TRUE), --(INDEX(OFFSET($O$15,0,0,$B$8,$B$9), 1+$AP30, 0) = INDEX(OFFSET($O$15,0,0,$B$8,$B$9), 1+AV$14, 0))) / $B$13</f>
        <v>0.4</v>
      </c>
      <c r="AW30" cm="1">
        <f t="array" aca="1" ref="AW30" ca="1">SUMPRODUCT(--(OFFSET($O$13,0,0,1,$B$9)=TRUE), --(INDEX(OFFSET($O$15,0,0,$B$8,$B$9), 1+$AP30, 0) = INDEX(OFFSET($O$15,0,0,$B$8,$B$9), 1+AW$14, 0))) / $B$13</f>
        <v>0.4</v>
      </c>
      <c r="AX30" cm="1">
        <f t="array" aca="1" ref="AX30" ca="1">SUMPRODUCT(--(OFFSET($O$13,0,0,1,$B$9)=TRUE), --(INDEX(OFFSET($O$15,0,0,$B$8,$B$9), 1+$AP30, 0) = INDEX(OFFSET($O$15,0,0,$B$8,$B$9), 1+AX$14, 0))) / $B$13</f>
        <v>0.6</v>
      </c>
      <c r="AY30" cm="1">
        <f t="array" aca="1" ref="AY30" ca="1">SUMPRODUCT(--(OFFSET($O$13,0,0,1,$B$9)=TRUE), --(INDEX(OFFSET($O$15,0,0,$B$8,$B$9), 1+$AP30, 0) = INDEX(OFFSET($O$15,0,0,$B$8,$B$9), 1+AY$14, 0))) / $B$13</f>
        <v>0.6</v>
      </c>
      <c r="AZ30" cm="1">
        <f t="array" aca="1" ref="AZ30" ca="1">SUMPRODUCT(--(OFFSET($O$13,0,0,1,$B$9)=TRUE), --(INDEX(OFFSET($O$15,0,0,$B$8,$B$9), 1+$AP30, 0) = INDEX(OFFSET($O$15,0,0,$B$8,$B$9), 1+AZ$14, 0))) / $B$13</f>
        <v>0.8</v>
      </c>
      <c r="BA30" cm="1">
        <f t="array" aca="1" ref="BA30" ca="1">SUMPRODUCT(--(OFFSET($O$13,0,0,1,$B$9)=TRUE), --(INDEX(OFFSET($O$15,0,0,$B$8,$B$9), 1+$AP30, 0) = INDEX(OFFSET($O$15,0,0,$B$8,$B$9), 1+BA$14, 0))) / $B$13</f>
        <v>0.6</v>
      </c>
      <c r="BB30" cm="1">
        <f t="array" aca="1" ref="BB30" ca="1">SUMPRODUCT(--(OFFSET($O$13,0,0,1,$B$9)=TRUE), --(INDEX(OFFSET($O$15,0,0,$B$8,$B$9), 1+$AP30, 0) = INDEX(OFFSET($O$15,0,0,$B$8,$B$9), 1+BB$14, 0))) / $B$13</f>
        <v>0.8</v>
      </c>
      <c r="BC30" cm="1">
        <f t="array" aca="1" ref="BC30" ca="1">SUMPRODUCT(--(OFFSET($O$13,0,0,1,$B$9)=TRUE), --(INDEX(OFFSET($O$15,0,0,$B$8,$B$9), 1+$AP30, 0) = INDEX(OFFSET($O$15,0,0,$B$8,$B$9), 1+BC$14, 0))) / $B$13</f>
        <v>0.6</v>
      </c>
      <c r="BD30" cm="1">
        <f t="array" aca="1" ref="BD30" ca="1">SUMPRODUCT(--(OFFSET($O$13,0,0,1,$B$9)=TRUE), --(INDEX(OFFSET($O$15,0,0,$B$8,$B$9), 1+$AP30, 0) = INDEX(OFFSET($O$15,0,0,$B$8,$B$9), 1+BD$14, 0))) / $B$13</f>
        <v>0.8</v>
      </c>
      <c r="BE30" cm="1">
        <f t="array" aca="1" ref="BE30" ca="1">SUMPRODUCT(--(OFFSET($O$13,0,0,1,$B$9)=TRUE), --(INDEX(OFFSET($O$15,0,0,$B$8,$B$9), 1+$AP30, 0) = INDEX(OFFSET($O$15,0,0,$B$8,$B$9), 1+BE$14, 0))) / $B$13</f>
        <v>0.8</v>
      </c>
      <c r="BF30" cm="1">
        <f t="array" aca="1" ref="BF30" ca="1">SUMPRODUCT(--(OFFSET($O$13,0,0,1,$B$9)=TRUE), --(INDEX(OFFSET($O$15,0,0,$B$8,$B$9), 1+$AP30, 0) = INDEX(OFFSET($O$15,0,0,$B$8,$B$9), 1+BF$14, 0))) / $B$13</f>
        <v>1</v>
      </c>
      <c r="BG30" cm="1">
        <f t="array" aca="1" ref="BG30" ca="1">SUMPRODUCT(--(OFFSET($O$13,0,0,1,$B$9)=TRUE), --(INDEX(OFFSET($O$15,0,0,$B$8,$B$9), 1+$AP30, 0) = INDEX(OFFSET($O$15,0,0,$B$8,$B$9), 1+BG$14, 0))) / $B$13</f>
        <v>0</v>
      </c>
      <c r="BH30" cm="1">
        <f t="array" aca="1" ref="BH30" ca="1">SUMPRODUCT(--(OFFSET($O$13,0,0,1,$B$9)=TRUE), --(INDEX(OFFSET($O$15,0,0,$B$8,$B$9), 1+$AP30, 0) = INDEX(OFFSET($O$15,0,0,$B$8,$B$9), 1+BH$14, 0))) / $B$13</f>
        <v>0</v>
      </c>
      <c r="BI30" cm="1">
        <f t="array" aca="1" ref="BI30" ca="1">SUMPRODUCT(--(OFFSET($O$13,0,0,1,$B$9)=TRUE), --(INDEX(OFFSET($O$15,0,0,$B$8,$B$9), 1+$AP30, 0) = INDEX(OFFSET($O$15,0,0,$B$8,$B$9), 1+BI$14, 0))) / $B$13</f>
        <v>0</v>
      </c>
      <c r="BJ30" cm="1">
        <f t="array" aca="1" ref="BJ30" ca="1">SUMPRODUCT(--(OFFSET($O$13,0,0,1,$B$9)=TRUE), --(INDEX(OFFSET($O$15,0,0,$B$8,$B$9), 1+$AP30, 0) = INDEX(OFFSET($O$15,0,0,$B$8,$B$9), 1+BJ$14, 0))) / $B$13</f>
        <v>0.2</v>
      </c>
      <c r="BN30">
        <f t="shared" ca="1" si="7"/>
        <v>5</v>
      </c>
      <c r="BO30" s="14">
        <f t="shared" ca="1" si="8"/>
        <v>0.2</v>
      </c>
      <c r="BP30" s="2">
        <f ca="1"/>
        <v>15</v>
      </c>
      <c r="BQ30" cm="1">
        <f t="array" aca="1" ref="BQ30" ca="1">SUMPRODUCT(--(OFFSET($O$9,0,0,1,$B$9)=TRUE), --(INDEX(OFFSET($O$15,0,0,$B$8,$B$9), 1+$BP30, 0) = INDEX(OFFSET($O$15,0,0,$B$8,$B$9), 1+BQ$14, 0))) / $B$16</f>
        <v>0.4</v>
      </c>
      <c r="BR30" cm="1">
        <f t="array" aca="1" ref="BR30" ca="1">SUMPRODUCT(--(OFFSET($O$9,0,0,1,$B$9)=TRUE), --(INDEX(OFFSET($O$15,0,0,$B$8,$B$9), 1+$BP30, 0) = INDEX(OFFSET($O$15,0,0,$B$8,$B$9), 1+BR$14, 0))) / $B$16</f>
        <v>0.4</v>
      </c>
      <c r="BS30" cm="1">
        <f t="array" aca="1" ref="BS30" ca="1">SUMPRODUCT(--(OFFSET($O$9,0,0,1,$B$9)=TRUE), --(INDEX(OFFSET($O$15,0,0,$B$8,$B$9), 1+$BP30, 0) = INDEX(OFFSET($O$15,0,0,$B$8,$B$9), 1+BS$14, 0))) / $B$16</f>
        <v>0.4</v>
      </c>
      <c r="BT30" cm="1">
        <f t="array" aca="1" ref="BT30" ca="1">SUMPRODUCT(--(OFFSET($O$9,0,0,1,$B$9)=TRUE), --(INDEX(OFFSET($O$15,0,0,$B$8,$B$9), 1+$BP30, 0) = INDEX(OFFSET($O$15,0,0,$B$8,$B$9), 1+BT$14, 0))) / $B$16</f>
        <v>0.6</v>
      </c>
      <c r="BU30" cm="1">
        <f t="array" aca="1" ref="BU30" ca="1">SUMPRODUCT(--(OFFSET($O$9,0,0,1,$B$9)=TRUE), --(INDEX(OFFSET($O$15,0,0,$B$8,$B$9), 1+$BP30, 0) = INDEX(OFFSET($O$15,0,0,$B$8,$B$9), 1+BU$14, 0))) / $B$16</f>
        <v>0.4</v>
      </c>
      <c r="BV30" cm="1">
        <f t="array" aca="1" ref="BV30" ca="1">SUMPRODUCT(--(OFFSET($O$9,0,0,1,$B$9)=TRUE), --(INDEX(OFFSET($O$15,0,0,$B$8,$B$9), 1+$BP30, 0) = INDEX(OFFSET($O$15,0,0,$B$8,$B$9), 1+BV$14, 0))) / $B$16</f>
        <v>0.4</v>
      </c>
      <c r="BW30" cm="1">
        <f t="array" aca="1" ref="BW30" ca="1">SUMPRODUCT(--(OFFSET($O$9,0,0,1,$B$9)=TRUE), --(INDEX(OFFSET($O$15,0,0,$B$8,$B$9), 1+$BP30, 0) = INDEX(OFFSET($O$15,0,0,$B$8,$B$9), 1+BW$14, 0))) / $B$16</f>
        <v>0.4</v>
      </c>
      <c r="BX30" cm="1">
        <f t="array" aca="1" ref="BX30" ca="1">SUMPRODUCT(--(OFFSET($O$9,0,0,1,$B$9)=TRUE), --(INDEX(OFFSET($O$15,0,0,$B$8,$B$9), 1+$BP30, 0) = INDEX(OFFSET($O$15,0,0,$B$8,$B$9), 1+BX$14, 0))) / $B$16</f>
        <v>0.6</v>
      </c>
      <c r="BY30" cm="1">
        <f t="array" aca="1" ref="BY30" ca="1">SUMPRODUCT(--(OFFSET($O$9,0,0,1,$B$9)=TRUE), --(INDEX(OFFSET($O$15,0,0,$B$8,$B$9), 1+$BP30, 0) = INDEX(OFFSET($O$15,0,0,$B$8,$B$9), 1+BY$14, 0))) / $B$16</f>
        <v>0.6</v>
      </c>
      <c r="BZ30" cm="1">
        <f t="array" aca="1" ref="BZ30" ca="1">SUMPRODUCT(--(OFFSET($O$9,0,0,1,$B$9)=TRUE), --(INDEX(OFFSET($O$15,0,0,$B$8,$B$9), 1+$BP30, 0) = INDEX(OFFSET($O$15,0,0,$B$8,$B$9), 1+BZ$14, 0))) / $B$16</f>
        <v>0.8</v>
      </c>
      <c r="CA30" cm="1">
        <f t="array" aca="1" ref="CA30" ca="1">SUMPRODUCT(--(OFFSET($O$9,0,0,1,$B$9)=TRUE), --(INDEX(OFFSET($O$15,0,0,$B$8,$B$9), 1+$BP30, 0) = INDEX(OFFSET($O$15,0,0,$B$8,$B$9), 1+CA$14, 0))) / $B$16</f>
        <v>0.6</v>
      </c>
      <c r="CB30" cm="1">
        <f t="array" aca="1" ref="CB30" ca="1">SUMPRODUCT(--(OFFSET($O$9,0,0,1,$B$9)=TRUE), --(INDEX(OFFSET($O$15,0,0,$B$8,$B$9), 1+$BP30, 0) = INDEX(OFFSET($O$15,0,0,$B$8,$B$9), 1+CB$14, 0))) / $B$16</f>
        <v>0.8</v>
      </c>
      <c r="CC30" cm="1">
        <f t="array" aca="1" ref="CC30" ca="1">SUMPRODUCT(--(OFFSET($O$9,0,0,1,$B$9)=TRUE), --(INDEX(OFFSET($O$15,0,0,$B$8,$B$9), 1+$BP30, 0) = INDEX(OFFSET($O$15,0,0,$B$8,$B$9), 1+CC$14, 0))) / $B$16</f>
        <v>0.6</v>
      </c>
      <c r="CD30" cm="1">
        <f t="array" aca="1" ref="CD30" ca="1">SUMPRODUCT(--(OFFSET($O$9,0,0,1,$B$9)=TRUE), --(INDEX(OFFSET($O$15,0,0,$B$8,$B$9), 1+$BP30, 0) = INDEX(OFFSET($O$15,0,0,$B$8,$B$9), 1+CD$14, 0))) / $B$16</f>
        <v>0.8</v>
      </c>
      <c r="CE30" cm="1">
        <f t="array" aca="1" ref="CE30" ca="1">SUMPRODUCT(--(OFFSET($O$9,0,0,1,$B$9)=TRUE), --(INDEX(OFFSET($O$15,0,0,$B$8,$B$9), 1+$BP30, 0) = INDEX(OFFSET($O$15,0,0,$B$8,$B$9), 1+CE$14, 0))) / $B$16</f>
        <v>0.8</v>
      </c>
      <c r="CF30" cm="1">
        <f t="array" aca="1" ref="CF30" ca="1">SUMPRODUCT(--(OFFSET($O$9,0,0,1,$B$9)=TRUE), --(INDEX(OFFSET($O$15,0,0,$B$8,$B$9), 1+$BP30, 0) = INDEX(OFFSET($O$15,0,0,$B$8,$B$9), 1+CF$14, 0))) / $B$16</f>
        <v>1</v>
      </c>
      <c r="CG30" cm="1">
        <f t="array" aca="1" ref="CG30" ca="1">SUMPRODUCT(--(OFFSET($O$9,0,0,1,$B$9)=TRUE), --(INDEX(OFFSET($O$15,0,0,$B$8,$B$9), 1+$BP30, 0) = INDEX(OFFSET($O$15,0,0,$B$8,$B$9), 1+CG$14, 0))) / $B$16</f>
        <v>0</v>
      </c>
      <c r="CH30" cm="1">
        <f t="array" aca="1" ref="CH30" ca="1">SUMPRODUCT(--(OFFSET($O$9,0,0,1,$B$9)=TRUE), --(INDEX(OFFSET($O$15,0,0,$B$8,$B$9), 1+$BP30, 0) = INDEX(OFFSET($O$15,0,0,$B$8,$B$9), 1+CH$14, 0))) / $B$16</f>
        <v>0</v>
      </c>
      <c r="CI30" cm="1">
        <f t="array" aca="1" ref="CI30" ca="1">SUMPRODUCT(--(OFFSET($O$9,0,0,1,$B$9)=TRUE), --(INDEX(OFFSET($O$15,0,0,$B$8,$B$9), 1+$BP30, 0) = INDEX(OFFSET($O$15,0,0,$B$8,$B$9), 1+CI$14, 0))) / $B$16</f>
        <v>0</v>
      </c>
      <c r="CJ30" cm="1">
        <f t="array" aca="1" ref="CJ30" ca="1">SUMPRODUCT(--(OFFSET($O$9,0,0,1,$B$9)=TRUE), --(INDEX(OFFSET($O$15,0,0,$B$8,$B$9), 1+$BP30, 0) = INDEX(OFFSET($O$15,0,0,$B$8,$B$9), 1+CJ$14, 0))) / $B$16</f>
        <v>0.2</v>
      </c>
      <c r="DF30" cm="1">
        <f t="array" aca="1" ref="DF30" ca="1">INDEX(_xlfn.ANCHORARRAY($CQ$15), 1 + INT((ROWS($DG$15:$DG30) - 1) / ROWS(_xlfn.ANCHORARRAY($CQ$15))))</f>
        <v>3</v>
      </c>
      <c r="DG30" cm="1">
        <f t="array" aca="1" ref="DG30" ca="1">INDEX(_xlfn.ANCHORARRAY($CQ$15), 1 + MOD(ROWS($DG$15:$DG30) - 1, ROWS(_xlfn.ANCHORARRAY($CQ$15))))</f>
        <v>0</v>
      </c>
      <c r="DH30" cm="1">
        <f t="array" aca="1" ref="DH30" ca="1">(1-$B$18)*SUMPRODUCT(OFFSET($BO$15,0,0,$B$14,1), 1*(OFFSET($O$15,0,$DF30,$B$14,1)=DH$13), 1*(OFFSET($O$15,0,$DG30,$B$14,1)=DH$14))   /   SUM(OFFSET($BO$15,0,0,$B$14,1)) + $B$18/($B$19*$B$19)</f>
        <v>0.16126600660066007</v>
      </c>
      <c r="DI30" cm="1">
        <f t="array" aca="1" ref="DI30" ca="1">(1-$B$18)*SUMPRODUCT(OFFSET($BO$15,0,0,$B$14,1), 1*(OFFSET($O$15,0,$DF30,$B$14,1)=DI$13), 1*(OFFSET($O$15,0,$DG30,$B$14,1)=DI$14))   /   SUM(OFFSET($BO$15,0,0,$B$14,1)) + $B$18/($B$19*$B$19)</f>
        <v>1.1999999999999999E-3</v>
      </c>
      <c r="DJ30" cm="1">
        <f t="array" aca="1" ref="DJ30" ca="1">(1-$B$18)*SUMPRODUCT(OFFSET($BO$15,0,0,$B$14,1), 1*(OFFSET($O$15,0,$DF30,$B$14,1)=DJ$13), 1*(OFFSET($O$15,0,$DG30,$B$14,1)=DJ$14))   /   SUM(OFFSET($BO$15,0,0,$B$14,1)) + $B$18/($B$19*$B$19)</f>
        <v>1.1999999999999999E-3</v>
      </c>
      <c r="DK30" cm="1">
        <f t="array" aca="1" ref="DK30" ca="1">(1-$B$18)*SUMPRODUCT(OFFSET($BO$15,0,0,$B$14,1), 1*(OFFSET($O$15,0,$DF30,$B$14,1)=DK$13), 1*(OFFSET($O$15,0,$DG30,$B$14,1)=DK$14))   /   SUM(OFFSET($BO$15,0,0,$B$14,1)) + $B$18/($B$19*$B$19)</f>
        <v>1.1999999999999999E-3</v>
      </c>
      <c r="DL30" cm="1">
        <f t="array" aca="1" ref="DL30" ca="1">(1-$B$18)*SUMPRODUCT(OFFSET($BO$15,0,0,$B$14,1), 1*(OFFSET($O$15,0,$DF30,$B$14,1)=DL$13), 1*(OFFSET($O$15,0,$DG30,$B$14,1)=DL$14))   /   SUM(OFFSET($BO$15,0,0,$B$14,1)) + $B$18/($B$19*$B$19)</f>
        <v>0.12925280528052804</v>
      </c>
      <c r="DM30" cm="1">
        <f t="array" aca="1" ref="DM30" ca="1">(1-$B$18)*SUMPRODUCT(OFFSET($BO$15,0,0,$B$14,1), 1*(OFFSET($O$15,0,$DF30,$B$14,1)=DM$13), 1*(OFFSET($O$15,0,$DG30,$B$14,1)=DM$14))   /   SUM(OFFSET($BO$15,0,0,$B$14,1)) + $B$18/($B$19*$B$19)</f>
        <v>1.1999999999999999E-3</v>
      </c>
      <c r="DN30" cm="1">
        <f t="array" aca="1" ref="DN30" ca="1">(1-$B$18)*SUMPRODUCT(OFFSET($BO$15,0,0,$B$14,1), 1*(OFFSET($O$15,0,$DF30,$B$14,1)=DN$13), 1*(OFFSET($O$15,0,$DG30,$B$14,1)=DN$14))   /   SUM(OFFSET($BO$15,0,0,$B$14,1)) + $B$18/($B$19*$B$19)</f>
        <v>1.1999999999999999E-3</v>
      </c>
      <c r="DO30" cm="1">
        <f t="array" aca="1" ref="DO30" ca="1">(1-$B$18)*SUMPRODUCT(OFFSET($BO$15,0,0,$B$14,1), 1*(OFFSET($O$15,0,$DF30,$B$14,1)=DO$13), 1*(OFFSET($O$15,0,$DG30,$B$14,1)=DO$14))   /   SUM(OFFSET($BO$15,0,0,$B$14,1)) + $B$18/($B$19*$B$19)</f>
        <v>1.1999999999999999E-3</v>
      </c>
      <c r="DP30" cm="1">
        <f t="array" aca="1" ref="DP30" ca="1">(1-$B$18)*SUMPRODUCT(OFFSET($BO$15,0,0,$B$14,1), 1*(OFFSET($O$15,0,$DF30,$B$14,1)=DP$13), 1*(OFFSET($O$15,0,$DG30,$B$14,1)=DP$14))   /   SUM(OFFSET($BO$15,0,0,$B$14,1)) + $B$18/($B$19*$B$19)</f>
        <v>1.1999999999999999E-3</v>
      </c>
      <c r="DQ30" cm="1">
        <f t="array" aca="1" ref="DQ30" ca="1">(1-$B$18)*SUMPRODUCT(OFFSET($BO$15,0,0,$B$14,1), 1*(OFFSET($O$15,0,$DF30,$B$14,1)=DQ$13), 1*(OFFSET($O$15,0,$DG30,$B$14,1)=DQ$14))   /   SUM(OFFSET($BO$15,0,0,$B$14,1)) + $B$18/($B$19*$B$19)</f>
        <v>1.1999999999999999E-3</v>
      </c>
      <c r="DR30" cm="1">
        <f t="array" aca="1" ref="DR30" ca="1">(1-$B$18)*SUMPRODUCT(OFFSET($BO$15,0,0,$B$14,1), 1*(OFFSET($O$15,0,$DF30,$B$14,1)=DR$13), 1*(OFFSET($O$15,0,$DG30,$B$14,1)=DR$14))   /   SUM(OFFSET($BO$15,0,0,$B$14,1)) + $B$18/($B$19*$B$19)</f>
        <v>1.1999999999999999E-3</v>
      </c>
      <c r="DS30" cm="1">
        <f t="array" aca="1" ref="DS30" ca="1">(1-$B$18)*SUMPRODUCT(OFFSET($BO$15,0,0,$B$14,1), 1*(OFFSET($O$15,0,$DF30,$B$14,1)=DS$13), 1*(OFFSET($O$15,0,$DG30,$B$14,1)=DS$14))   /   SUM(OFFSET($BO$15,0,0,$B$14,1)) + $B$18/($B$19*$B$19)</f>
        <v>1.1999999999999999E-3</v>
      </c>
      <c r="DT30" cm="1">
        <f t="array" aca="1" ref="DT30" ca="1">(1-$B$18)*SUMPRODUCT(OFFSET($BO$15,0,0,$B$14,1), 1*(OFFSET($O$15,0,$DF30,$B$14,1)=DT$13), 1*(OFFSET($O$15,0,$DG30,$B$14,1)=DT$14))   /   SUM(OFFSET($BO$15,0,0,$B$14,1)) + $B$18/($B$19*$B$19)</f>
        <v>0.16446732673267328</v>
      </c>
      <c r="DU30" cm="1">
        <f t="array" aca="1" ref="DU30" ca="1">(1-$B$18)*SUMPRODUCT(OFFSET($BO$15,0,0,$B$14,1), 1*(OFFSET($O$15,0,$DF30,$B$14,1)=DU$13), 1*(OFFSET($O$15,0,$DG30,$B$14,1)=DU$14))   /   SUM(OFFSET($BO$15,0,0,$B$14,1)) + $B$18/($B$19*$B$19)</f>
        <v>0.17407128712871286</v>
      </c>
      <c r="DV30" cm="1">
        <f t="array" aca="1" ref="DV30" ca="1">(1-$B$18)*SUMPRODUCT(OFFSET($BO$15,0,0,$B$14,1), 1*(OFFSET($O$15,0,$DF30,$B$14,1)=DV$13), 1*(OFFSET($O$15,0,$DG30,$B$14,1)=DV$14))   /   SUM(OFFSET($BO$15,0,0,$B$14,1)) + $B$18/($B$19*$B$19)</f>
        <v>0.17407128712871286</v>
      </c>
      <c r="DW30" cm="1">
        <f t="array" aca="1" ref="DW30" ca="1">(1-$B$18)*SUMPRODUCT(OFFSET($BO$15,0,0,$B$14,1), 1*(OFFSET($O$15,0,$DF30,$B$14,1)=DW$13), 1*(OFFSET($O$15,0,$DG30,$B$14,1)=DW$14))   /   SUM(OFFSET($BO$15,0,0,$B$14,1)) + $B$18/($B$19*$B$19)</f>
        <v>0.17407128712871286</v>
      </c>
    </row>
    <row r="31" spans="1:127" x14ac:dyDescent="0.2">
      <c r="D31" s="10">
        <f ca="1"/>
        <v>16</v>
      </c>
      <c r="F31" s="10">
        <f ca="1"/>
        <v>0.5</v>
      </c>
      <c r="H31" s="10"/>
      <c r="J31" cm="1">
        <f t="array" aca="1" ref="J31" ca="1">SUMPRODUCT((O31:AJ31=$O$11:$AJ$11)*(O$13:AJ$13=TRUE))  / COUNTIF(O$13:AJ$13,TRUE)</f>
        <v>0.6</v>
      </c>
      <c r="K31" t="b">
        <f t="shared" ca="1" si="3"/>
        <v>1</v>
      </c>
      <c r="L31" cm="1">
        <f t="array" aca="1" ref="L31" ca="1">SUM(
   1*(_xlfn._xlws.FILTER(OFFSET($O31,0,0,1,$B$9),OFFSET($O$13,0,0,1,$B$9)) = "-")
) / $B$13</f>
        <v>0</v>
      </c>
      <c r="M31" t="b">
        <f t="shared" ca="1" si="4"/>
        <v>1</v>
      </c>
      <c r="N31" s="2">
        <v>16</v>
      </c>
      <c r="O31" s="12" t="s">
        <v>0</v>
      </c>
      <c r="P31" s="9" t="s">
        <v>1</v>
      </c>
      <c r="Q31" s="9" t="s">
        <v>2</v>
      </c>
      <c r="R31" s="9" t="s">
        <v>0</v>
      </c>
      <c r="S31" s="9" t="s">
        <v>1</v>
      </c>
      <c r="AN31">
        <f t="shared" ca="1" si="5"/>
        <v>2</v>
      </c>
      <c r="AO31" s="14">
        <f t="shared" ca="1" si="6"/>
        <v>0.5</v>
      </c>
      <c r="AP31" s="2">
        <f ca="1"/>
        <v>16</v>
      </c>
      <c r="AQ31" cm="1">
        <f t="array" aca="1" ref="AQ31" ca="1">SUMPRODUCT(--(OFFSET($O$13,0,0,1,$B$9)=TRUE), --(INDEX(OFFSET($O$15,0,0,$B$8,$B$9), 1+$AP31, 0) = INDEX(OFFSET($O$15,0,0,$B$8,$B$9), 1+AQ$14, 0))) / $B$13</f>
        <v>0.6</v>
      </c>
      <c r="AR31" cm="1">
        <f t="array" aca="1" ref="AR31" ca="1">SUMPRODUCT(--(OFFSET($O$13,0,0,1,$B$9)=TRUE), --(INDEX(OFFSET($O$15,0,0,$B$8,$B$9), 1+$AP31, 0) = INDEX(OFFSET($O$15,0,0,$B$8,$B$9), 1+AR$14, 0))) / $B$13</f>
        <v>0.4</v>
      </c>
      <c r="AS31" cm="1">
        <f t="array" aca="1" ref="AS31" ca="1">SUMPRODUCT(--(OFFSET($O$13,0,0,1,$B$9)=TRUE), --(INDEX(OFFSET($O$15,0,0,$B$8,$B$9), 1+$AP31, 0) = INDEX(OFFSET($O$15,0,0,$B$8,$B$9), 1+AS$14, 0))) / $B$13</f>
        <v>0.4</v>
      </c>
      <c r="AT31" cm="1">
        <f t="array" aca="1" ref="AT31" ca="1">SUMPRODUCT(--(OFFSET($O$13,0,0,1,$B$9)=TRUE), --(INDEX(OFFSET($O$15,0,0,$B$8,$B$9), 1+$AP31, 0) = INDEX(OFFSET($O$15,0,0,$B$8,$B$9), 1+AT$14, 0))) / $B$13</f>
        <v>0.4</v>
      </c>
      <c r="AU31" cm="1">
        <f t="array" aca="1" ref="AU31" ca="1">SUMPRODUCT(--(OFFSET($O$13,0,0,1,$B$9)=TRUE), --(INDEX(OFFSET($O$15,0,0,$B$8,$B$9), 1+$AP31, 0) = INDEX(OFFSET($O$15,0,0,$B$8,$B$9), 1+AU$14, 0))) / $B$13</f>
        <v>0.2</v>
      </c>
      <c r="AV31" cm="1">
        <f t="array" aca="1" ref="AV31" ca="1">SUMPRODUCT(--(OFFSET($O$13,0,0,1,$B$9)=TRUE), --(INDEX(OFFSET($O$15,0,0,$B$8,$B$9), 1+$AP31, 0) = INDEX(OFFSET($O$15,0,0,$B$8,$B$9), 1+AV$14, 0))) / $B$13</f>
        <v>0</v>
      </c>
      <c r="AW31" cm="1">
        <f t="array" aca="1" ref="AW31" ca="1">SUMPRODUCT(--(OFFSET($O$13,0,0,1,$B$9)=TRUE), --(INDEX(OFFSET($O$15,0,0,$B$8,$B$9), 1+$AP31, 0) = INDEX(OFFSET($O$15,0,0,$B$8,$B$9), 1+AW$14, 0))) / $B$13</f>
        <v>0</v>
      </c>
      <c r="AX31" cm="1">
        <f t="array" aca="1" ref="AX31" ca="1">SUMPRODUCT(--(OFFSET($O$13,0,0,1,$B$9)=TRUE), --(INDEX(OFFSET($O$15,0,0,$B$8,$B$9), 1+$AP31, 0) = INDEX(OFFSET($O$15,0,0,$B$8,$B$9), 1+AX$14, 0))) / $B$13</f>
        <v>0</v>
      </c>
      <c r="AY31" cm="1">
        <f t="array" aca="1" ref="AY31" ca="1">SUMPRODUCT(--(OFFSET($O$13,0,0,1,$B$9)=TRUE), --(INDEX(OFFSET($O$15,0,0,$B$8,$B$9), 1+$AP31, 0) = INDEX(OFFSET($O$15,0,0,$B$8,$B$9), 1+AY$14, 0))) / $B$13</f>
        <v>0.2</v>
      </c>
      <c r="AZ31" cm="1">
        <f t="array" aca="1" ref="AZ31" ca="1">SUMPRODUCT(--(OFFSET($O$13,0,0,1,$B$9)=TRUE), --(INDEX(OFFSET($O$15,0,0,$B$8,$B$9), 1+$AP31, 0) = INDEX(OFFSET($O$15,0,0,$B$8,$B$9), 1+AZ$14, 0))) / $B$13</f>
        <v>0.2</v>
      </c>
      <c r="BA31" cm="1">
        <f t="array" aca="1" ref="BA31" ca="1">SUMPRODUCT(--(OFFSET($O$13,0,0,1,$B$9)=TRUE), --(INDEX(OFFSET($O$15,0,0,$B$8,$B$9), 1+$AP31, 0) = INDEX(OFFSET($O$15,0,0,$B$8,$B$9), 1+BA$14, 0))) / $B$13</f>
        <v>0</v>
      </c>
      <c r="BB31" cm="1">
        <f t="array" aca="1" ref="BB31" ca="1">SUMPRODUCT(--(OFFSET($O$13,0,0,1,$B$9)=TRUE), --(INDEX(OFFSET($O$15,0,0,$B$8,$B$9), 1+$AP31, 0) = INDEX(OFFSET($O$15,0,0,$B$8,$B$9), 1+BB$14, 0))) / $B$13</f>
        <v>0</v>
      </c>
      <c r="BC31" cm="1">
        <f t="array" aca="1" ref="BC31" ca="1">SUMPRODUCT(--(OFFSET($O$13,0,0,1,$B$9)=TRUE), --(INDEX(OFFSET($O$15,0,0,$B$8,$B$9), 1+$AP31, 0) = INDEX(OFFSET($O$15,0,0,$B$8,$B$9), 1+BC$14, 0))) / $B$13</f>
        <v>0</v>
      </c>
      <c r="BD31" cm="1">
        <f t="array" aca="1" ref="BD31" ca="1">SUMPRODUCT(--(OFFSET($O$13,0,0,1,$B$9)=TRUE), --(INDEX(OFFSET($O$15,0,0,$B$8,$B$9), 1+$AP31, 0) = INDEX(OFFSET($O$15,0,0,$B$8,$B$9), 1+BD$14, 0))) / $B$13</f>
        <v>0</v>
      </c>
      <c r="BE31" cm="1">
        <f t="array" aca="1" ref="BE31" ca="1">SUMPRODUCT(--(OFFSET($O$13,0,0,1,$B$9)=TRUE), --(INDEX(OFFSET($O$15,0,0,$B$8,$B$9), 1+$AP31, 0) = INDEX(OFFSET($O$15,0,0,$B$8,$B$9), 1+BE$14, 0))) / $B$13</f>
        <v>0</v>
      </c>
      <c r="BF31" cm="1">
        <f t="array" aca="1" ref="BF31" ca="1">SUMPRODUCT(--(OFFSET($O$13,0,0,1,$B$9)=TRUE), --(INDEX(OFFSET($O$15,0,0,$B$8,$B$9), 1+$AP31, 0) = INDEX(OFFSET($O$15,0,0,$B$8,$B$9), 1+BF$14, 0))) / $B$13</f>
        <v>0</v>
      </c>
      <c r="BG31" cm="1">
        <f t="array" aca="1" ref="BG31" ca="1">SUMPRODUCT(--(OFFSET($O$13,0,0,1,$B$9)=TRUE), --(INDEX(OFFSET($O$15,0,0,$B$8,$B$9), 1+$AP31, 0) = INDEX(OFFSET($O$15,0,0,$B$8,$B$9), 1+BG$14, 0))) / $B$13</f>
        <v>1</v>
      </c>
      <c r="BH31" cm="1">
        <f t="array" aca="1" ref="BH31" ca="1">SUMPRODUCT(--(OFFSET($O$13,0,0,1,$B$9)=TRUE), --(INDEX(OFFSET($O$15,0,0,$B$8,$B$9), 1+$AP31, 0) = INDEX(OFFSET($O$15,0,0,$B$8,$B$9), 1+BH$14, 0))) / $B$13</f>
        <v>0.8</v>
      </c>
      <c r="BI31" cm="1">
        <f t="array" aca="1" ref="BI31" ca="1">SUMPRODUCT(--(OFFSET($O$13,0,0,1,$B$9)=TRUE), --(INDEX(OFFSET($O$15,0,0,$B$8,$B$9), 1+$AP31, 0) = INDEX(OFFSET($O$15,0,0,$B$8,$B$9), 1+BI$14, 0))) / $B$13</f>
        <v>0.6</v>
      </c>
      <c r="BJ31" cm="1">
        <f t="array" aca="1" ref="BJ31" ca="1">SUMPRODUCT(--(OFFSET($O$13,0,0,1,$B$9)=TRUE), --(INDEX(OFFSET($O$15,0,0,$B$8,$B$9), 1+$AP31, 0) = INDEX(OFFSET($O$15,0,0,$B$8,$B$9), 1+BJ$14, 0))) / $B$13</f>
        <v>0.6</v>
      </c>
      <c r="BN31">
        <f t="shared" ca="1" si="7"/>
        <v>2</v>
      </c>
      <c r="BO31" s="14">
        <f t="shared" ca="1" si="8"/>
        <v>0.5</v>
      </c>
      <c r="BP31" s="2">
        <f ca="1"/>
        <v>16</v>
      </c>
      <c r="BQ31" cm="1">
        <f t="array" aca="1" ref="BQ31" ca="1">SUMPRODUCT(--(OFFSET($O$9,0,0,1,$B$9)=TRUE), --(INDEX(OFFSET($O$15,0,0,$B$8,$B$9), 1+$BP31, 0) = INDEX(OFFSET($O$15,0,0,$B$8,$B$9), 1+BQ$14, 0))) / $B$16</f>
        <v>0.6</v>
      </c>
      <c r="BR31" cm="1">
        <f t="array" aca="1" ref="BR31" ca="1">SUMPRODUCT(--(OFFSET($O$9,0,0,1,$B$9)=TRUE), --(INDEX(OFFSET($O$15,0,0,$B$8,$B$9), 1+$BP31, 0) = INDEX(OFFSET($O$15,0,0,$B$8,$B$9), 1+BR$14, 0))) / $B$16</f>
        <v>0.4</v>
      </c>
      <c r="BS31" cm="1">
        <f t="array" aca="1" ref="BS31" ca="1">SUMPRODUCT(--(OFFSET($O$9,0,0,1,$B$9)=TRUE), --(INDEX(OFFSET($O$15,0,0,$B$8,$B$9), 1+$BP31, 0) = INDEX(OFFSET($O$15,0,0,$B$8,$B$9), 1+BS$14, 0))) / $B$16</f>
        <v>0.4</v>
      </c>
      <c r="BT31" cm="1">
        <f t="array" aca="1" ref="BT31" ca="1">SUMPRODUCT(--(OFFSET($O$9,0,0,1,$B$9)=TRUE), --(INDEX(OFFSET($O$15,0,0,$B$8,$B$9), 1+$BP31, 0) = INDEX(OFFSET($O$15,0,0,$B$8,$B$9), 1+BT$14, 0))) / $B$16</f>
        <v>0.4</v>
      </c>
      <c r="BU31" cm="1">
        <f t="array" aca="1" ref="BU31" ca="1">SUMPRODUCT(--(OFFSET($O$9,0,0,1,$B$9)=TRUE), --(INDEX(OFFSET($O$15,0,0,$B$8,$B$9), 1+$BP31, 0) = INDEX(OFFSET($O$15,0,0,$B$8,$B$9), 1+BU$14, 0))) / $B$16</f>
        <v>0.2</v>
      </c>
      <c r="BV31" cm="1">
        <f t="array" aca="1" ref="BV31" ca="1">SUMPRODUCT(--(OFFSET($O$9,0,0,1,$B$9)=TRUE), --(INDEX(OFFSET($O$15,0,0,$B$8,$B$9), 1+$BP31, 0) = INDEX(OFFSET($O$15,0,0,$B$8,$B$9), 1+BV$14, 0))) / $B$16</f>
        <v>0</v>
      </c>
      <c r="BW31" cm="1">
        <f t="array" aca="1" ref="BW31" ca="1">SUMPRODUCT(--(OFFSET($O$9,0,0,1,$B$9)=TRUE), --(INDEX(OFFSET($O$15,0,0,$B$8,$B$9), 1+$BP31, 0) = INDEX(OFFSET($O$15,0,0,$B$8,$B$9), 1+BW$14, 0))) / $B$16</f>
        <v>0</v>
      </c>
      <c r="BX31" cm="1">
        <f t="array" aca="1" ref="BX31" ca="1">SUMPRODUCT(--(OFFSET($O$9,0,0,1,$B$9)=TRUE), --(INDEX(OFFSET($O$15,0,0,$B$8,$B$9), 1+$BP31, 0) = INDEX(OFFSET($O$15,0,0,$B$8,$B$9), 1+BX$14, 0))) / $B$16</f>
        <v>0</v>
      </c>
      <c r="BY31" cm="1">
        <f t="array" aca="1" ref="BY31" ca="1">SUMPRODUCT(--(OFFSET($O$9,0,0,1,$B$9)=TRUE), --(INDEX(OFFSET($O$15,0,0,$B$8,$B$9), 1+$BP31, 0) = INDEX(OFFSET($O$15,0,0,$B$8,$B$9), 1+BY$14, 0))) / $B$16</f>
        <v>0.2</v>
      </c>
      <c r="BZ31" cm="1">
        <f t="array" aca="1" ref="BZ31" ca="1">SUMPRODUCT(--(OFFSET($O$9,0,0,1,$B$9)=TRUE), --(INDEX(OFFSET($O$15,0,0,$B$8,$B$9), 1+$BP31, 0) = INDEX(OFFSET($O$15,0,0,$B$8,$B$9), 1+BZ$14, 0))) / $B$16</f>
        <v>0.2</v>
      </c>
      <c r="CA31" cm="1">
        <f t="array" aca="1" ref="CA31" ca="1">SUMPRODUCT(--(OFFSET($O$9,0,0,1,$B$9)=TRUE), --(INDEX(OFFSET($O$15,0,0,$B$8,$B$9), 1+$BP31, 0) = INDEX(OFFSET($O$15,0,0,$B$8,$B$9), 1+CA$14, 0))) / $B$16</f>
        <v>0</v>
      </c>
      <c r="CB31" cm="1">
        <f t="array" aca="1" ref="CB31" ca="1">SUMPRODUCT(--(OFFSET($O$9,0,0,1,$B$9)=TRUE), --(INDEX(OFFSET($O$15,0,0,$B$8,$B$9), 1+$BP31, 0) = INDEX(OFFSET($O$15,0,0,$B$8,$B$9), 1+CB$14, 0))) / $B$16</f>
        <v>0</v>
      </c>
      <c r="CC31" cm="1">
        <f t="array" aca="1" ref="CC31" ca="1">SUMPRODUCT(--(OFFSET($O$9,0,0,1,$B$9)=TRUE), --(INDEX(OFFSET($O$15,0,0,$B$8,$B$9), 1+$BP31, 0) = INDEX(OFFSET($O$15,0,0,$B$8,$B$9), 1+CC$14, 0))) / $B$16</f>
        <v>0</v>
      </c>
      <c r="CD31" cm="1">
        <f t="array" aca="1" ref="CD31" ca="1">SUMPRODUCT(--(OFFSET($O$9,0,0,1,$B$9)=TRUE), --(INDEX(OFFSET($O$15,0,0,$B$8,$B$9), 1+$BP31, 0) = INDEX(OFFSET($O$15,0,0,$B$8,$B$9), 1+CD$14, 0))) / $B$16</f>
        <v>0</v>
      </c>
      <c r="CE31" cm="1">
        <f t="array" aca="1" ref="CE31" ca="1">SUMPRODUCT(--(OFFSET($O$9,0,0,1,$B$9)=TRUE), --(INDEX(OFFSET($O$15,0,0,$B$8,$B$9), 1+$BP31, 0) = INDEX(OFFSET($O$15,0,0,$B$8,$B$9), 1+CE$14, 0))) / $B$16</f>
        <v>0</v>
      </c>
      <c r="CF31" cm="1">
        <f t="array" aca="1" ref="CF31" ca="1">SUMPRODUCT(--(OFFSET($O$9,0,0,1,$B$9)=TRUE), --(INDEX(OFFSET($O$15,0,0,$B$8,$B$9), 1+$BP31, 0) = INDEX(OFFSET($O$15,0,0,$B$8,$B$9), 1+CF$14, 0))) / $B$16</f>
        <v>0</v>
      </c>
      <c r="CG31" cm="1">
        <f t="array" aca="1" ref="CG31" ca="1">SUMPRODUCT(--(OFFSET($O$9,0,0,1,$B$9)=TRUE), --(INDEX(OFFSET($O$15,0,0,$B$8,$B$9), 1+$BP31, 0) = INDEX(OFFSET($O$15,0,0,$B$8,$B$9), 1+CG$14, 0))) / $B$16</f>
        <v>1</v>
      </c>
      <c r="CH31" cm="1">
        <f t="array" aca="1" ref="CH31" ca="1">SUMPRODUCT(--(OFFSET($O$9,0,0,1,$B$9)=TRUE), --(INDEX(OFFSET($O$15,0,0,$B$8,$B$9), 1+$BP31, 0) = INDEX(OFFSET($O$15,0,0,$B$8,$B$9), 1+CH$14, 0))) / $B$16</f>
        <v>0.8</v>
      </c>
      <c r="CI31" cm="1">
        <f t="array" aca="1" ref="CI31" ca="1">SUMPRODUCT(--(OFFSET($O$9,0,0,1,$B$9)=TRUE), --(INDEX(OFFSET($O$15,0,0,$B$8,$B$9), 1+$BP31, 0) = INDEX(OFFSET($O$15,0,0,$B$8,$B$9), 1+CI$14, 0))) / $B$16</f>
        <v>0.6</v>
      </c>
      <c r="CJ31" cm="1">
        <f t="array" aca="1" ref="CJ31" ca="1">SUMPRODUCT(--(OFFSET($O$9,0,0,1,$B$9)=TRUE), --(INDEX(OFFSET($O$15,0,0,$B$8,$B$9), 1+$BP31, 0) = INDEX(OFFSET($O$15,0,0,$B$8,$B$9), 1+CJ$14, 0))) / $B$16</f>
        <v>0.6</v>
      </c>
      <c r="DF31" cm="1">
        <f t="array" aca="1" ref="DF31" ca="1">INDEX(_xlfn.ANCHORARRAY($CQ$15), 1 + INT((ROWS($DG$15:$DG31) - 1) / ROWS(_xlfn.ANCHORARRAY($CQ$15))))</f>
        <v>3</v>
      </c>
      <c r="DG31" cm="1">
        <f t="array" aca="1" ref="DG31" ca="1">INDEX(_xlfn.ANCHORARRAY($CQ$15), 1 + MOD(ROWS($DG$15:$DG31) - 1, ROWS(_xlfn.ANCHORARRAY($CQ$15))))</f>
        <v>1</v>
      </c>
      <c r="DH31" cm="1">
        <f t="array" aca="1" ref="DH31" ca="1">(1-$B$18)*SUMPRODUCT(OFFSET($BO$15,0,0,$B$14,1), 1*(OFFSET($O$15,0,$DF31,$B$14,1)=DH$13), 1*(OFFSET($O$15,0,$DG31,$B$14,1)=DH$14))   /   SUM(OFFSET($BO$15,0,0,$B$14,1)) + $B$18/($B$19*$B$19)</f>
        <v>1.1999999999999999E-3</v>
      </c>
      <c r="DI31" cm="1">
        <f t="array" aca="1" ref="DI31" ca="1">(1-$B$18)*SUMPRODUCT(OFFSET($BO$15,0,0,$B$14,1), 1*(OFFSET($O$15,0,$DF31,$B$14,1)=DI$13), 1*(OFFSET($O$15,0,$DG31,$B$14,1)=DI$14))   /   SUM(OFFSET($BO$15,0,0,$B$14,1)) + $B$18/($B$19*$B$19)</f>
        <v>0.16126600660066007</v>
      </c>
      <c r="DJ31" cm="1">
        <f t="array" aca="1" ref="DJ31" ca="1">(1-$B$18)*SUMPRODUCT(OFFSET($BO$15,0,0,$B$14,1), 1*(OFFSET($O$15,0,$DF31,$B$14,1)=DJ$13), 1*(OFFSET($O$15,0,$DG31,$B$14,1)=DJ$14))   /   SUM(OFFSET($BO$15,0,0,$B$14,1)) + $B$18/($B$19*$B$19)</f>
        <v>1.1999999999999999E-3</v>
      </c>
      <c r="DK31" cm="1">
        <f t="array" aca="1" ref="DK31" ca="1">(1-$B$18)*SUMPRODUCT(OFFSET($BO$15,0,0,$B$14,1), 1*(OFFSET($O$15,0,$DF31,$B$14,1)=DK$13), 1*(OFFSET($O$15,0,$DG31,$B$14,1)=DK$14))   /   SUM(OFFSET($BO$15,0,0,$B$14,1)) + $B$18/($B$19*$B$19)</f>
        <v>1.1999999999999999E-3</v>
      </c>
      <c r="DL31" cm="1">
        <f t="array" aca="1" ref="DL31" ca="1">(1-$B$18)*SUMPRODUCT(OFFSET($BO$15,0,0,$B$14,1), 1*(OFFSET($O$15,0,$DF31,$B$14,1)=DL$13), 1*(OFFSET($O$15,0,$DG31,$B$14,1)=DL$14))   /   SUM(OFFSET($BO$15,0,0,$B$14,1)) + $B$18/($B$19*$B$19)</f>
        <v>1.1999999999999999E-3</v>
      </c>
      <c r="DM31" cm="1">
        <f t="array" aca="1" ref="DM31" ca="1">(1-$B$18)*SUMPRODUCT(OFFSET($BO$15,0,0,$B$14,1), 1*(OFFSET($O$15,0,$DF31,$B$14,1)=DM$13), 1*(OFFSET($O$15,0,$DG31,$B$14,1)=DM$14))   /   SUM(OFFSET($BO$15,0,0,$B$14,1)) + $B$18/($B$19*$B$19)</f>
        <v>0.12925280528052804</v>
      </c>
      <c r="DN31" cm="1">
        <f t="array" aca="1" ref="DN31" ca="1">(1-$B$18)*SUMPRODUCT(OFFSET($BO$15,0,0,$B$14,1), 1*(OFFSET($O$15,0,$DF31,$B$14,1)=DN$13), 1*(OFFSET($O$15,0,$DG31,$B$14,1)=DN$14))   /   SUM(OFFSET($BO$15,0,0,$B$14,1)) + $B$18/($B$19*$B$19)</f>
        <v>1.1999999999999999E-3</v>
      </c>
      <c r="DO31" cm="1">
        <f t="array" aca="1" ref="DO31" ca="1">(1-$B$18)*SUMPRODUCT(OFFSET($BO$15,0,0,$B$14,1), 1*(OFFSET($O$15,0,$DF31,$B$14,1)=DO$13), 1*(OFFSET($O$15,0,$DG31,$B$14,1)=DO$14))   /   SUM(OFFSET($BO$15,0,0,$B$14,1)) + $B$18/($B$19*$B$19)</f>
        <v>1.1999999999999999E-3</v>
      </c>
      <c r="DP31" cm="1">
        <f t="array" aca="1" ref="DP31" ca="1">(1-$B$18)*SUMPRODUCT(OFFSET($BO$15,0,0,$B$14,1), 1*(OFFSET($O$15,0,$DF31,$B$14,1)=DP$13), 1*(OFFSET($O$15,0,$DG31,$B$14,1)=DP$14))   /   SUM(OFFSET($BO$15,0,0,$B$14,1)) + $B$18/($B$19*$B$19)</f>
        <v>1.1999999999999999E-3</v>
      </c>
      <c r="DQ31" cm="1">
        <f t="array" aca="1" ref="DQ31" ca="1">(1-$B$18)*SUMPRODUCT(OFFSET($BO$15,0,0,$B$14,1), 1*(OFFSET($O$15,0,$DF31,$B$14,1)=DQ$13), 1*(OFFSET($O$15,0,$DG31,$B$14,1)=DQ$14))   /   SUM(OFFSET($BO$15,0,0,$B$14,1)) + $B$18/($B$19*$B$19)</f>
        <v>1.1999999999999999E-3</v>
      </c>
      <c r="DR31" cm="1">
        <f t="array" aca="1" ref="DR31" ca="1">(1-$B$18)*SUMPRODUCT(OFFSET($BO$15,0,0,$B$14,1), 1*(OFFSET($O$15,0,$DF31,$B$14,1)=DR$13), 1*(OFFSET($O$15,0,$DG31,$B$14,1)=DR$14))   /   SUM(OFFSET($BO$15,0,0,$B$14,1)) + $B$18/($B$19*$B$19)</f>
        <v>1.1999999999999999E-3</v>
      </c>
      <c r="DS31" cm="1">
        <f t="array" aca="1" ref="DS31" ca="1">(1-$B$18)*SUMPRODUCT(OFFSET($BO$15,0,0,$B$14,1), 1*(OFFSET($O$15,0,$DF31,$B$14,1)=DS$13), 1*(OFFSET($O$15,0,$DG31,$B$14,1)=DS$14))   /   SUM(OFFSET($BO$15,0,0,$B$14,1)) + $B$18/($B$19*$B$19)</f>
        <v>1.1999999999999999E-3</v>
      </c>
      <c r="DT31" cm="1">
        <f t="array" aca="1" ref="DT31" ca="1">(1-$B$18)*SUMPRODUCT(OFFSET($BO$15,0,0,$B$14,1), 1*(OFFSET($O$15,0,$DF31,$B$14,1)=DT$13), 1*(OFFSET($O$15,0,$DG31,$B$14,1)=DT$14))   /   SUM(OFFSET($BO$15,0,0,$B$14,1)) + $B$18/($B$19*$B$19)</f>
        <v>1.1999999999999999E-3</v>
      </c>
      <c r="DU31" cm="1">
        <f t="array" aca="1" ref="DU31" ca="1">(1-$B$18)*SUMPRODUCT(OFFSET($BO$15,0,0,$B$14,1), 1*(OFFSET($O$15,0,$DF31,$B$14,1)=DU$13), 1*(OFFSET($O$15,0,$DG31,$B$14,1)=DU$14))   /   SUM(OFFSET($BO$15,0,0,$B$14,1)) + $B$18/($B$19*$B$19)</f>
        <v>0.18367524752475248</v>
      </c>
      <c r="DV31" cm="1">
        <f t="array" aca="1" ref="DV31" ca="1">(1-$B$18)*SUMPRODUCT(OFFSET($BO$15,0,0,$B$14,1), 1*(OFFSET($O$15,0,$DF31,$B$14,1)=DV$13), 1*(OFFSET($O$15,0,$DG31,$B$14,1)=DV$14))   /   SUM(OFFSET($BO$15,0,0,$B$14,1)) + $B$18/($B$19*$B$19)</f>
        <v>0.3085267326732673</v>
      </c>
      <c r="DW31" cm="1">
        <f t="array" aca="1" ref="DW31" ca="1">(1-$B$18)*SUMPRODUCT(OFFSET($BO$15,0,0,$B$14,1), 1*(OFFSET($O$15,0,$DF31,$B$14,1)=DW$13), 1*(OFFSET($O$15,0,$DG31,$B$14,1)=DW$14))   /   SUM(OFFSET($BO$15,0,0,$B$14,1)) + $B$18/($B$19*$B$19)</f>
        <v>0.19327920792079209</v>
      </c>
    </row>
    <row r="32" spans="1:127" x14ac:dyDescent="0.2">
      <c r="D32" s="10">
        <f ca="1"/>
        <v>17</v>
      </c>
      <c r="F32" s="10">
        <f ca="1"/>
        <v>0.33333333333333331</v>
      </c>
      <c r="H32" s="10"/>
      <c r="J32" cm="1">
        <f t="array" aca="1" ref="J32" ca="1">SUMPRODUCT((O32:AJ32=$O$11:$AJ$11)*(O$13:AJ$13=TRUE))  / COUNTIF(O$13:AJ$13,TRUE)</f>
        <v>0.6</v>
      </c>
      <c r="K32" t="b">
        <f t="shared" ca="1" si="3"/>
        <v>1</v>
      </c>
      <c r="L32" cm="1">
        <f t="array" aca="1" ref="L32" ca="1">SUM(
   1*(_xlfn._xlws.FILTER(OFFSET($O32,0,0,1,$B$9),OFFSET($O$13,0,0,1,$B$9)) = "-")
) / $B$13</f>
        <v>0</v>
      </c>
      <c r="M32" t="b">
        <f t="shared" ca="1" si="4"/>
        <v>1</v>
      </c>
      <c r="N32" s="2">
        <v>17</v>
      </c>
      <c r="O32" s="12" t="s">
        <v>0</v>
      </c>
      <c r="P32" s="9" t="s">
        <v>1</v>
      </c>
      <c r="Q32" s="9" t="s">
        <v>2</v>
      </c>
      <c r="R32" s="9" t="s">
        <v>0</v>
      </c>
      <c r="S32" s="9" t="s">
        <v>2</v>
      </c>
      <c r="AN32">
        <f t="shared" ca="1" si="5"/>
        <v>3</v>
      </c>
      <c r="AO32" s="14">
        <f t="shared" ca="1" si="6"/>
        <v>0.33333333333333331</v>
      </c>
      <c r="AP32" s="2">
        <f ca="1"/>
        <v>17</v>
      </c>
      <c r="AQ32" cm="1">
        <f t="array" aca="1" ref="AQ32" ca="1">SUMPRODUCT(--(OFFSET($O$13,0,0,1,$B$9)=TRUE), --(INDEX(OFFSET($O$15,0,0,$B$8,$B$9), 1+$AP32, 0) = INDEX(OFFSET($O$15,0,0,$B$8,$B$9), 1+AQ$14, 0))) / $B$13</f>
        <v>0.6</v>
      </c>
      <c r="AR32" cm="1">
        <f t="array" aca="1" ref="AR32" ca="1">SUMPRODUCT(--(OFFSET($O$13,0,0,1,$B$9)=TRUE), --(INDEX(OFFSET($O$15,0,0,$B$8,$B$9), 1+$AP32, 0) = INDEX(OFFSET($O$15,0,0,$B$8,$B$9), 1+AR$14, 0))) / $B$13</f>
        <v>0.4</v>
      </c>
      <c r="AS32" cm="1">
        <f t="array" aca="1" ref="AS32" ca="1">SUMPRODUCT(--(OFFSET($O$13,0,0,1,$B$9)=TRUE), --(INDEX(OFFSET($O$15,0,0,$B$8,$B$9), 1+$AP32, 0) = INDEX(OFFSET($O$15,0,0,$B$8,$B$9), 1+AS$14, 0))) / $B$13</f>
        <v>0.4</v>
      </c>
      <c r="AT32" cm="1">
        <f t="array" aca="1" ref="AT32" ca="1">SUMPRODUCT(--(OFFSET($O$13,0,0,1,$B$9)=TRUE), --(INDEX(OFFSET($O$15,0,0,$B$8,$B$9), 1+$AP32, 0) = INDEX(OFFSET($O$15,0,0,$B$8,$B$9), 1+AT$14, 0))) / $B$13</f>
        <v>0.4</v>
      </c>
      <c r="AU32" cm="1">
        <f t="array" aca="1" ref="AU32" ca="1">SUMPRODUCT(--(OFFSET($O$13,0,0,1,$B$9)=TRUE), --(INDEX(OFFSET($O$15,0,0,$B$8,$B$9), 1+$AP32, 0) = INDEX(OFFSET($O$15,0,0,$B$8,$B$9), 1+AU$14, 0))) / $B$13</f>
        <v>0.2</v>
      </c>
      <c r="AV32" cm="1">
        <f t="array" aca="1" ref="AV32" ca="1">SUMPRODUCT(--(OFFSET($O$13,0,0,1,$B$9)=TRUE), --(INDEX(OFFSET($O$15,0,0,$B$8,$B$9), 1+$AP32, 0) = INDEX(OFFSET($O$15,0,0,$B$8,$B$9), 1+AV$14, 0))) / $B$13</f>
        <v>0</v>
      </c>
      <c r="AW32" cm="1">
        <f t="array" aca="1" ref="AW32" ca="1">SUMPRODUCT(--(OFFSET($O$13,0,0,1,$B$9)=TRUE), --(INDEX(OFFSET($O$15,0,0,$B$8,$B$9), 1+$AP32, 0) = INDEX(OFFSET($O$15,0,0,$B$8,$B$9), 1+AW$14, 0))) / $B$13</f>
        <v>0</v>
      </c>
      <c r="AX32" cm="1">
        <f t="array" aca="1" ref="AX32" ca="1">SUMPRODUCT(--(OFFSET($O$13,0,0,1,$B$9)=TRUE), --(INDEX(OFFSET($O$15,0,0,$B$8,$B$9), 1+$AP32, 0) = INDEX(OFFSET($O$15,0,0,$B$8,$B$9), 1+AX$14, 0))) / $B$13</f>
        <v>0</v>
      </c>
      <c r="AY32" cm="1">
        <f t="array" aca="1" ref="AY32" ca="1">SUMPRODUCT(--(OFFSET($O$13,0,0,1,$B$9)=TRUE), --(INDEX(OFFSET($O$15,0,0,$B$8,$B$9), 1+$AP32, 0) = INDEX(OFFSET($O$15,0,0,$B$8,$B$9), 1+AY$14, 0))) / $B$13</f>
        <v>0.2</v>
      </c>
      <c r="AZ32" cm="1">
        <f t="array" aca="1" ref="AZ32" ca="1">SUMPRODUCT(--(OFFSET($O$13,0,0,1,$B$9)=TRUE), --(INDEX(OFFSET($O$15,0,0,$B$8,$B$9), 1+$AP32, 0) = INDEX(OFFSET($O$15,0,0,$B$8,$B$9), 1+AZ$14, 0))) / $B$13</f>
        <v>0.2</v>
      </c>
      <c r="BA32" cm="1">
        <f t="array" aca="1" ref="BA32" ca="1">SUMPRODUCT(--(OFFSET($O$13,0,0,1,$B$9)=TRUE), --(INDEX(OFFSET($O$15,0,0,$B$8,$B$9), 1+$AP32, 0) = INDEX(OFFSET($O$15,0,0,$B$8,$B$9), 1+BA$14, 0))) / $B$13</f>
        <v>0</v>
      </c>
      <c r="BB32" cm="1">
        <f t="array" aca="1" ref="BB32" ca="1">SUMPRODUCT(--(OFFSET($O$13,0,0,1,$B$9)=TRUE), --(INDEX(OFFSET($O$15,0,0,$B$8,$B$9), 1+$AP32, 0) = INDEX(OFFSET($O$15,0,0,$B$8,$B$9), 1+BB$14, 0))) / $B$13</f>
        <v>0</v>
      </c>
      <c r="BC32" cm="1">
        <f t="array" aca="1" ref="BC32" ca="1">SUMPRODUCT(--(OFFSET($O$13,0,0,1,$B$9)=TRUE), --(INDEX(OFFSET($O$15,0,0,$B$8,$B$9), 1+$AP32, 0) = INDEX(OFFSET($O$15,0,0,$B$8,$B$9), 1+BC$14, 0))) / $B$13</f>
        <v>0</v>
      </c>
      <c r="BD32" cm="1">
        <f t="array" aca="1" ref="BD32" ca="1">SUMPRODUCT(--(OFFSET($O$13,0,0,1,$B$9)=TRUE), --(INDEX(OFFSET($O$15,0,0,$B$8,$B$9), 1+$AP32, 0) = INDEX(OFFSET($O$15,0,0,$B$8,$B$9), 1+BD$14, 0))) / $B$13</f>
        <v>0</v>
      </c>
      <c r="BE32" cm="1">
        <f t="array" aca="1" ref="BE32" ca="1">SUMPRODUCT(--(OFFSET($O$13,0,0,1,$B$9)=TRUE), --(INDEX(OFFSET($O$15,0,0,$B$8,$B$9), 1+$AP32, 0) = INDEX(OFFSET($O$15,0,0,$B$8,$B$9), 1+BE$14, 0))) / $B$13</f>
        <v>0</v>
      </c>
      <c r="BF32" cm="1">
        <f t="array" aca="1" ref="BF32" ca="1">SUMPRODUCT(--(OFFSET($O$13,0,0,1,$B$9)=TRUE), --(INDEX(OFFSET($O$15,0,0,$B$8,$B$9), 1+$AP32, 0) = INDEX(OFFSET($O$15,0,0,$B$8,$B$9), 1+BF$14, 0))) / $B$13</f>
        <v>0</v>
      </c>
      <c r="BG32" cm="1">
        <f t="array" aca="1" ref="BG32" ca="1">SUMPRODUCT(--(OFFSET($O$13,0,0,1,$B$9)=TRUE), --(INDEX(OFFSET($O$15,0,0,$B$8,$B$9), 1+$AP32, 0) = INDEX(OFFSET($O$15,0,0,$B$8,$B$9), 1+BG$14, 0))) / $B$13</f>
        <v>0.8</v>
      </c>
      <c r="BH32" cm="1">
        <f t="array" aca="1" ref="BH32" ca="1">SUMPRODUCT(--(OFFSET($O$13,0,0,1,$B$9)=TRUE), --(INDEX(OFFSET($O$15,0,0,$B$8,$B$9), 1+$AP32, 0) = INDEX(OFFSET($O$15,0,0,$B$8,$B$9), 1+BH$14, 0))) / $B$13</f>
        <v>1</v>
      </c>
      <c r="BI32" cm="1">
        <f t="array" aca="1" ref="BI32" ca="1">SUMPRODUCT(--(OFFSET($O$13,0,0,1,$B$9)=TRUE), --(INDEX(OFFSET($O$15,0,0,$B$8,$B$9), 1+$AP32, 0) = INDEX(OFFSET($O$15,0,0,$B$8,$B$9), 1+BI$14, 0))) / $B$13</f>
        <v>0.8</v>
      </c>
      <c r="BJ32" cm="1">
        <f t="array" aca="1" ref="BJ32" ca="1">SUMPRODUCT(--(OFFSET($O$13,0,0,1,$B$9)=TRUE), --(INDEX(OFFSET($O$15,0,0,$B$8,$B$9), 1+$AP32, 0) = INDEX(OFFSET($O$15,0,0,$B$8,$B$9), 1+BJ$14, 0))) / $B$13</f>
        <v>0.6</v>
      </c>
      <c r="BN32">
        <f t="shared" ca="1" si="7"/>
        <v>3</v>
      </c>
      <c r="BO32" s="14">
        <f t="shared" ca="1" si="8"/>
        <v>0.33333333333333331</v>
      </c>
      <c r="BP32" s="2">
        <f ca="1"/>
        <v>17</v>
      </c>
      <c r="BQ32" cm="1">
        <f t="array" aca="1" ref="BQ32" ca="1">SUMPRODUCT(--(OFFSET($O$9,0,0,1,$B$9)=TRUE), --(INDEX(OFFSET($O$15,0,0,$B$8,$B$9), 1+$BP32, 0) = INDEX(OFFSET($O$15,0,0,$B$8,$B$9), 1+BQ$14, 0))) / $B$16</f>
        <v>0.6</v>
      </c>
      <c r="BR32" cm="1">
        <f t="array" aca="1" ref="BR32" ca="1">SUMPRODUCT(--(OFFSET($O$9,0,0,1,$B$9)=TRUE), --(INDEX(OFFSET($O$15,0,0,$B$8,$B$9), 1+$BP32, 0) = INDEX(OFFSET($O$15,0,0,$B$8,$B$9), 1+BR$14, 0))) / $B$16</f>
        <v>0.4</v>
      </c>
      <c r="BS32" cm="1">
        <f t="array" aca="1" ref="BS32" ca="1">SUMPRODUCT(--(OFFSET($O$9,0,0,1,$B$9)=TRUE), --(INDEX(OFFSET($O$15,0,0,$B$8,$B$9), 1+$BP32, 0) = INDEX(OFFSET($O$15,0,0,$B$8,$B$9), 1+BS$14, 0))) / $B$16</f>
        <v>0.4</v>
      </c>
      <c r="BT32" cm="1">
        <f t="array" aca="1" ref="BT32" ca="1">SUMPRODUCT(--(OFFSET($O$9,0,0,1,$B$9)=TRUE), --(INDEX(OFFSET($O$15,0,0,$B$8,$B$9), 1+$BP32, 0) = INDEX(OFFSET($O$15,0,0,$B$8,$B$9), 1+BT$14, 0))) / $B$16</f>
        <v>0.4</v>
      </c>
      <c r="BU32" cm="1">
        <f t="array" aca="1" ref="BU32" ca="1">SUMPRODUCT(--(OFFSET($O$9,0,0,1,$B$9)=TRUE), --(INDEX(OFFSET($O$15,0,0,$B$8,$B$9), 1+$BP32, 0) = INDEX(OFFSET($O$15,0,0,$B$8,$B$9), 1+BU$14, 0))) / $B$16</f>
        <v>0.2</v>
      </c>
      <c r="BV32" cm="1">
        <f t="array" aca="1" ref="BV32" ca="1">SUMPRODUCT(--(OFFSET($O$9,0,0,1,$B$9)=TRUE), --(INDEX(OFFSET($O$15,0,0,$B$8,$B$9), 1+$BP32, 0) = INDEX(OFFSET($O$15,0,0,$B$8,$B$9), 1+BV$14, 0))) / $B$16</f>
        <v>0</v>
      </c>
      <c r="BW32" cm="1">
        <f t="array" aca="1" ref="BW32" ca="1">SUMPRODUCT(--(OFFSET($O$9,0,0,1,$B$9)=TRUE), --(INDEX(OFFSET($O$15,0,0,$B$8,$B$9), 1+$BP32, 0) = INDEX(OFFSET($O$15,0,0,$B$8,$B$9), 1+BW$14, 0))) / $B$16</f>
        <v>0</v>
      </c>
      <c r="BX32" cm="1">
        <f t="array" aca="1" ref="BX32" ca="1">SUMPRODUCT(--(OFFSET($O$9,0,0,1,$B$9)=TRUE), --(INDEX(OFFSET($O$15,0,0,$B$8,$B$9), 1+$BP32, 0) = INDEX(OFFSET($O$15,0,0,$B$8,$B$9), 1+BX$14, 0))) / $B$16</f>
        <v>0</v>
      </c>
      <c r="BY32" cm="1">
        <f t="array" aca="1" ref="BY32" ca="1">SUMPRODUCT(--(OFFSET($O$9,0,0,1,$B$9)=TRUE), --(INDEX(OFFSET($O$15,0,0,$B$8,$B$9), 1+$BP32, 0) = INDEX(OFFSET($O$15,0,0,$B$8,$B$9), 1+BY$14, 0))) / $B$16</f>
        <v>0.2</v>
      </c>
      <c r="BZ32" cm="1">
        <f t="array" aca="1" ref="BZ32" ca="1">SUMPRODUCT(--(OFFSET($O$9,0,0,1,$B$9)=TRUE), --(INDEX(OFFSET($O$15,0,0,$B$8,$B$9), 1+$BP32, 0) = INDEX(OFFSET($O$15,0,0,$B$8,$B$9), 1+BZ$14, 0))) / $B$16</f>
        <v>0.2</v>
      </c>
      <c r="CA32" cm="1">
        <f t="array" aca="1" ref="CA32" ca="1">SUMPRODUCT(--(OFFSET($O$9,0,0,1,$B$9)=TRUE), --(INDEX(OFFSET($O$15,0,0,$B$8,$B$9), 1+$BP32, 0) = INDEX(OFFSET($O$15,0,0,$B$8,$B$9), 1+CA$14, 0))) / $B$16</f>
        <v>0</v>
      </c>
      <c r="CB32" cm="1">
        <f t="array" aca="1" ref="CB32" ca="1">SUMPRODUCT(--(OFFSET($O$9,0,0,1,$B$9)=TRUE), --(INDEX(OFFSET($O$15,0,0,$B$8,$B$9), 1+$BP32, 0) = INDEX(OFFSET($O$15,0,0,$B$8,$B$9), 1+CB$14, 0))) / $B$16</f>
        <v>0</v>
      </c>
      <c r="CC32" cm="1">
        <f t="array" aca="1" ref="CC32" ca="1">SUMPRODUCT(--(OFFSET($O$9,0,0,1,$B$9)=TRUE), --(INDEX(OFFSET($O$15,0,0,$B$8,$B$9), 1+$BP32, 0) = INDEX(OFFSET($O$15,0,0,$B$8,$B$9), 1+CC$14, 0))) / $B$16</f>
        <v>0</v>
      </c>
      <c r="CD32" cm="1">
        <f t="array" aca="1" ref="CD32" ca="1">SUMPRODUCT(--(OFFSET($O$9,0,0,1,$B$9)=TRUE), --(INDEX(OFFSET($O$15,0,0,$B$8,$B$9), 1+$BP32, 0) = INDEX(OFFSET($O$15,0,0,$B$8,$B$9), 1+CD$14, 0))) / $B$16</f>
        <v>0</v>
      </c>
      <c r="CE32" cm="1">
        <f t="array" aca="1" ref="CE32" ca="1">SUMPRODUCT(--(OFFSET($O$9,0,0,1,$B$9)=TRUE), --(INDEX(OFFSET($O$15,0,0,$B$8,$B$9), 1+$BP32, 0) = INDEX(OFFSET($O$15,0,0,$B$8,$B$9), 1+CE$14, 0))) / $B$16</f>
        <v>0</v>
      </c>
      <c r="CF32" cm="1">
        <f t="array" aca="1" ref="CF32" ca="1">SUMPRODUCT(--(OFFSET($O$9,0,0,1,$B$9)=TRUE), --(INDEX(OFFSET($O$15,0,0,$B$8,$B$9), 1+$BP32, 0) = INDEX(OFFSET($O$15,0,0,$B$8,$B$9), 1+CF$14, 0))) / $B$16</f>
        <v>0</v>
      </c>
      <c r="CG32" cm="1">
        <f t="array" aca="1" ref="CG32" ca="1">SUMPRODUCT(--(OFFSET($O$9,0,0,1,$B$9)=TRUE), --(INDEX(OFFSET($O$15,0,0,$B$8,$B$9), 1+$BP32, 0) = INDEX(OFFSET($O$15,0,0,$B$8,$B$9), 1+CG$14, 0))) / $B$16</f>
        <v>0.8</v>
      </c>
      <c r="CH32" cm="1">
        <f t="array" aca="1" ref="CH32" ca="1">SUMPRODUCT(--(OFFSET($O$9,0,0,1,$B$9)=TRUE), --(INDEX(OFFSET($O$15,0,0,$B$8,$B$9), 1+$BP32, 0) = INDEX(OFFSET($O$15,0,0,$B$8,$B$9), 1+CH$14, 0))) / $B$16</f>
        <v>1</v>
      </c>
      <c r="CI32" cm="1">
        <f t="array" aca="1" ref="CI32" ca="1">SUMPRODUCT(--(OFFSET($O$9,0,0,1,$B$9)=TRUE), --(INDEX(OFFSET($O$15,0,0,$B$8,$B$9), 1+$BP32, 0) = INDEX(OFFSET($O$15,0,0,$B$8,$B$9), 1+CI$14, 0))) / $B$16</f>
        <v>0.8</v>
      </c>
      <c r="CJ32" cm="1">
        <f t="array" aca="1" ref="CJ32" ca="1">SUMPRODUCT(--(OFFSET($O$9,0,0,1,$B$9)=TRUE), --(INDEX(OFFSET($O$15,0,0,$B$8,$B$9), 1+$BP32, 0) = INDEX(OFFSET($O$15,0,0,$B$8,$B$9), 1+CJ$14, 0))) / $B$16</f>
        <v>0.6</v>
      </c>
      <c r="DF32" cm="1">
        <f t="array" aca="1" ref="DF32" ca="1">INDEX(_xlfn.ANCHORARRAY($CQ$15), 1 + INT((ROWS($DG$15:$DG32) - 1) / ROWS(_xlfn.ANCHORARRAY($CQ$15))))</f>
        <v>3</v>
      </c>
      <c r="DG32" cm="1">
        <f t="array" aca="1" ref="DG32" ca="1">INDEX(_xlfn.ANCHORARRAY($CQ$15), 1 + MOD(ROWS($DG$15:$DG32) - 1, ROWS(_xlfn.ANCHORARRAY($CQ$15))))</f>
        <v>2</v>
      </c>
      <c r="DH32" cm="1">
        <f t="array" aca="1" ref="DH32" ca="1">(1-$B$18)*SUMPRODUCT(OFFSET($BO$15,0,0,$B$14,1), 1*(OFFSET($O$15,0,$DF32,$B$14,1)=DH$13), 1*(OFFSET($O$15,0,$DG32,$B$14,1)=DH$14))   /   SUM(OFFSET($BO$15,0,0,$B$14,1)) + $B$18/($B$19*$B$19)</f>
        <v>1.1999999999999999E-3</v>
      </c>
      <c r="DI32" cm="1">
        <f t="array" aca="1" ref="DI32" ca="1">(1-$B$18)*SUMPRODUCT(OFFSET($BO$15,0,0,$B$14,1), 1*(OFFSET($O$15,0,$DF32,$B$14,1)=DI$13), 1*(OFFSET($O$15,0,$DG32,$B$14,1)=DI$14))   /   SUM(OFFSET($BO$15,0,0,$B$14,1)) + $B$18/($B$19*$B$19)</f>
        <v>1.1999999999999999E-3</v>
      </c>
      <c r="DJ32" cm="1">
        <f t="array" aca="1" ref="DJ32" ca="1">(1-$B$18)*SUMPRODUCT(OFFSET($BO$15,0,0,$B$14,1), 1*(OFFSET($O$15,0,$DF32,$B$14,1)=DJ$13), 1*(OFFSET($O$15,0,$DG32,$B$14,1)=DJ$14))   /   SUM(OFFSET($BO$15,0,0,$B$14,1)) + $B$18/($B$19*$B$19)</f>
        <v>0.16126600660066007</v>
      </c>
      <c r="DK32" cm="1">
        <f t="array" aca="1" ref="DK32" ca="1">(1-$B$18)*SUMPRODUCT(OFFSET($BO$15,0,0,$B$14,1), 1*(OFFSET($O$15,0,$DF32,$B$14,1)=DK$13), 1*(OFFSET($O$15,0,$DG32,$B$14,1)=DK$14))   /   SUM(OFFSET($BO$15,0,0,$B$14,1)) + $B$18/($B$19*$B$19)</f>
        <v>1.1999999999999999E-3</v>
      </c>
      <c r="DL32" cm="1">
        <f t="array" aca="1" ref="DL32" ca="1">(1-$B$18)*SUMPRODUCT(OFFSET($BO$15,0,0,$B$14,1), 1*(OFFSET($O$15,0,$DF32,$B$14,1)=DL$13), 1*(OFFSET($O$15,0,$DG32,$B$14,1)=DL$14))   /   SUM(OFFSET($BO$15,0,0,$B$14,1)) + $B$18/($B$19*$B$19)</f>
        <v>1.1999999999999999E-3</v>
      </c>
      <c r="DM32" cm="1">
        <f t="array" aca="1" ref="DM32" ca="1">(1-$B$18)*SUMPRODUCT(OFFSET($BO$15,0,0,$B$14,1), 1*(OFFSET($O$15,0,$DF32,$B$14,1)=DM$13), 1*(OFFSET($O$15,0,$DG32,$B$14,1)=DM$14))   /   SUM(OFFSET($BO$15,0,0,$B$14,1)) + $B$18/($B$19*$B$19)</f>
        <v>1.1999999999999999E-3</v>
      </c>
      <c r="DN32" cm="1">
        <f t="array" aca="1" ref="DN32" ca="1">(1-$B$18)*SUMPRODUCT(OFFSET($BO$15,0,0,$B$14,1), 1*(OFFSET($O$15,0,$DF32,$B$14,1)=DN$13), 1*(OFFSET($O$15,0,$DG32,$B$14,1)=DN$14))   /   SUM(OFFSET($BO$15,0,0,$B$14,1)) + $B$18/($B$19*$B$19)</f>
        <v>0.12925280528052804</v>
      </c>
      <c r="DO32" cm="1">
        <f t="array" aca="1" ref="DO32" ca="1">(1-$B$18)*SUMPRODUCT(OFFSET($BO$15,0,0,$B$14,1), 1*(OFFSET($O$15,0,$DF32,$B$14,1)=DO$13), 1*(OFFSET($O$15,0,$DG32,$B$14,1)=DO$14))   /   SUM(OFFSET($BO$15,0,0,$B$14,1)) + $B$18/($B$19*$B$19)</f>
        <v>1.1999999999999999E-3</v>
      </c>
      <c r="DP32" cm="1">
        <f t="array" aca="1" ref="DP32" ca="1">(1-$B$18)*SUMPRODUCT(OFFSET($BO$15,0,0,$B$14,1), 1*(OFFSET($O$15,0,$DF32,$B$14,1)=DP$13), 1*(OFFSET($O$15,0,$DG32,$B$14,1)=DP$14))   /   SUM(OFFSET($BO$15,0,0,$B$14,1)) + $B$18/($B$19*$B$19)</f>
        <v>1.1999999999999999E-3</v>
      </c>
      <c r="DQ32" cm="1">
        <f t="array" aca="1" ref="DQ32" ca="1">(1-$B$18)*SUMPRODUCT(OFFSET($BO$15,0,0,$B$14,1), 1*(OFFSET($O$15,0,$DF32,$B$14,1)=DQ$13), 1*(OFFSET($O$15,0,$DG32,$B$14,1)=DQ$14))   /   SUM(OFFSET($BO$15,0,0,$B$14,1)) + $B$18/($B$19*$B$19)</f>
        <v>1.1999999999999999E-3</v>
      </c>
      <c r="DR32" cm="1">
        <f t="array" aca="1" ref="DR32" ca="1">(1-$B$18)*SUMPRODUCT(OFFSET($BO$15,0,0,$B$14,1), 1*(OFFSET($O$15,0,$DF32,$B$14,1)=DR$13), 1*(OFFSET($O$15,0,$DG32,$B$14,1)=DR$14))   /   SUM(OFFSET($BO$15,0,0,$B$14,1)) + $B$18/($B$19*$B$19)</f>
        <v>1.1999999999999999E-3</v>
      </c>
      <c r="DS32" cm="1">
        <f t="array" aca="1" ref="DS32" ca="1">(1-$B$18)*SUMPRODUCT(OFFSET($BO$15,0,0,$B$14,1), 1*(OFFSET($O$15,0,$DF32,$B$14,1)=DS$13), 1*(OFFSET($O$15,0,$DG32,$B$14,1)=DS$14))   /   SUM(OFFSET($BO$15,0,0,$B$14,1)) + $B$18/($B$19*$B$19)</f>
        <v>1.1999999999999999E-3</v>
      </c>
      <c r="DT32" cm="1">
        <f t="array" aca="1" ref="DT32" ca="1">(1-$B$18)*SUMPRODUCT(OFFSET($BO$15,0,0,$B$14,1), 1*(OFFSET($O$15,0,$DF32,$B$14,1)=DT$13), 1*(OFFSET($O$15,0,$DG32,$B$14,1)=DT$14))   /   SUM(OFFSET($BO$15,0,0,$B$14,1)) + $B$18/($B$19*$B$19)</f>
        <v>0.15486336633663367</v>
      </c>
      <c r="DU32" cm="1">
        <f t="array" aca="1" ref="DU32" ca="1">(1-$B$18)*SUMPRODUCT(OFFSET($BO$15,0,0,$B$14,1), 1*(OFFSET($O$15,0,$DF32,$B$14,1)=DU$13), 1*(OFFSET($O$15,0,$DG32,$B$14,1)=DU$14))   /   SUM(OFFSET($BO$15,0,0,$B$14,1)) + $B$18/($B$19*$B$19)</f>
        <v>0.15486336633663367</v>
      </c>
      <c r="DV32" cm="1">
        <f t="array" aca="1" ref="DV32" ca="1">(1-$B$18)*SUMPRODUCT(OFFSET($BO$15,0,0,$B$14,1), 1*(OFFSET($O$15,0,$DF32,$B$14,1)=DV$13), 1*(OFFSET($O$15,0,$DG32,$B$14,1)=DV$14))   /   SUM(OFFSET($BO$15,0,0,$B$14,1)) + $B$18/($B$19*$B$19)</f>
        <v>0.18367524752475248</v>
      </c>
      <c r="DW32" cm="1">
        <f t="array" aca="1" ref="DW32" ca="1">(1-$B$18)*SUMPRODUCT(OFFSET($BO$15,0,0,$B$14,1), 1*(OFFSET($O$15,0,$DF32,$B$14,1)=DW$13), 1*(OFFSET($O$15,0,$DG32,$B$14,1)=DW$14))   /   SUM(OFFSET($BO$15,0,0,$B$14,1)) + $B$18/($B$19*$B$19)</f>
        <v>0.19327920792079209</v>
      </c>
    </row>
    <row r="33" spans="4:127" x14ac:dyDescent="0.2">
      <c r="D33" s="10">
        <f ca="1"/>
        <v>18</v>
      </c>
      <c r="F33" s="10">
        <f ca="1"/>
        <v>0.33333333333333331</v>
      </c>
      <c r="H33" s="10"/>
      <c r="J33" cm="1">
        <f t="array" aca="1" ref="J33" ca="1">SUMPRODUCT((O33:AJ33=$O$11:$AJ$11)*(O$13:AJ$13=TRUE))  / COUNTIF(O$13:AJ$13,TRUE)</f>
        <v>0.6</v>
      </c>
      <c r="K33" t="b">
        <f t="shared" ca="1" si="3"/>
        <v>1</v>
      </c>
      <c r="L33" cm="1">
        <f t="array" aca="1" ref="L33" ca="1">SUM(
   1*(_xlfn._xlws.FILTER(OFFSET($O33,0,0,1,$B$9),OFFSET($O$13,0,0,1,$B$9)) = "-")
) / $B$13</f>
        <v>0</v>
      </c>
      <c r="M33" t="b">
        <f t="shared" ca="1" si="4"/>
        <v>1</v>
      </c>
      <c r="N33" s="2">
        <v>18</v>
      </c>
      <c r="O33" s="12" t="s">
        <v>0</v>
      </c>
      <c r="P33" s="9" t="s">
        <v>1</v>
      </c>
      <c r="Q33" s="9" t="s">
        <v>2</v>
      </c>
      <c r="R33" s="9" t="s">
        <v>1</v>
      </c>
      <c r="S33" s="9" t="s">
        <v>2</v>
      </c>
      <c r="AN33">
        <f t="shared" ca="1" si="5"/>
        <v>3</v>
      </c>
      <c r="AO33" s="14">
        <f t="shared" ca="1" si="6"/>
        <v>0.33333333333333331</v>
      </c>
      <c r="AP33" s="2">
        <f ca="1"/>
        <v>18</v>
      </c>
      <c r="AQ33" cm="1">
        <f t="array" aca="1" ref="AQ33" ca="1">SUMPRODUCT(--(OFFSET($O$13,0,0,1,$B$9)=TRUE), --(INDEX(OFFSET($O$15,0,0,$B$8,$B$9), 1+$AP33, 0) = INDEX(OFFSET($O$15,0,0,$B$8,$B$9), 1+AQ$14, 0))) / $B$13</f>
        <v>0.6</v>
      </c>
      <c r="AR33" cm="1">
        <f t="array" aca="1" ref="AR33" ca="1">SUMPRODUCT(--(OFFSET($O$13,0,0,1,$B$9)=TRUE), --(INDEX(OFFSET($O$15,0,0,$B$8,$B$9), 1+$AP33, 0) = INDEX(OFFSET($O$15,0,0,$B$8,$B$9), 1+AR$14, 0))) / $B$13</f>
        <v>0.4</v>
      </c>
      <c r="AS33" cm="1">
        <f t="array" aca="1" ref="AS33" ca="1">SUMPRODUCT(--(OFFSET($O$13,0,0,1,$B$9)=TRUE), --(INDEX(OFFSET($O$15,0,0,$B$8,$B$9), 1+$AP33, 0) = INDEX(OFFSET($O$15,0,0,$B$8,$B$9), 1+AS$14, 0))) / $B$13</f>
        <v>0.4</v>
      </c>
      <c r="AT33" cm="1">
        <f t="array" aca="1" ref="AT33" ca="1">SUMPRODUCT(--(OFFSET($O$13,0,0,1,$B$9)=TRUE), --(INDEX(OFFSET($O$15,0,0,$B$8,$B$9), 1+$AP33, 0) = INDEX(OFFSET($O$15,0,0,$B$8,$B$9), 1+AT$14, 0))) / $B$13</f>
        <v>0.4</v>
      </c>
      <c r="AU33" cm="1">
        <f t="array" aca="1" ref="AU33" ca="1">SUMPRODUCT(--(OFFSET($O$13,0,0,1,$B$9)=TRUE), --(INDEX(OFFSET($O$15,0,0,$B$8,$B$9), 1+$AP33, 0) = INDEX(OFFSET($O$15,0,0,$B$8,$B$9), 1+AU$14, 0))) / $B$13</f>
        <v>0.2</v>
      </c>
      <c r="AV33" cm="1">
        <f t="array" aca="1" ref="AV33" ca="1">SUMPRODUCT(--(OFFSET($O$13,0,0,1,$B$9)=TRUE), --(INDEX(OFFSET($O$15,0,0,$B$8,$B$9), 1+$AP33, 0) = INDEX(OFFSET($O$15,0,0,$B$8,$B$9), 1+AV$14, 0))) / $B$13</f>
        <v>0</v>
      </c>
      <c r="AW33" cm="1">
        <f t="array" aca="1" ref="AW33" ca="1">SUMPRODUCT(--(OFFSET($O$13,0,0,1,$B$9)=TRUE), --(INDEX(OFFSET($O$15,0,0,$B$8,$B$9), 1+$AP33, 0) = INDEX(OFFSET($O$15,0,0,$B$8,$B$9), 1+AW$14, 0))) / $B$13</f>
        <v>0</v>
      </c>
      <c r="AX33" cm="1">
        <f t="array" aca="1" ref="AX33" ca="1">SUMPRODUCT(--(OFFSET($O$13,0,0,1,$B$9)=TRUE), --(INDEX(OFFSET($O$15,0,0,$B$8,$B$9), 1+$AP33, 0) = INDEX(OFFSET($O$15,0,0,$B$8,$B$9), 1+AX$14, 0))) / $B$13</f>
        <v>0</v>
      </c>
      <c r="AY33" cm="1">
        <f t="array" aca="1" ref="AY33" ca="1">SUMPRODUCT(--(OFFSET($O$13,0,0,1,$B$9)=TRUE), --(INDEX(OFFSET($O$15,0,0,$B$8,$B$9), 1+$AP33, 0) = INDEX(OFFSET($O$15,0,0,$B$8,$B$9), 1+AY$14, 0))) / $B$13</f>
        <v>0.2</v>
      </c>
      <c r="AZ33" cm="1">
        <f t="array" aca="1" ref="AZ33" ca="1">SUMPRODUCT(--(OFFSET($O$13,0,0,1,$B$9)=TRUE), --(INDEX(OFFSET($O$15,0,0,$B$8,$B$9), 1+$AP33, 0) = INDEX(OFFSET($O$15,0,0,$B$8,$B$9), 1+AZ$14, 0))) / $B$13</f>
        <v>0.2</v>
      </c>
      <c r="BA33" cm="1">
        <f t="array" aca="1" ref="BA33" ca="1">SUMPRODUCT(--(OFFSET($O$13,0,0,1,$B$9)=TRUE), --(INDEX(OFFSET($O$15,0,0,$B$8,$B$9), 1+$AP33, 0) = INDEX(OFFSET($O$15,0,0,$B$8,$B$9), 1+BA$14, 0))) / $B$13</f>
        <v>0</v>
      </c>
      <c r="BB33" cm="1">
        <f t="array" aca="1" ref="BB33" ca="1">SUMPRODUCT(--(OFFSET($O$13,0,0,1,$B$9)=TRUE), --(INDEX(OFFSET($O$15,0,0,$B$8,$B$9), 1+$AP33, 0) = INDEX(OFFSET($O$15,0,0,$B$8,$B$9), 1+BB$14, 0))) / $B$13</f>
        <v>0</v>
      </c>
      <c r="BC33" cm="1">
        <f t="array" aca="1" ref="BC33" ca="1">SUMPRODUCT(--(OFFSET($O$13,0,0,1,$B$9)=TRUE), --(INDEX(OFFSET($O$15,0,0,$B$8,$B$9), 1+$AP33, 0) = INDEX(OFFSET($O$15,0,0,$B$8,$B$9), 1+BC$14, 0))) / $B$13</f>
        <v>0</v>
      </c>
      <c r="BD33" cm="1">
        <f t="array" aca="1" ref="BD33" ca="1">SUMPRODUCT(--(OFFSET($O$13,0,0,1,$B$9)=TRUE), --(INDEX(OFFSET($O$15,0,0,$B$8,$B$9), 1+$AP33, 0) = INDEX(OFFSET($O$15,0,0,$B$8,$B$9), 1+BD$14, 0))) / $B$13</f>
        <v>0</v>
      </c>
      <c r="BE33" cm="1">
        <f t="array" aca="1" ref="BE33" ca="1">SUMPRODUCT(--(OFFSET($O$13,0,0,1,$B$9)=TRUE), --(INDEX(OFFSET($O$15,0,0,$B$8,$B$9), 1+$AP33, 0) = INDEX(OFFSET($O$15,0,0,$B$8,$B$9), 1+BE$14, 0))) / $B$13</f>
        <v>0</v>
      </c>
      <c r="BF33" cm="1">
        <f t="array" aca="1" ref="BF33" ca="1">SUMPRODUCT(--(OFFSET($O$13,0,0,1,$B$9)=TRUE), --(INDEX(OFFSET($O$15,0,0,$B$8,$B$9), 1+$AP33, 0) = INDEX(OFFSET($O$15,0,0,$B$8,$B$9), 1+BF$14, 0))) / $B$13</f>
        <v>0</v>
      </c>
      <c r="BG33" cm="1">
        <f t="array" aca="1" ref="BG33" ca="1">SUMPRODUCT(--(OFFSET($O$13,0,0,1,$B$9)=TRUE), --(INDEX(OFFSET($O$15,0,0,$B$8,$B$9), 1+$AP33, 0) = INDEX(OFFSET($O$15,0,0,$B$8,$B$9), 1+BG$14, 0))) / $B$13</f>
        <v>0.6</v>
      </c>
      <c r="BH33" cm="1">
        <f t="array" aca="1" ref="BH33" ca="1">SUMPRODUCT(--(OFFSET($O$13,0,0,1,$B$9)=TRUE), --(INDEX(OFFSET($O$15,0,0,$B$8,$B$9), 1+$AP33, 0) = INDEX(OFFSET($O$15,0,0,$B$8,$B$9), 1+BH$14, 0))) / $B$13</f>
        <v>0.8</v>
      </c>
      <c r="BI33" cm="1">
        <f t="array" aca="1" ref="BI33" ca="1">SUMPRODUCT(--(OFFSET($O$13,0,0,1,$B$9)=TRUE), --(INDEX(OFFSET($O$15,0,0,$B$8,$B$9), 1+$AP33, 0) = INDEX(OFFSET($O$15,0,0,$B$8,$B$9), 1+BI$14, 0))) / $B$13</f>
        <v>1</v>
      </c>
      <c r="BJ33" cm="1">
        <f t="array" aca="1" ref="BJ33" ca="1">SUMPRODUCT(--(OFFSET($O$13,0,0,1,$B$9)=TRUE), --(INDEX(OFFSET($O$15,0,0,$B$8,$B$9), 1+$AP33, 0) = INDEX(OFFSET($O$15,0,0,$B$8,$B$9), 1+BJ$14, 0))) / $B$13</f>
        <v>0.8</v>
      </c>
      <c r="BN33">
        <f t="shared" ca="1" si="7"/>
        <v>3</v>
      </c>
      <c r="BO33" s="14">
        <f t="shared" ca="1" si="8"/>
        <v>0.33333333333333331</v>
      </c>
      <c r="BP33" s="2">
        <f ca="1"/>
        <v>18</v>
      </c>
      <c r="BQ33" cm="1">
        <f t="array" aca="1" ref="BQ33" ca="1">SUMPRODUCT(--(OFFSET($O$9,0,0,1,$B$9)=TRUE), --(INDEX(OFFSET($O$15,0,0,$B$8,$B$9), 1+$BP33, 0) = INDEX(OFFSET($O$15,0,0,$B$8,$B$9), 1+BQ$14, 0))) / $B$16</f>
        <v>0.6</v>
      </c>
      <c r="BR33" cm="1">
        <f t="array" aca="1" ref="BR33" ca="1">SUMPRODUCT(--(OFFSET($O$9,0,0,1,$B$9)=TRUE), --(INDEX(OFFSET($O$15,0,0,$B$8,$B$9), 1+$BP33, 0) = INDEX(OFFSET($O$15,0,0,$B$8,$B$9), 1+BR$14, 0))) / $B$16</f>
        <v>0.4</v>
      </c>
      <c r="BS33" cm="1">
        <f t="array" aca="1" ref="BS33" ca="1">SUMPRODUCT(--(OFFSET($O$9,0,0,1,$B$9)=TRUE), --(INDEX(OFFSET($O$15,0,0,$B$8,$B$9), 1+$BP33, 0) = INDEX(OFFSET($O$15,0,0,$B$8,$B$9), 1+BS$14, 0))) / $B$16</f>
        <v>0.4</v>
      </c>
      <c r="BT33" cm="1">
        <f t="array" aca="1" ref="BT33" ca="1">SUMPRODUCT(--(OFFSET($O$9,0,0,1,$B$9)=TRUE), --(INDEX(OFFSET($O$15,0,0,$B$8,$B$9), 1+$BP33, 0) = INDEX(OFFSET($O$15,0,0,$B$8,$B$9), 1+BT$14, 0))) / $B$16</f>
        <v>0.4</v>
      </c>
      <c r="BU33" cm="1">
        <f t="array" aca="1" ref="BU33" ca="1">SUMPRODUCT(--(OFFSET($O$9,0,0,1,$B$9)=TRUE), --(INDEX(OFFSET($O$15,0,0,$B$8,$B$9), 1+$BP33, 0) = INDEX(OFFSET($O$15,0,0,$B$8,$B$9), 1+BU$14, 0))) / $B$16</f>
        <v>0.2</v>
      </c>
      <c r="BV33" cm="1">
        <f t="array" aca="1" ref="BV33" ca="1">SUMPRODUCT(--(OFFSET($O$9,0,0,1,$B$9)=TRUE), --(INDEX(OFFSET($O$15,0,0,$B$8,$B$9), 1+$BP33, 0) = INDEX(OFFSET($O$15,0,0,$B$8,$B$9), 1+BV$14, 0))) / $B$16</f>
        <v>0</v>
      </c>
      <c r="BW33" cm="1">
        <f t="array" aca="1" ref="BW33" ca="1">SUMPRODUCT(--(OFFSET($O$9,0,0,1,$B$9)=TRUE), --(INDEX(OFFSET($O$15,0,0,$B$8,$B$9), 1+$BP33, 0) = INDEX(OFFSET($O$15,0,0,$B$8,$B$9), 1+BW$14, 0))) / $B$16</f>
        <v>0</v>
      </c>
      <c r="BX33" cm="1">
        <f t="array" aca="1" ref="BX33" ca="1">SUMPRODUCT(--(OFFSET($O$9,0,0,1,$B$9)=TRUE), --(INDEX(OFFSET($O$15,0,0,$B$8,$B$9), 1+$BP33, 0) = INDEX(OFFSET($O$15,0,0,$B$8,$B$9), 1+BX$14, 0))) / $B$16</f>
        <v>0</v>
      </c>
      <c r="BY33" cm="1">
        <f t="array" aca="1" ref="BY33" ca="1">SUMPRODUCT(--(OFFSET($O$9,0,0,1,$B$9)=TRUE), --(INDEX(OFFSET($O$15,0,0,$B$8,$B$9), 1+$BP33, 0) = INDEX(OFFSET($O$15,0,0,$B$8,$B$9), 1+BY$14, 0))) / $B$16</f>
        <v>0.2</v>
      </c>
      <c r="BZ33" cm="1">
        <f t="array" aca="1" ref="BZ33" ca="1">SUMPRODUCT(--(OFFSET($O$9,0,0,1,$B$9)=TRUE), --(INDEX(OFFSET($O$15,0,0,$B$8,$B$9), 1+$BP33, 0) = INDEX(OFFSET($O$15,0,0,$B$8,$B$9), 1+BZ$14, 0))) / $B$16</f>
        <v>0.2</v>
      </c>
      <c r="CA33" cm="1">
        <f t="array" aca="1" ref="CA33" ca="1">SUMPRODUCT(--(OFFSET($O$9,0,0,1,$B$9)=TRUE), --(INDEX(OFFSET($O$15,0,0,$B$8,$B$9), 1+$BP33, 0) = INDEX(OFFSET($O$15,0,0,$B$8,$B$9), 1+CA$14, 0))) / $B$16</f>
        <v>0</v>
      </c>
      <c r="CB33" cm="1">
        <f t="array" aca="1" ref="CB33" ca="1">SUMPRODUCT(--(OFFSET($O$9,0,0,1,$B$9)=TRUE), --(INDEX(OFFSET($O$15,0,0,$B$8,$B$9), 1+$BP33, 0) = INDEX(OFFSET($O$15,0,0,$B$8,$B$9), 1+CB$14, 0))) / $B$16</f>
        <v>0</v>
      </c>
      <c r="CC33" cm="1">
        <f t="array" aca="1" ref="CC33" ca="1">SUMPRODUCT(--(OFFSET($O$9,0,0,1,$B$9)=TRUE), --(INDEX(OFFSET($O$15,0,0,$B$8,$B$9), 1+$BP33, 0) = INDEX(OFFSET($O$15,0,0,$B$8,$B$9), 1+CC$14, 0))) / $B$16</f>
        <v>0</v>
      </c>
      <c r="CD33" cm="1">
        <f t="array" aca="1" ref="CD33" ca="1">SUMPRODUCT(--(OFFSET($O$9,0,0,1,$B$9)=TRUE), --(INDEX(OFFSET($O$15,0,0,$B$8,$B$9), 1+$BP33, 0) = INDEX(OFFSET($O$15,0,0,$B$8,$B$9), 1+CD$14, 0))) / $B$16</f>
        <v>0</v>
      </c>
      <c r="CE33" cm="1">
        <f t="array" aca="1" ref="CE33" ca="1">SUMPRODUCT(--(OFFSET($O$9,0,0,1,$B$9)=TRUE), --(INDEX(OFFSET($O$15,0,0,$B$8,$B$9), 1+$BP33, 0) = INDEX(OFFSET($O$15,0,0,$B$8,$B$9), 1+CE$14, 0))) / $B$16</f>
        <v>0</v>
      </c>
      <c r="CF33" cm="1">
        <f t="array" aca="1" ref="CF33" ca="1">SUMPRODUCT(--(OFFSET($O$9,0,0,1,$B$9)=TRUE), --(INDEX(OFFSET($O$15,0,0,$B$8,$B$9), 1+$BP33, 0) = INDEX(OFFSET($O$15,0,0,$B$8,$B$9), 1+CF$14, 0))) / $B$16</f>
        <v>0</v>
      </c>
      <c r="CG33" cm="1">
        <f t="array" aca="1" ref="CG33" ca="1">SUMPRODUCT(--(OFFSET($O$9,0,0,1,$B$9)=TRUE), --(INDEX(OFFSET($O$15,0,0,$B$8,$B$9), 1+$BP33, 0) = INDEX(OFFSET($O$15,0,0,$B$8,$B$9), 1+CG$14, 0))) / $B$16</f>
        <v>0.6</v>
      </c>
      <c r="CH33" cm="1">
        <f t="array" aca="1" ref="CH33" ca="1">SUMPRODUCT(--(OFFSET($O$9,0,0,1,$B$9)=TRUE), --(INDEX(OFFSET($O$15,0,0,$B$8,$B$9), 1+$BP33, 0) = INDEX(OFFSET($O$15,0,0,$B$8,$B$9), 1+CH$14, 0))) / $B$16</f>
        <v>0.8</v>
      </c>
      <c r="CI33" cm="1">
        <f t="array" aca="1" ref="CI33" ca="1">SUMPRODUCT(--(OFFSET($O$9,0,0,1,$B$9)=TRUE), --(INDEX(OFFSET($O$15,0,0,$B$8,$B$9), 1+$BP33, 0) = INDEX(OFFSET($O$15,0,0,$B$8,$B$9), 1+CI$14, 0))) / $B$16</f>
        <v>1</v>
      </c>
      <c r="CJ33" cm="1">
        <f t="array" aca="1" ref="CJ33" ca="1">SUMPRODUCT(--(OFFSET($O$9,0,0,1,$B$9)=TRUE), --(INDEX(OFFSET($O$15,0,0,$B$8,$B$9), 1+$BP33, 0) = INDEX(OFFSET($O$15,0,0,$B$8,$B$9), 1+CJ$14, 0))) / $B$16</f>
        <v>0.8</v>
      </c>
      <c r="DF33" cm="1">
        <f t="array" aca="1" ref="DF33" ca="1">INDEX(_xlfn.ANCHORARRAY($CQ$15), 1 + INT((ROWS($DG$15:$DG33) - 1) / ROWS(_xlfn.ANCHORARRAY($CQ$15))))</f>
        <v>3</v>
      </c>
      <c r="DG33" cm="1">
        <f t="array" aca="1" ref="DG33" ca="1">INDEX(_xlfn.ANCHORARRAY($CQ$15), 1 + MOD(ROWS($DG$15:$DG33) - 1, ROWS(_xlfn.ANCHORARRAY($CQ$15))))</f>
        <v>3</v>
      </c>
      <c r="DH33" cm="1">
        <f t="array" aca="1" ref="DH33" ca="1">(1-$B$18)*SUMPRODUCT(OFFSET($BO$15,0,0,$B$14,1), 1*(OFFSET($O$15,0,$DF33,$B$14,1)=DH$13), 1*(OFFSET($O$15,0,$DG33,$B$14,1)=DH$14))   /   SUM(OFFSET($BO$15,0,0,$B$14,1)) + $B$18/($B$19*$B$19)</f>
        <v>0.16126600660066007</v>
      </c>
      <c r="DI33" cm="1">
        <f t="array" aca="1" ref="DI33" ca="1">(1-$B$18)*SUMPRODUCT(OFFSET($BO$15,0,0,$B$14,1), 1*(OFFSET($O$15,0,$DF33,$B$14,1)=DI$13), 1*(OFFSET($O$15,0,$DG33,$B$14,1)=DI$14))   /   SUM(OFFSET($BO$15,0,0,$B$14,1)) + $B$18/($B$19*$B$19)</f>
        <v>1.1999999999999999E-3</v>
      </c>
      <c r="DJ33" cm="1">
        <f t="array" aca="1" ref="DJ33" ca="1">(1-$B$18)*SUMPRODUCT(OFFSET($BO$15,0,0,$B$14,1), 1*(OFFSET($O$15,0,$DF33,$B$14,1)=DJ$13), 1*(OFFSET($O$15,0,$DG33,$B$14,1)=DJ$14))   /   SUM(OFFSET($BO$15,0,0,$B$14,1)) + $B$18/($B$19*$B$19)</f>
        <v>1.1999999999999999E-3</v>
      </c>
      <c r="DK33" cm="1">
        <f t="array" aca="1" ref="DK33" ca="1">(1-$B$18)*SUMPRODUCT(OFFSET($BO$15,0,0,$B$14,1), 1*(OFFSET($O$15,0,$DF33,$B$14,1)=DK$13), 1*(OFFSET($O$15,0,$DG33,$B$14,1)=DK$14))   /   SUM(OFFSET($BO$15,0,0,$B$14,1)) + $B$18/($B$19*$B$19)</f>
        <v>1.1999999999999999E-3</v>
      </c>
      <c r="DL33" cm="1">
        <f t="array" aca="1" ref="DL33" ca="1">(1-$B$18)*SUMPRODUCT(OFFSET($BO$15,0,0,$B$14,1), 1*(OFFSET($O$15,0,$DF33,$B$14,1)=DL$13), 1*(OFFSET($O$15,0,$DG33,$B$14,1)=DL$14))   /   SUM(OFFSET($BO$15,0,0,$B$14,1)) + $B$18/($B$19*$B$19)</f>
        <v>1.1999999999999999E-3</v>
      </c>
      <c r="DM33" cm="1">
        <f t="array" aca="1" ref="DM33" ca="1">(1-$B$18)*SUMPRODUCT(OFFSET($BO$15,0,0,$B$14,1), 1*(OFFSET($O$15,0,$DF33,$B$14,1)=DM$13), 1*(OFFSET($O$15,0,$DG33,$B$14,1)=DM$14))   /   SUM(OFFSET($BO$15,0,0,$B$14,1)) + $B$18/($B$19*$B$19)</f>
        <v>0.12925280528052804</v>
      </c>
      <c r="DN33" cm="1">
        <f t="array" aca="1" ref="DN33" ca="1">(1-$B$18)*SUMPRODUCT(OFFSET($BO$15,0,0,$B$14,1), 1*(OFFSET($O$15,0,$DF33,$B$14,1)=DN$13), 1*(OFFSET($O$15,0,$DG33,$B$14,1)=DN$14))   /   SUM(OFFSET($BO$15,0,0,$B$14,1)) + $B$18/($B$19*$B$19)</f>
        <v>1.1999999999999999E-3</v>
      </c>
      <c r="DO33" cm="1">
        <f t="array" aca="1" ref="DO33" ca="1">(1-$B$18)*SUMPRODUCT(OFFSET($BO$15,0,0,$B$14,1), 1*(OFFSET($O$15,0,$DF33,$B$14,1)=DO$13), 1*(OFFSET($O$15,0,$DG33,$B$14,1)=DO$14))   /   SUM(OFFSET($BO$15,0,0,$B$14,1)) + $B$18/($B$19*$B$19)</f>
        <v>1.1999999999999999E-3</v>
      </c>
      <c r="DP33" cm="1">
        <f t="array" aca="1" ref="DP33" ca="1">(1-$B$18)*SUMPRODUCT(OFFSET($BO$15,0,0,$B$14,1), 1*(OFFSET($O$15,0,$DF33,$B$14,1)=DP$13), 1*(OFFSET($O$15,0,$DG33,$B$14,1)=DP$14))   /   SUM(OFFSET($BO$15,0,0,$B$14,1)) + $B$18/($B$19*$B$19)</f>
        <v>1.1999999999999999E-3</v>
      </c>
      <c r="DQ33" cm="1">
        <f t="array" aca="1" ref="DQ33" ca="1">(1-$B$18)*SUMPRODUCT(OFFSET($BO$15,0,0,$B$14,1), 1*(OFFSET($O$15,0,$DF33,$B$14,1)=DQ$13), 1*(OFFSET($O$15,0,$DG33,$B$14,1)=DQ$14))   /   SUM(OFFSET($BO$15,0,0,$B$14,1)) + $B$18/($B$19*$B$19)</f>
        <v>1.1999999999999999E-3</v>
      </c>
      <c r="DR33" cm="1">
        <f t="array" aca="1" ref="DR33" ca="1">(1-$B$18)*SUMPRODUCT(OFFSET($BO$15,0,0,$B$14,1), 1*(OFFSET($O$15,0,$DF33,$B$14,1)=DR$13), 1*(OFFSET($O$15,0,$DG33,$B$14,1)=DR$14))   /   SUM(OFFSET($BO$15,0,0,$B$14,1)) + $B$18/($B$19*$B$19)</f>
        <v>1.1999999999999999E-3</v>
      </c>
      <c r="DS33" cm="1">
        <f t="array" aca="1" ref="DS33" ca="1">(1-$B$18)*SUMPRODUCT(OFFSET($BO$15,0,0,$B$14,1), 1*(OFFSET($O$15,0,$DF33,$B$14,1)=DS$13), 1*(OFFSET($O$15,0,$DG33,$B$14,1)=DS$14))   /   SUM(OFFSET($BO$15,0,0,$B$14,1)) + $B$18/($B$19*$B$19)</f>
        <v>1.1999999999999999E-3</v>
      </c>
      <c r="DT33" cm="1">
        <f t="array" aca="1" ref="DT33" ca="1">(1-$B$18)*SUMPRODUCT(OFFSET($BO$15,0,0,$B$14,1), 1*(OFFSET($O$15,0,$DF33,$B$14,1)=DT$13), 1*(OFFSET($O$15,0,$DG33,$B$14,1)=DT$14))   /   SUM(OFFSET($BO$15,0,0,$B$14,1)) + $B$18/($B$19*$B$19)</f>
        <v>1.1999999999999999E-3</v>
      </c>
      <c r="DU33" cm="1">
        <f t="array" aca="1" ref="DU33" ca="1">(1-$B$18)*SUMPRODUCT(OFFSET($BO$15,0,0,$B$14,1), 1*(OFFSET($O$15,0,$DF33,$B$14,1)=DU$13), 1*(OFFSET($O$15,0,$DG33,$B$14,1)=DU$14))   /   SUM(OFFSET($BO$15,0,0,$B$14,1)) + $B$18/($B$19*$B$19)</f>
        <v>1.1999999999999999E-3</v>
      </c>
      <c r="DV33" cm="1">
        <f t="array" aca="1" ref="DV33" ca="1">(1-$B$18)*SUMPRODUCT(OFFSET($BO$15,0,0,$B$14,1), 1*(OFFSET($O$15,0,$DF33,$B$14,1)=DV$13), 1*(OFFSET($O$15,0,$DG33,$B$14,1)=DV$14))   /   SUM(OFFSET($BO$15,0,0,$B$14,1)) + $B$18/($B$19*$B$19)</f>
        <v>1.1999999999999999E-3</v>
      </c>
      <c r="DW33" cm="1">
        <f t="array" aca="1" ref="DW33" ca="1">(1-$B$18)*SUMPRODUCT(OFFSET($BO$15,0,0,$B$14,1), 1*(OFFSET($O$15,0,$DF33,$B$14,1)=DW$13), 1*(OFFSET($O$15,0,$DG33,$B$14,1)=DW$14))   /   SUM(OFFSET($BO$15,0,0,$B$14,1)) + $B$18/($B$19*$B$19)</f>
        <v>0.68308118811881213</v>
      </c>
    </row>
    <row r="34" spans="4:127" x14ac:dyDescent="0.2">
      <c r="D34" s="10">
        <f ca="1"/>
        <v>19</v>
      </c>
      <c r="F34" s="10">
        <f ca="1"/>
        <v>0.33333333333333331</v>
      </c>
      <c r="J34" cm="1">
        <f t="array" aca="1" ref="J34" ca="1">SUMPRODUCT((O34:AJ34=$O$11:$AJ$11)*(O$13:AJ$13=TRUE))  / COUNTIF(O$13:AJ$13,TRUE)</f>
        <v>0.8</v>
      </c>
      <c r="K34" t="b">
        <f t="shared" ca="1" si="3"/>
        <v>1</v>
      </c>
      <c r="L34" cm="1">
        <f t="array" aca="1" ref="L34" ca="1">SUM(
   1*(_xlfn._xlws.FILTER(OFFSET($O34,0,0,1,$B$9),OFFSET($O$13,0,0,1,$B$9)) = "-")
) / $B$13</f>
        <v>0</v>
      </c>
      <c r="M34" t="b">
        <f t="shared" ca="1" si="4"/>
        <v>1</v>
      </c>
      <c r="N34" s="2">
        <v>19</v>
      </c>
      <c r="O34" s="12" t="s">
        <v>0</v>
      </c>
      <c r="P34" s="9" t="s">
        <v>1</v>
      </c>
      <c r="Q34" s="9" t="s">
        <v>2</v>
      </c>
      <c r="R34" s="9" t="s">
        <v>1</v>
      </c>
      <c r="S34" s="9" t="s">
        <v>3</v>
      </c>
      <c r="AN34">
        <f t="shared" ca="1" si="5"/>
        <v>3</v>
      </c>
      <c r="AO34" s="14">
        <f t="shared" ca="1" si="6"/>
        <v>0.33333333333333331</v>
      </c>
      <c r="AP34" s="2">
        <f ca="1"/>
        <v>19</v>
      </c>
      <c r="AQ34" cm="1">
        <f t="array" aca="1" ref="AQ34" ca="1">SUMPRODUCT(--(OFFSET($O$13,0,0,1,$B$9)=TRUE), --(INDEX(OFFSET($O$15,0,0,$B$8,$B$9), 1+$AP34, 0) = INDEX(OFFSET($O$15,0,0,$B$8,$B$9), 1+AQ$14, 0))) / $B$13</f>
        <v>0.8</v>
      </c>
      <c r="AR34" cm="1">
        <f t="array" aca="1" ref="AR34" ca="1">SUMPRODUCT(--(OFFSET($O$13,0,0,1,$B$9)=TRUE), --(INDEX(OFFSET($O$15,0,0,$B$8,$B$9), 1+$AP34, 0) = INDEX(OFFSET($O$15,0,0,$B$8,$B$9), 1+AR$14, 0))) / $B$13</f>
        <v>0.6</v>
      </c>
      <c r="AS34" cm="1">
        <f t="array" aca="1" ref="AS34" ca="1">SUMPRODUCT(--(OFFSET($O$13,0,0,1,$B$9)=TRUE), --(INDEX(OFFSET($O$15,0,0,$B$8,$B$9), 1+$AP34, 0) = INDEX(OFFSET($O$15,0,0,$B$8,$B$9), 1+AS$14, 0))) / $B$13</f>
        <v>0.6</v>
      </c>
      <c r="AT34" cm="1">
        <f t="array" aca="1" ref="AT34" ca="1">SUMPRODUCT(--(OFFSET($O$13,0,0,1,$B$9)=TRUE), --(INDEX(OFFSET($O$15,0,0,$B$8,$B$9), 1+$AP34, 0) = INDEX(OFFSET($O$15,0,0,$B$8,$B$9), 1+AT$14, 0))) / $B$13</f>
        <v>0.6</v>
      </c>
      <c r="AU34" cm="1">
        <f t="array" aca="1" ref="AU34" ca="1">SUMPRODUCT(--(OFFSET($O$13,0,0,1,$B$9)=TRUE), --(INDEX(OFFSET($O$15,0,0,$B$8,$B$9), 1+$AP34, 0) = INDEX(OFFSET($O$15,0,0,$B$8,$B$9), 1+AU$14, 0))) / $B$13</f>
        <v>0.4</v>
      </c>
      <c r="AV34" cm="1">
        <f t="array" aca="1" ref="AV34" ca="1">SUMPRODUCT(--(OFFSET($O$13,0,0,1,$B$9)=TRUE), --(INDEX(OFFSET($O$15,0,0,$B$8,$B$9), 1+$AP34, 0) = INDEX(OFFSET($O$15,0,0,$B$8,$B$9), 1+AV$14, 0))) / $B$13</f>
        <v>0.2</v>
      </c>
      <c r="AW34" cm="1">
        <f t="array" aca="1" ref="AW34" ca="1">SUMPRODUCT(--(OFFSET($O$13,0,0,1,$B$9)=TRUE), --(INDEX(OFFSET($O$15,0,0,$B$8,$B$9), 1+$AP34, 0) = INDEX(OFFSET($O$15,0,0,$B$8,$B$9), 1+AW$14, 0))) / $B$13</f>
        <v>0.2</v>
      </c>
      <c r="AX34" cm="1">
        <f t="array" aca="1" ref="AX34" ca="1">SUMPRODUCT(--(OFFSET($O$13,0,0,1,$B$9)=TRUE), --(INDEX(OFFSET($O$15,0,0,$B$8,$B$9), 1+$AP34, 0) = INDEX(OFFSET($O$15,0,0,$B$8,$B$9), 1+AX$14, 0))) / $B$13</f>
        <v>0.2</v>
      </c>
      <c r="AY34" cm="1">
        <f t="array" aca="1" ref="AY34" ca="1">SUMPRODUCT(--(OFFSET($O$13,0,0,1,$B$9)=TRUE), --(INDEX(OFFSET($O$15,0,0,$B$8,$B$9), 1+$AP34, 0) = INDEX(OFFSET($O$15,0,0,$B$8,$B$9), 1+AY$14, 0))) / $B$13</f>
        <v>0.4</v>
      </c>
      <c r="AZ34" cm="1">
        <f t="array" aca="1" ref="AZ34" ca="1">SUMPRODUCT(--(OFFSET($O$13,0,0,1,$B$9)=TRUE), --(INDEX(OFFSET($O$15,0,0,$B$8,$B$9), 1+$AP34, 0) = INDEX(OFFSET($O$15,0,0,$B$8,$B$9), 1+AZ$14, 0))) / $B$13</f>
        <v>0.4</v>
      </c>
      <c r="BA34" cm="1">
        <f t="array" aca="1" ref="BA34" ca="1">SUMPRODUCT(--(OFFSET($O$13,0,0,1,$B$9)=TRUE), --(INDEX(OFFSET($O$15,0,0,$B$8,$B$9), 1+$AP34, 0) = INDEX(OFFSET($O$15,0,0,$B$8,$B$9), 1+BA$14, 0))) / $B$13</f>
        <v>0.2</v>
      </c>
      <c r="BB34" cm="1">
        <f t="array" aca="1" ref="BB34" ca="1">SUMPRODUCT(--(OFFSET($O$13,0,0,1,$B$9)=TRUE), --(INDEX(OFFSET($O$15,0,0,$B$8,$B$9), 1+$AP34, 0) = INDEX(OFFSET($O$15,0,0,$B$8,$B$9), 1+BB$14, 0))) / $B$13</f>
        <v>0.2</v>
      </c>
      <c r="BC34" cm="1">
        <f t="array" aca="1" ref="BC34" ca="1">SUMPRODUCT(--(OFFSET($O$13,0,0,1,$B$9)=TRUE), --(INDEX(OFFSET($O$15,0,0,$B$8,$B$9), 1+$AP34, 0) = INDEX(OFFSET($O$15,0,0,$B$8,$B$9), 1+BC$14, 0))) / $B$13</f>
        <v>0.2</v>
      </c>
      <c r="BD34" cm="1">
        <f t="array" aca="1" ref="BD34" ca="1">SUMPRODUCT(--(OFFSET($O$13,0,0,1,$B$9)=TRUE), --(INDEX(OFFSET($O$15,0,0,$B$8,$B$9), 1+$AP34, 0) = INDEX(OFFSET($O$15,0,0,$B$8,$B$9), 1+BD$14, 0))) / $B$13</f>
        <v>0.2</v>
      </c>
      <c r="BE34" cm="1">
        <f t="array" aca="1" ref="BE34" ca="1">SUMPRODUCT(--(OFFSET($O$13,0,0,1,$B$9)=TRUE), --(INDEX(OFFSET($O$15,0,0,$B$8,$B$9), 1+$AP34, 0) = INDEX(OFFSET($O$15,0,0,$B$8,$B$9), 1+BE$14, 0))) / $B$13</f>
        <v>0.2</v>
      </c>
      <c r="BF34" cm="1">
        <f t="array" aca="1" ref="BF34" ca="1">SUMPRODUCT(--(OFFSET($O$13,0,0,1,$B$9)=TRUE), --(INDEX(OFFSET($O$15,0,0,$B$8,$B$9), 1+$AP34, 0) = INDEX(OFFSET($O$15,0,0,$B$8,$B$9), 1+BF$14, 0))) / $B$13</f>
        <v>0.2</v>
      </c>
      <c r="BG34" cm="1">
        <f t="array" aca="1" ref="BG34" ca="1">SUMPRODUCT(--(OFFSET($O$13,0,0,1,$B$9)=TRUE), --(INDEX(OFFSET($O$15,0,0,$B$8,$B$9), 1+$AP34, 0) = INDEX(OFFSET($O$15,0,0,$B$8,$B$9), 1+BG$14, 0))) / $B$13</f>
        <v>0.6</v>
      </c>
      <c r="BH34" cm="1">
        <f t="array" aca="1" ref="BH34" ca="1">SUMPRODUCT(--(OFFSET($O$13,0,0,1,$B$9)=TRUE), --(INDEX(OFFSET($O$15,0,0,$B$8,$B$9), 1+$AP34, 0) = INDEX(OFFSET($O$15,0,0,$B$8,$B$9), 1+BH$14, 0))) / $B$13</f>
        <v>0.6</v>
      </c>
      <c r="BI34" cm="1">
        <f t="array" aca="1" ref="BI34" ca="1">SUMPRODUCT(--(OFFSET($O$13,0,0,1,$B$9)=TRUE), --(INDEX(OFFSET($O$15,0,0,$B$8,$B$9), 1+$AP34, 0) = INDEX(OFFSET($O$15,0,0,$B$8,$B$9), 1+BI$14, 0))) / $B$13</f>
        <v>0.8</v>
      </c>
      <c r="BJ34" cm="1">
        <f t="array" aca="1" ref="BJ34" ca="1">SUMPRODUCT(--(OFFSET($O$13,0,0,1,$B$9)=TRUE), --(INDEX(OFFSET($O$15,0,0,$B$8,$B$9), 1+$AP34, 0) = INDEX(OFFSET($O$15,0,0,$B$8,$B$9), 1+BJ$14, 0))) / $B$13</f>
        <v>1</v>
      </c>
      <c r="BN34">
        <f t="shared" ca="1" si="7"/>
        <v>3</v>
      </c>
      <c r="BO34" s="14">
        <f t="shared" ca="1" si="8"/>
        <v>0.33333333333333331</v>
      </c>
      <c r="BP34" s="2">
        <f ca="1"/>
        <v>19</v>
      </c>
      <c r="BQ34" cm="1">
        <f t="array" aca="1" ref="BQ34" ca="1">SUMPRODUCT(--(OFFSET($O$9,0,0,1,$B$9)=TRUE), --(INDEX(OFFSET($O$15,0,0,$B$8,$B$9), 1+$BP34, 0) = INDEX(OFFSET($O$15,0,0,$B$8,$B$9), 1+BQ$14, 0))) / $B$16</f>
        <v>0.8</v>
      </c>
      <c r="BR34" cm="1">
        <f t="array" aca="1" ref="BR34" ca="1">SUMPRODUCT(--(OFFSET($O$9,0,0,1,$B$9)=TRUE), --(INDEX(OFFSET($O$15,0,0,$B$8,$B$9), 1+$BP34, 0) = INDEX(OFFSET($O$15,0,0,$B$8,$B$9), 1+BR$14, 0))) / $B$16</f>
        <v>0.6</v>
      </c>
      <c r="BS34" cm="1">
        <f t="array" aca="1" ref="BS34" ca="1">SUMPRODUCT(--(OFFSET($O$9,0,0,1,$B$9)=TRUE), --(INDEX(OFFSET($O$15,0,0,$B$8,$B$9), 1+$BP34, 0) = INDEX(OFFSET($O$15,0,0,$B$8,$B$9), 1+BS$14, 0))) / $B$16</f>
        <v>0.6</v>
      </c>
      <c r="BT34" cm="1">
        <f t="array" aca="1" ref="BT34" ca="1">SUMPRODUCT(--(OFFSET($O$9,0,0,1,$B$9)=TRUE), --(INDEX(OFFSET($O$15,0,0,$B$8,$B$9), 1+$BP34, 0) = INDEX(OFFSET($O$15,0,0,$B$8,$B$9), 1+BT$14, 0))) / $B$16</f>
        <v>0.6</v>
      </c>
      <c r="BU34" cm="1">
        <f t="array" aca="1" ref="BU34" ca="1">SUMPRODUCT(--(OFFSET($O$9,0,0,1,$B$9)=TRUE), --(INDEX(OFFSET($O$15,0,0,$B$8,$B$9), 1+$BP34, 0) = INDEX(OFFSET($O$15,0,0,$B$8,$B$9), 1+BU$14, 0))) / $B$16</f>
        <v>0.4</v>
      </c>
      <c r="BV34" cm="1">
        <f t="array" aca="1" ref="BV34" ca="1">SUMPRODUCT(--(OFFSET($O$9,0,0,1,$B$9)=TRUE), --(INDEX(OFFSET($O$15,0,0,$B$8,$B$9), 1+$BP34, 0) = INDEX(OFFSET($O$15,0,0,$B$8,$B$9), 1+BV$14, 0))) / $B$16</f>
        <v>0.2</v>
      </c>
      <c r="BW34" cm="1">
        <f t="array" aca="1" ref="BW34" ca="1">SUMPRODUCT(--(OFFSET($O$9,0,0,1,$B$9)=TRUE), --(INDEX(OFFSET($O$15,0,0,$B$8,$B$9), 1+$BP34, 0) = INDEX(OFFSET($O$15,0,0,$B$8,$B$9), 1+BW$14, 0))) / $B$16</f>
        <v>0.2</v>
      </c>
      <c r="BX34" cm="1">
        <f t="array" aca="1" ref="BX34" ca="1">SUMPRODUCT(--(OFFSET($O$9,0,0,1,$B$9)=TRUE), --(INDEX(OFFSET($O$15,0,0,$B$8,$B$9), 1+$BP34, 0) = INDEX(OFFSET($O$15,0,0,$B$8,$B$9), 1+BX$14, 0))) / $B$16</f>
        <v>0.2</v>
      </c>
      <c r="BY34" cm="1">
        <f t="array" aca="1" ref="BY34" ca="1">SUMPRODUCT(--(OFFSET($O$9,0,0,1,$B$9)=TRUE), --(INDEX(OFFSET($O$15,0,0,$B$8,$B$9), 1+$BP34, 0) = INDEX(OFFSET($O$15,0,0,$B$8,$B$9), 1+BY$14, 0))) / $B$16</f>
        <v>0.4</v>
      </c>
      <c r="BZ34" cm="1">
        <f t="array" aca="1" ref="BZ34" ca="1">SUMPRODUCT(--(OFFSET($O$9,0,0,1,$B$9)=TRUE), --(INDEX(OFFSET($O$15,0,0,$B$8,$B$9), 1+$BP34, 0) = INDEX(OFFSET($O$15,0,0,$B$8,$B$9), 1+BZ$14, 0))) / $B$16</f>
        <v>0.4</v>
      </c>
      <c r="CA34" cm="1">
        <f t="array" aca="1" ref="CA34" ca="1">SUMPRODUCT(--(OFFSET($O$9,0,0,1,$B$9)=TRUE), --(INDEX(OFFSET($O$15,0,0,$B$8,$B$9), 1+$BP34, 0) = INDEX(OFFSET($O$15,0,0,$B$8,$B$9), 1+CA$14, 0))) / $B$16</f>
        <v>0.2</v>
      </c>
      <c r="CB34" cm="1">
        <f t="array" aca="1" ref="CB34" ca="1">SUMPRODUCT(--(OFFSET($O$9,0,0,1,$B$9)=TRUE), --(INDEX(OFFSET($O$15,0,0,$B$8,$B$9), 1+$BP34, 0) = INDEX(OFFSET($O$15,0,0,$B$8,$B$9), 1+CB$14, 0))) / $B$16</f>
        <v>0.2</v>
      </c>
      <c r="CC34" cm="1">
        <f t="array" aca="1" ref="CC34" ca="1">SUMPRODUCT(--(OFFSET($O$9,0,0,1,$B$9)=TRUE), --(INDEX(OFFSET($O$15,0,0,$B$8,$B$9), 1+$BP34, 0) = INDEX(OFFSET($O$15,0,0,$B$8,$B$9), 1+CC$14, 0))) / $B$16</f>
        <v>0.2</v>
      </c>
      <c r="CD34" cm="1">
        <f t="array" aca="1" ref="CD34" ca="1">SUMPRODUCT(--(OFFSET($O$9,0,0,1,$B$9)=TRUE), --(INDEX(OFFSET($O$15,0,0,$B$8,$B$9), 1+$BP34, 0) = INDEX(OFFSET($O$15,0,0,$B$8,$B$9), 1+CD$14, 0))) / $B$16</f>
        <v>0.2</v>
      </c>
      <c r="CE34" cm="1">
        <f t="array" aca="1" ref="CE34" ca="1">SUMPRODUCT(--(OFFSET($O$9,0,0,1,$B$9)=TRUE), --(INDEX(OFFSET($O$15,0,0,$B$8,$B$9), 1+$BP34, 0) = INDEX(OFFSET($O$15,0,0,$B$8,$B$9), 1+CE$14, 0))) / $B$16</f>
        <v>0.2</v>
      </c>
      <c r="CF34" cm="1">
        <f t="array" aca="1" ref="CF34" ca="1">SUMPRODUCT(--(OFFSET($O$9,0,0,1,$B$9)=TRUE), --(INDEX(OFFSET($O$15,0,0,$B$8,$B$9), 1+$BP34, 0) = INDEX(OFFSET($O$15,0,0,$B$8,$B$9), 1+CF$14, 0))) / $B$16</f>
        <v>0.2</v>
      </c>
      <c r="CG34" cm="1">
        <f t="array" aca="1" ref="CG34" ca="1">SUMPRODUCT(--(OFFSET($O$9,0,0,1,$B$9)=TRUE), --(INDEX(OFFSET($O$15,0,0,$B$8,$B$9), 1+$BP34, 0) = INDEX(OFFSET($O$15,0,0,$B$8,$B$9), 1+CG$14, 0))) / $B$16</f>
        <v>0.6</v>
      </c>
      <c r="CH34" cm="1">
        <f t="array" aca="1" ref="CH34" ca="1">SUMPRODUCT(--(OFFSET($O$9,0,0,1,$B$9)=TRUE), --(INDEX(OFFSET($O$15,0,0,$B$8,$B$9), 1+$BP34, 0) = INDEX(OFFSET($O$15,0,0,$B$8,$B$9), 1+CH$14, 0))) / $B$16</f>
        <v>0.6</v>
      </c>
      <c r="CI34" cm="1">
        <f t="array" aca="1" ref="CI34" ca="1">SUMPRODUCT(--(OFFSET($O$9,0,0,1,$B$9)=TRUE), --(INDEX(OFFSET($O$15,0,0,$B$8,$B$9), 1+$BP34, 0) = INDEX(OFFSET($O$15,0,0,$B$8,$B$9), 1+CI$14, 0))) / $B$16</f>
        <v>0.8</v>
      </c>
      <c r="CJ34" cm="1">
        <f t="array" aca="1" ref="CJ34" ca="1">SUMPRODUCT(--(OFFSET($O$9,0,0,1,$B$9)=TRUE), --(INDEX(OFFSET($O$15,0,0,$B$8,$B$9), 1+$BP34, 0) = INDEX(OFFSET($O$15,0,0,$B$8,$B$9), 1+CJ$14, 0))) / $B$16</f>
        <v>1</v>
      </c>
      <c r="DF34" cm="1">
        <f t="array" aca="1" ref="DF34" ca="1">INDEX(_xlfn.ANCHORARRAY($CQ$15), 1 + INT((ROWS($DG$15:$DG34) - 1) / ROWS(_xlfn.ANCHORARRAY($CQ$15))))</f>
        <v>3</v>
      </c>
      <c r="DG34" cm="1">
        <f t="array" aca="1" ref="DG34" ca="1">INDEX(_xlfn.ANCHORARRAY($CQ$15), 1 + MOD(ROWS($DG$15:$DG34) - 1, ROWS(_xlfn.ANCHORARRAY($CQ$15))))</f>
        <v>4</v>
      </c>
      <c r="DH34" cm="1">
        <f t="array" aca="1" ref="DH34" ca="1">(1-$B$18)*SUMPRODUCT(OFFSET($BO$15,0,0,$B$14,1), 1*(OFFSET($O$15,0,$DF34,$B$14,1)=DH$13), 1*(OFFSET($O$15,0,$DG34,$B$14,1)=DH$14))   /   SUM(OFFSET($BO$15,0,0,$B$14,1)) + $B$18/($B$19*$B$19)</f>
        <v>1.1999999999999999E-3</v>
      </c>
      <c r="DI34" cm="1">
        <f t="array" aca="1" ref="DI34" ca="1">(1-$B$18)*SUMPRODUCT(OFFSET($BO$15,0,0,$B$14,1), 1*(OFFSET($O$15,0,$DF34,$B$14,1)=DI$13), 1*(OFFSET($O$15,0,$DG34,$B$14,1)=DI$14))   /   SUM(OFFSET($BO$15,0,0,$B$14,1)) + $B$18/($B$19*$B$19)</f>
        <v>9.7239603960396048E-2</v>
      </c>
      <c r="DJ34" cm="1">
        <f t="array" aca="1" ref="DJ34" ca="1">(1-$B$18)*SUMPRODUCT(OFFSET($BO$15,0,0,$B$14,1), 1*(OFFSET($O$15,0,$DF34,$B$14,1)=DJ$13), 1*(OFFSET($O$15,0,$DG34,$B$14,1)=DJ$14))   /   SUM(OFFSET($BO$15,0,0,$B$14,1)) + $B$18/($B$19*$B$19)</f>
        <v>6.5226402640264025E-2</v>
      </c>
      <c r="DK34" cm="1">
        <f t="array" aca="1" ref="DK34" ca="1">(1-$B$18)*SUMPRODUCT(OFFSET($BO$15,0,0,$B$14,1), 1*(OFFSET($O$15,0,$DF34,$B$14,1)=DK$13), 1*(OFFSET($O$15,0,$DG34,$B$14,1)=DK$14))   /   SUM(OFFSET($BO$15,0,0,$B$14,1)) + $B$18/($B$19*$B$19)</f>
        <v>1.1999999999999999E-3</v>
      </c>
      <c r="DL34" cm="1">
        <f t="array" aca="1" ref="DL34" ca="1">(1-$B$18)*SUMPRODUCT(OFFSET($BO$15,0,0,$B$14,1), 1*(OFFSET($O$15,0,$DF34,$B$14,1)=DL$13), 1*(OFFSET($O$15,0,$DG34,$B$14,1)=DL$14))   /   SUM(OFFSET($BO$15,0,0,$B$14,1)) + $B$18/($B$19*$B$19)</f>
        <v>1.1999999999999999E-3</v>
      </c>
      <c r="DM34" cm="1">
        <f t="array" aca="1" ref="DM34" ca="1">(1-$B$18)*SUMPRODUCT(OFFSET($BO$15,0,0,$B$14,1), 1*(OFFSET($O$15,0,$DF34,$B$14,1)=DM$13), 1*(OFFSET($O$15,0,$DG34,$B$14,1)=DM$14))   /   SUM(OFFSET($BO$15,0,0,$B$14,1)) + $B$18/($B$19*$B$19)</f>
        <v>1.1999999999999999E-3</v>
      </c>
      <c r="DN34" cm="1">
        <f t="array" aca="1" ref="DN34" ca="1">(1-$B$18)*SUMPRODUCT(OFFSET($BO$15,0,0,$B$14,1), 1*(OFFSET($O$15,0,$DF34,$B$14,1)=DN$13), 1*(OFFSET($O$15,0,$DG34,$B$14,1)=DN$14))   /   SUM(OFFSET($BO$15,0,0,$B$14,1)) + $B$18/($B$19*$B$19)</f>
        <v>6.5226402640264025E-2</v>
      </c>
      <c r="DO34" cm="1">
        <f t="array" aca="1" ref="DO34" ca="1">(1-$B$18)*SUMPRODUCT(OFFSET($BO$15,0,0,$B$14,1), 1*(OFFSET($O$15,0,$DF34,$B$14,1)=DO$13), 1*(OFFSET($O$15,0,$DG34,$B$14,1)=DO$14))   /   SUM(OFFSET($BO$15,0,0,$B$14,1)) + $B$18/($B$19*$B$19)</f>
        <v>6.5226402640264025E-2</v>
      </c>
      <c r="DP34" cm="1">
        <f t="array" aca="1" ref="DP34" ca="1">(1-$B$18)*SUMPRODUCT(OFFSET($BO$15,0,0,$B$14,1), 1*(OFFSET($O$15,0,$DF34,$B$14,1)=DP$13), 1*(OFFSET($O$15,0,$DG34,$B$14,1)=DP$14))   /   SUM(OFFSET($BO$15,0,0,$B$14,1)) + $B$18/($B$19*$B$19)</f>
        <v>1.1999999999999999E-3</v>
      </c>
      <c r="DQ34" cm="1">
        <f t="array" aca="1" ref="DQ34" ca="1">(1-$B$18)*SUMPRODUCT(OFFSET($BO$15,0,0,$B$14,1), 1*(OFFSET($O$15,0,$DF34,$B$14,1)=DQ$13), 1*(OFFSET($O$15,0,$DG34,$B$14,1)=DQ$14))   /   SUM(OFFSET($BO$15,0,0,$B$14,1)) + $B$18/($B$19*$B$19)</f>
        <v>1.1999999999999999E-3</v>
      </c>
      <c r="DR34" cm="1">
        <f t="array" aca="1" ref="DR34" ca="1">(1-$B$18)*SUMPRODUCT(OFFSET($BO$15,0,0,$B$14,1), 1*(OFFSET($O$15,0,$DF34,$B$14,1)=DR$13), 1*(OFFSET($O$15,0,$DG34,$B$14,1)=DR$14))   /   SUM(OFFSET($BO$15,0,0,$B$14,1)) + $B$18/($B$19*$B$19)</f>
        <v>1.1999999999999999E-3</v>
      </c>
      <c r="DS34" cm="1">
        <f t="array" aca="1" ref="DS34" ca="1">(1-$B$18)*SUMPRODUCT(OFFSET($BO$15,0,0,$B$14,1), 1*(OFFSET($O$15,0,$DF34,$B$14,1)=DS$13), 1*(OFFSET($O$15,0,$DG34,$B$14,1)=DS$14))   /   SUM(OFFSET($BO$15,0,0,$B$14,1)) + $B$18/($B$19*$B$19)</f>
        <v>1.1999999999999999E-3</v>
      </c>
      <c r="DT34" cm="1">
        <f t="array" aca="1" ref="DT34" ca="1">(1-$B$18)*SUMPRODUCT(OFFSET($BO$15,0,0,$B$14,1), 1*(OFFSET($O$15,0,$DF34,$B$14,1)=DT$13), 1*(OFFSET($O$15,0,$DG34,$B$14,1)=DT$14))   /   SUM(OFFSET($BO$15,0,0,$B$14,1)) + $B$18/($B$19*$B$19)</f>
        <v>1.1999999999999999E-3</v>
      </c>
      <c r="DU34" cm="1">
        <f t="array" aca="1" ref="DU34" ca="1">(1-$B$18)*SUMPRODUCT(OFFSET($BO$15,0,0,$B$14,1), 1*(OFFSET($O$15,0,$DF34,$B$14,1)=DU$13), 1*(OFFSET($O$15,0,$DG34,$B$14,1)=DU$14))   /   SUM(OFFSET($BO$15,0,0,$B$14,1)) + $B$18/($B$19*$B$19)</f>
        <v>1.1999999999999999E-3</v>
      </c>
      <c r="DV34" cm="1">
        <f t="array" aca="1" ref="DV34" ca="1">(1-$B$18)*SUMPRODUCT(OFFSET($BO$15,0,0,$B$14,1), 1*(OFFSET($O$15,0,$DF34,$B$14,1)=DV$13), 1*(OFFSET($O$15,0,$DG34,$B$14,1)=DV$14))   /   SUM(OFFSET($BO$15,0,0,$B$14,1)) + $B$18/($B$19*$B$19)</f>
        <v>1.1999999999999999E-3</v>
      </c>
      <c r="DW34" cm="1">
        <f t="array" aca="1" ref="DW34" ca="1">(1-$B$18)*SUMPRODUCT(OFFSET($BO$15,0,0,$B$14,1), 1*(OFFSET($O$15,0,$DF34,$B$14,1)=DW$13), 1*(OFFSET($O$15,0,$DG34,$B$14,1)=DW$14))   /   SUM(OFFSET($BO$15,0,0,$B$14,1)) + $B$18/($B$19*$B$19)</f>
        <v>0.68308118811881213</v>
      </c>
    </row>
    <row r="35" spans="4:127" x14ac:dyDescent="0.2">
      <c r="J35" cm="1">
        <f t="array" aca="1" ref="J35" ca="1">SUMPRODUCT((O35:AJ35=$O$11:$AJ$11)*(O$13:AJ$13=TRUE))  / COUNTIF(O$13:AJ$13,TRUE)</f>
        <v>0</v>
      </c>
      <c r="K35" t="b">
        <f t="shared" ca="1" si="3"/>
        <v>0</v>
      </c>
      <c r="L35" cm="1">
        <f t="array" aca="1" ref="L35" ca="1">SUM(
   1*(_xlfn._xlws.FILTER(OFFSET($O35,0,0,1,$B$9),OFFSET($O$13,0,0,1,$B$9)) = "-")
) / $B$13</f>
        <v>0</v>
      </c>
      <c r="M35" t="b">
        <f t="shared" ca="1" si="4"/>
        <v>0</v>
      </c>
      <c r="N35" s="2">
        <v>20</v>
      </c>
      <c r="O35" s="12" t="s">
        <v>3</v>
      </c>
      <c r="P35" s="12" t="s">
        <v>3</v>
      </c>
      <c r="Q35" s="12" t="s">
        <v>3</v>
      </c>
      <c r="R35" s="12" t="s">
        <v>0</v>
      </c>
      <c r="S35" s="12" t="s">
        <v>0</v>
      </c>
      <c r="DF35" cm="1">
        <f t="array" aca="1" ref="DF35" ca="1">INDEX(_xlfn.ANCHORARRAY($CQ$15), 1 + INT((ROWS($DG$15:$DG35) - 1) / ROWS(_xlfn.ANCHORARRAY($CQ$15))))</f>
        <v>4</v>
      </c>
      <c r="DG35" cm="1">
        <f t="array" aca="1" ref="DG35" ca="1">INDEX(_xlfn.ANCHORARRAY($CQ$15), 1 + MOD(ROWS($DG$15:$DG35) - 1, ROWS(_xlfn.ANCHORARRAY($CQ$15))))</f>
        <v>0</v>
      </c>
      <c r="DH35" cm="1">
        <f t="array" aca="1" ref="DH35" ca="1">(1-$B$18)*SUMPRODUCT(OFFSET($BO$15,0,0,$B$14,1), 1*(OFFSET($O$15,0,$DF35,$B$14,1)=DH$13), 1*(OFFSET($O$15,0,$DG35,$B$14,1)=DH$14))   /   SUM(OFFSET($BO$15,0,0,$B$14,1)) + $B$18/($B$19*$B$19)</f>
        <v>1.1999999999999999E-3</v>
      </c>
      <c r="DI35" cm="1">
        <f t="array" aca="1" ref="DI35" ca="1">(1-$B$18)*SUMPRODUCT(OFFSET($BO$15,0,0,$B$14,1), 1*(OFFSET($O$15,0,$DF35,$B$14,1)=DI$13), 1*(OFFSET($O$15,0,$DG35,$B$14,1)=DI$14))   /   SUM(OFFSET($BO$15,0,0,$B$14,1)) + $B$18/($B$19*$B$19)</f>
        <v>1.1999999999999999E-3</v>
      </c>
      <c r="DJ35" cm="1">
        <f t="array" aca="1" ref="DJ35" ca="1">(1-$B$18)*SUMPRODUCT(OFFSET($BO$15,0,0,$B$14,1), 1*(OFFSET($O$15,0,$DF35,$B$14,1)=DJ$13), 1*(OFFSET($O$15,0,$DG35,$B$14,1)=DJ$14))   /   SUM(OFFSET($BO$15,0,0,$B$14,1)) + $B$18/($B$19*$B$19)</f>
        <v>1.1999999999999999E-3</v>
      </c>
      <c r="DK35" cm="1">
        <f t="array" aca="1" ref="DK35" ca="1">(1-$B$18)*SUMPRODUCT(OFFSET($BO$15,0,0,$B$14,1), 1*(OFFSET($O$15,0,$DF35,$B$14,1)=DK$13), 1*(OFFSET($O$15,0,$DG35,$B$14,1)=DK$14))   /   SUM(OFFSET($BO$15,0,0,$B$14,1)) + $B$18/($B$19*$B$19)</f>
        <v>1.1999999999999999E-3</v>
      </c>
      <c r="DL35" cm="1">
        <f t="array" aca="1" ref="DL35" ca="1">(1-$B$18)*SUMPRODUCT(OFFSET($BO$15,0,0,$B$14,1), 1*(OFFSET($O$15,0,$DF35,$B$14,1)=DL$13), 1*(OFFSET($O$15,0,$DG35,$B$14,1)=DL$14))   /   SUM(OFFSET($BO$15,0,0,$B$14,1)) + $B$18/($B$19*$B$19)</f>
        <v>9.7239603960396048E-2</v>
      </c>
      <c r="DM35" cm="1">
        <f t="array" aca="1" ref="DM35" ca="1">(1-$B$18)*SUMPRODUCT(OFFSET($BO$15,0,0,$B$14,1), 1*(OFFSET($O$15,0,$DF35,$B$14,1)=DM$13), 1*(OFFSET($O$15,0,$DG35,$B$14,1)=DM$14))   /   SUM(OFFSET($BO$15,0,0,$B$14,1)) + $B$18/($B$19*$B$19)</f>
        <v>1.1999999999999999E-3</v>
      </c>
      <c r="DN35" cm="1">
        <f t="array" aca="1" ref="DN35" ca="1">(1-$B$18)*SUMPRODUCT(OFFSET($BO$15,0,0,$B$14,1), 1*(OFFSET($O$15,0,$DF35,$B$14,1)=DN$13), 1*(OFFSET($O$15,0,$DG35,$B$14,1)=DN$14))   /   SUM(OFFSET($BO$15,0,0,$B$14,1)) + $B$18/($B$19*$B$19)</f>
        <v>1.1999999999999999E-3</v>
      </c>
      <c r="DO35" cm="1">
        <f t="array" aca="1" ref="DO35" ca="1">(1-$B$18)*SUMPRODUCT(OFFSET($BO$15,0,0,$B$14,1), 1*(OFFSET($O$15,0,$DF35,$B$14,1)=DO$13), 1*(OFFSET($O$15,0,$DG35,$B$14,1)=DO$14))   /   SUM(OFFSET($BO$15,0,0,$B$14,1)) + $B$18/($B$19*$B$19)</f>
        <v>1.1999999999999999E-3</v>
      </c>
      <c r="DP35" cm="1">
        <f t="array" aca="1" ref="DP35" ca="1">(1-$B$18)*SUMPRODUCT(OFFSET($BO$15,0,0,$B$14,1), 1*(OFFSET($O$15,0,$DF35,$B$14,1)=DP$13), 1*(OFFSET($O$15,0,$DG35,$B$14,1)=DP$14))   /   SUM(OFFSET($BO$15,0,0,$B$14,1)) + $B$18/($B$19*$B$19)</f>
        <v>0.12925280528052804</v>
      </c>
      <c r="DQ35" cm="1">
        <f t="array" aca="1" ref="DQ35" ca="1">(1-$B$18)*SUMPRODUCT(OFFSET($BO$15,0,0,$B$14,1), 1*(OFFSET($O$15,0,$DF35,$B$14,1)=DQ$13), 1*(OFFSET($O$15,0,$DG35,$B$14,1)=DQ$14))   /   SUM(OFFSET($BO$15,0,0,$B$14,1)) + $B$18/($B$19*$B$19)</f>
        <v>1.1999999999999999E-3</v>
      </c>
      <c r="DR35" cm="1">
        <f t="array" aca="1" ref="DR35" ca="1">(1-$B$18)*SUMPRODUCT(OFFSET($BO$15,0,0,$B$14,1), 1*(OFFSET($O$15,0,$DF35,$B$14,1)=DR$13), 1*(OFFSET($O$15,0,$DG35,$B$14,1)=DR$14))   /   SUM(OFFSET($BO$15,0,0,$B$14,1)) + $B$18/($B$19*$B$19)</f>
        <v>1.1999999999999999E-3</v>
      </c>
      <c r="DS35" cm="1">
        <f t="array" aca="1" ref="DS35" ca="1">(1-$B$18)*SUMPRODUCT(OFFSET($BO$15,0,0,$B$14,1), 1*(OFFSET($O$15,0,$DF35,$B$14,1)=DS$13), 1*(OFFSET($O$15,0,$DG35,$B$14,1)=DS$14))   /   SUM(OFFSET($BO$15,0,0,$B$14,1)) + $B$18/($B$19*$B$19)</f>
        <v>1.1999999999999999E-3</v>
      </c>
      <c r="DT35" cm="1">
        <f t="array" aca="1" ref="DT35" ca="1">(1-$B$18)*SUMPRODUCT(OFFSET($BO$15,0,0,$B$14,1), 1*(OFFSET($O$15,0,$DF35,$B$14,1)=DT$13), 1*(OFFSET($O$15,0,$DG35,$B$14,1)=DT$14))   /   SUM(OFFSET($BO$15,0,0,$B$14,1)) + $B$18/($B$19*$B$19)</f>
        <v>0.2284937293729373</v>
      </c>
      <c r="DU35" cm="1">
        <f t="array" aca="1" ref="DU35" ca="1">(1-$B$18)*SUMPRODUCT(OFFSET($BO$15,0,0,$B$14,1), 1*(OFFSET($O$15,0,$DF35,$B$14,1)=DU$13), 1*(OFFSET($O$15,0,$DG35,$B$14,1)=DU$14))   /   SUM(OFFSET($BO$15,0,0,$B$14,1)) + $B$18/($B$19*$B$19)</f>
        <v>0.17407128712871286</v>
      </c>
      <c r="DV35" cm="1">
        <f t="array" aca="1" ref="DV35" ca="1">(1-$B$18)*SUMPRODUCT(OFFSET($BO$15,0,0,$B$14,1), 1*(OFFSET($O$15,0,$DF35,$B$14,1)=DV$13), 1*(OFFSET($O$15,0,$DG35,$B$14,1)=DV$14))   /   SUM(OFFSET($BO$15,0,0,$B$14,1)) + $B$18/($B$19*$B$19)</f>
        <v>0.17407128712871286</v>
      </c>
      <c r="DW35" cm="1">
        <f t="array" aca="1" ref="DW35" ca="1">(1-$B$18)*SUMPRODUCT(OFFSET($BO$15,0,0,$B$14,1), 1*(OFFSET($O$15,0,$DF35,$B$14,1)=DW$13), 1*(OFFSET($O$15,0,$DG35,$B$14,1)=DW$14))   /   SUM(OFFSET($BO$15,0,0,$B$14,1)) + $B$18/($B$19*$B$19)</f>
        <v>0.17407128712871286</v>
      </c>
    </row>
    <row r="36" spans="4:127" x14ac:dyDescent="0.2">
      <c r="J36" cm="1">
        <f t="array" aca="1" ref="J36" ca="1">SUMPRODUCT((O36:AJ36=$O$11:$AJ$11)*(O$13:AJ$13=TRUE))  / COUNTIF(O$13:AJ$13,TRUE)</f>
        <v>0.2</v>
      </c>
      <c r="K36" t="b">
        <f t="shared" ca="1" si="3"/>
        <v>1</v>
      </c>
      <c r="L36" cm="1">
        <f t="array" aca="1" ref="L36" ca="1">SUM(
   1*(_xlfn._xlws.FILTER(OFFSET($O36,0,0,1,$B$9),OFFSET($O$13,0,0,1,$B$9)) = "-")
) / $B$13</f>
        <v>0.8</v>
      </c>
      <c r="M36" t="b">
        <f t="shared" ca="1" si="4"/>
        <v>0</v>
      </c>
      <c r="N36" s="2">
        <v>21</v>
      </c>
      <c r="O36" s="12" t="s">
        <v>0</v>
      </c>
      <c r="P36" s="12" t="s">
        <v>5</v>
      </c>
      <c r="Q36" s="12" t="s">
        <v>5</v>
      </c>
      <c r="R36" s="12" t="s">
        <v>5</v>
      </c>
      <c r="S36" s="12" t="s">
        <v>5</v>
      </c>
      <c r="DF36" cm="1">
        <f t="array" aca="1" ref="DF36" ca="1">INDEX(_xlfn.ANCHORARRAY($CQ$15), 1 + INT((ROWS($DG$15:$DG36) - 1) / ROWS(_xlfn.ANCHORARRAY($CQ$15))))</f>
        <v>4</v>
      </c>
      <c r="DG36" cm="1">
        <f t="array" aca="1" ref="DG36" ca="1">INDEX(_xlfn.ANCHORARRAY($CQ$15), 1 + MOD(ROWS($DG$15:$DG36) - 1, ROWS(_xlfn.ANCHORARRAY($CQ$15))))</f>
        <v>1</v>
      </c>
      <c r="DH36" cm="1">
        <f t="array" aca="1" ref="DH36" ca="1">(1-$B$18)*SUMPRODUCT(OFFSET($BO$15,0,0,$B$14,1), 1*(OFFSET($O$15,0,$DF36,$B$14,1)=DH$13), 1*(OFFSET($O$15,0,$DG36,$B$14,1)=DH$14))   /   SUM(OFFSET($BO$15,0,0,$B$14,1)) + $B$18/($B$19*$B$19)</f>
        <v>1.1999999999999999E-3</v>
      </c>
      <c r="DI36" cm="1">
        <f t="array" aca="1" ref="DI36" ca="1">(1-$B$18)*SUMPRODUCT(OFFSET($BO$15,0,0,$B$14,1), 1*(OFFSET($O$15,0,$DF36,$B$14,1)=DI$13), 1*(OFFSET($O$15,0,$DG36,$B$14,1)=DI$14))   /   SUM(OFFSET($BO$15,0,0,$B$14,1)) + $B$18/($B$19*$B$19)</f>
        <v>1.1999999999999999E-3</v>
      </c>
      <c r="DJ36" cm="1">
        <f t="array" aca="1" ref="DJ36" ca="1">(1-$B$18)*SUMPRODUCT(OFFSET($BO$15,0,0,$B$14,1), 1*(OFFSET($O$15,0,$DF36,$B$14,1)=DJ$13), 1*(OFFSET($O$15,0,$DG36,$B$14,1)=DJ$14))   /   SUM(OFFSET($BO$15,0,0,$B$14,1)) + $B$18/($B$19*$B$19)</f>
        <v>1.1999999999999999E-3</v>
      </c>
      <c r="DK36" cm="1">
        <f t="array" aca="1" ref="DK36" ca="1">(1-$B$18)*SUMPRODUCT(OFFSET($BO$15,0,0,$B$14,1), 1*(OFFSET($O$15,0,$DF36,$B$14,1)=DK$13), 1*(OFFSET($O$15,0,$DG36,$B$14,1)=DK$14))   /   SUM(OFFSET($BO$15,0,0,$B$14,1)) + $B$18/($B$19*$B$19)</f>
        <v>1.1999999999999999E-3</v>
      </c>
      <c r="DL36" cm="1">
        <f t="array" aca="1" ref="DL36" ca="1">(1-$B$18)*SUMPRODUCT(OFFSET($BO$15,0,0,$B$14,1), 1*(OFFSET($O$15,0,$DF36,$B$14,1)=DL$13), 1*(OFFSET($O$15,0,$DG36,$B$14,1)=DL$14))   /   SUM(OFFSET($BO$15,0,0,$B$14,1)) + $B$18/($B$19*$B$19)</f>
        <v>1.1999999999999999E-3</v>
      </c>
      <c r="DM36" cm="1">
        <f t="array" aca="1" ref="DM36" ca="1">(1-$B$18)*SUMPRODUCT(OFFSET($BO$15,0,0,$B$14,1), 1*(OFFSET($O$15,0,$DF36,$B$14,1)=DM$13), 1*(OFFSET($O$15,0,$DG36,$B$14,1)=DM$14))   /   SUM(OFFSET($BO$15,0,0,$B$14,1)) + $B$18/($B$19*$B$19)</f>
        <v>9.7239603960396048E-2</v>
      </c>
      <c r="DN36" cm="1">
        <f t="array" aca="1" ref="DN36" ca="1">(1-$B$18)*SUMPRODUCT(OFFSET($BO$15,0,0,$B$14,1), 1*(OFFSET($O$15,0,$DF36,$B$14,1)=DN$13), 1*(OFFSET($O$15,0,$DG36,$B$14,1)=DN$14))   /   SUM(OFFSET($BO$15,0,0,$B$14,1)) + $B$18/($B$19*$B$19)</f>
        <v>1.1999999999999999E-3</v>
      </c>
      <c r="DO36" cm="1">
        <f t="array" aca="1" ref="DO36" ca="1">(1-$B$18)*SUMPRODUCT(OFFSET($BO$15,0,0,$B$14,1), 1*(OFFSET($O$15,0,$DF36,$B$14,1)=DO$13), 1*(OFFSET($O$15,0,$DG36,$B$14,1)=DO$14))   /   SUM(OFFSET($BO$15,0,0,$B$14,1)) + $B$18/($B$19*$B$19)</f>
        <v>1.1999999999999999E-3</v>
      </c>
      <c r="DP36" cm="1">
        <f t="array" aca="1" ref="DP36" ca="1">(1-$B$18)*SUMPRODUCT(OFFSET($BO$15,0,0,$B$14,1), 1*(OFFSET($O$15,0,$DF36,$B$14,1)=DP$13), 1*(OFFSET($O$15,0,$DG36,$B$14,1)=DP$14))   /   SUM(OFFSET($BO$15,0,0,$B$14,1)) + $B$18/($B$19*$B$19)</f>
        <v>1.1999999999999999E-3</v>
      </c>
      <c r="DQ36" cm="1">
        <f t="array" aca="1" ref="DQ36" ca="1">(1-$B$18)*SUMPRODUCT(OFFSET($BO$15,0,0,$B$14,1), 1*(OFFSET($O$15,0,$DF36,$B$14,1)=DQ$13), 1*(OFFSET($O$15,0,$DG36,$B$14,1)=DQ$14))   /   SUM(OFFSET($BO$15,0,0,$B$14,1)) + $B$18/($B$19*$B$19)</f>
        <v>0.12925280528052804</v>
      </c>
      <c r="DR36" cm="1">
        <f t="array" aca="1" ref="DR36" ca="1">(1-$B$18)*SUMPRODUCT(OFFSET($BO$15,0,0,$B$14,1), 1*(OFFSET($O$15,0,$DF36,$B$14,1)=DR$13), 1*(OFFSET($O$15,0,$DG36,$B$14,1)=DR$14))   /   SUM(OFFSET($BO$15,0,0,$B$14,1)) + $B$18/($B$19*$B$19)</f>
        <v>1.1999999999999999E-3</v>
      </c>
      <c r="DS36" cm="1">
        <f t="array" aca="1" ref="DS36" ca="1">(1-$B$18)*SUMPRODUCT(OFFSET($BO$15,0,0,$B$14,1), 1*(OFFSET($O$15,0,$DF36,$B$14,1)=DS$13), 1*(OFFSET($O$15,0,$DG36,$B$14,1)=DS$14))   /   SUM(OFFSET($BO$15,0,0,$B$14,1)) + $B$18/($B$19*$B$19)</f>
        <v>1.1999999999999999E-3</v>
      </c>
      <c r="DT36" cm="1">
        <f t="array" aca="1" ref="DT36" ca="1">(1-$B$18)*SUMPRODUCT(OFFSET($BO$15,0,0,$B$14,1), 1*(OFFSET($O$15,0,$DF36,$B$14,1)=DT$13), 1*(OFFSET($O$15,0,$DG36,$B$14,1)=DT$14))   /   SUM(OFFSET($BO$15,0,0,$B$14,1)) + $B$18/($B$19*$B$19)</f>
        <v>1.1999999999999999E-3</v>
      </c>
      <c r="DU36" cm="1">
        <f t="array" aca="1" ref="DU36" ca="1">(1-$B$18)*SUMPRODUCT(OFFSET($BO$15,0,0,$B$14,1), 1*(OFFSET($O$15,0,$DF36,$B$14,1)=DU$13), 1*(OFFSET($O$15,0,$DG36,$B$14,1)=DU$14))   /   SUM(OFFSET($BO$15,0,0,$B$14,1)) + $B$18/($B$19*$B$19)</f>
        <v>0.2477016501650165</v>
      </c>
      <c r="DV36" cm="1">
        <f t="array" aca="1" ref="DV36" ca="1">(1-$B$18)*SUMPRODUCT(OFFSET($BO$15,0,0,$B$14,1), 1*(OFFSET($O$15,0,$DF36,$B$14,1)=DV$13), 1*(OFFSET($O$15,0,$DG36,$B$14,1)=DV$14))   /   SUM(OFFSET($BO$15,0,0,$B$14,1)) + $B$18/($B$19*$B$19)</f>
        <v>0.3085267326732673</v>
      </c>
      <c r="DW36" cm="1">
        <f t="array" aca="1" ref="DW36" ca="1">(1-$B$18)*SUMPRODUCT(OFFSET($BO$15,0,0,$B$14,1), 1*(OFFSET($O$15,0,$DF36,$B$14,1)=DW$13), 1*(OFFSET($O$15,0,$DG36,$B$14,1)=DW$14))   /   SUM(OFFSET($BO$15,0,0,$B$14,1)) + $B$18/($B$19*$B$19)</f>
        <v>0.19327920792079209</v>
      </c>
    </row>
    <row r="37" spans="4:127" x14ac:dyDescent="0.2">
      <c r="J37" cm="1">
        <f t="array" aca="1" ref="J37" ca="1">SUMPRODUCT((O37:AJ37=$O$11:$AJ$11)*(O$13:AJ$13=TRUE))  / COUNTIF(O$13:AJ$13,TRUE)</f>
        <v>0.4</v>
      </c>
      <c r="K37" t="b">
        <f t="shared" ca="1" si="3"/>
        <v>1</v>
      </c>
      <c r="L37" cm="1">
        <f t="array" aca="1" ref="L37" ca="1">SUM(
   1*(_xlfn._xlws.FILTER(OFFSET($O37,0,0,1,$B$9),OFFSET($O$13,0,0,1,$B$9)) = "-")
) / $B$13</f>
        <v>0.6</v>
      </c>
      <c r="M37" t="b">
        <f t="shared" ca="1" si="4"/>
        <v>0</v>
      </c>
      <c r="N37" s="2">
        <v>22</v>
      </c>
      <c r="O37" s="12" t="s">
        <v>5</v>
      </c>
      <c r="P37" s="12" t="s">
        <v>5</v>
      </c>
      <c r="Q37" s="12" t="s">
        <v>5</v>
      </c>
      <c r="R37" s="12" t="s">
        <v>3</v>
      </c>
      <c r="S37" s="12" t="s">
        <v>3</v>
      </c>
      <c r="DF37" cm="1">
        <f t="array" aca="1" ref="DF37" ca="1">INDEX(_xlfn.ANCHORARRAY($CQ$15), 1 + INT((ROWS($DG$15:$DG37) - 1) / ROWS(_xlfn.ANCHORARRAY($CQ$15))))</f>
        <v>4</v>
      </c>
      <c r="DG37" cm="1">
        <f t="array" aca="1" ref="DG37" ca="1">INDEX(_xlfn.ANCHORARRAY($CQ$15), 1 + MOD(ROWS($DG$15:$DG37) - 1, ROWS(_xlfn.ANCHORARRAY($CQ$15))))</f>
        <v>2</v>
      </c>
      <c r="DH37" cm="1">
        <f t="array" aca="1" ref="DH37" ca="1">(1-$B$18)*SUMPRODUCT(OFFSET($BO$15,0,0,$B$14,1), 1*(OFFSET($O$15,0,$DF37,$B$14,1)=DH$13), 1*(OFFSET($O$15,0,$DG37,$B$14,1)=DH$14))   /   SUM(OFFSET($BO$15,0,0,$B$14,1)) + $B$18/($B$19*$B$19)</f>
        <v>1.1999999999999999E-3</v>
      </c>
      <c r="DI37" cm="1">
        <f t="array" aca="1" ref="DI37" ca="1">(1-$B$18)*SUMPRODUCT(OFFSET($BO$15,0,0,$B$14,1), 1*(OFFSET($O$15,0,$DF37,$B$14,1)=DI$13), 1*(OFFSET($O$15,0,$DG37,$B$14,1)=DI$14))   /   SUM(OFFSET($BO$15,0,0,$B$14,1)) + $B$18/($B$19*$B$19)</f>
        <v>1.1999999999999999E-3</v>
      </c>
      <c r="DJ37" cm="1">
        <f t="array" aca="1" ref="DJ37" ca="1">(1-$B$18)*SUMPRODUCT(OFFSET($BO$15,0,0,$B$14,1), 1*(OFFSET($O$15,0,$DF37,$B$14,1)=DJ$13), 1*(OFFSET($O$15,0,$DG37,$B$14,1)=DJ$14))   /   SUM(OFFSET($BO$15,0,0,$B$14,1)) + $B$18/($B$19*$B$19)</f>
        <v>1.1999999999999999E-3</v>
      </c>
      <c r="DK37" cm="1">
        <f t="array" aca="1" ref="DK37" ca="1">(1-$B$18)*SUMPRODUCT(OFFSET($BO$15,0,0,$B$14,1), 1*(OFFSET($O$15,0,$DF37,$B$14,1)=DK$13), 1*(OFFSET($O$15,0,$DG37,$B$14,1)=DK$14))   /   SUM(OFFSET($BO$15,0,0,$B$14,1)) + $B$18/($B$19*$B$19)</f>
        <v>1.1999999999999999E-3</v>
      </c>
      <c r="DL37" cm="1">
        <f t="array" aca="1" ref="DL37" ca="1">(1-$B$18)*SUMPRODUCT(OFFSET($BO$15,0,0,$B$14,1), 1*(OFFSET($O$15,0,$DF37,$B$14,1)=DL$13), 1*(OFFSET($O$15,0,$DG37,$B$14,1)=DL$14))   /   SUM(OFFSET($BO$15,0,0,$B$14,1)) + $B$18/($B$19*$B$19)</f>
        <v>1.1999999999999999E-3</v>
      </c>
      <c r="DM37" cm="1">
        <f t="array" aca="1" ref="DM37" ca="1">(1-$B$18)*SUMPRODUCT(OFFSET($BO$15,0,0,$B$14,1), 1*(OFFSET($O$15,0,$DF37,$B$14,1)=DM$13), 1*(OFFSET($O$15,0,$DG37,$B$14,1)=DM$14))   /   SUM(OFFSET($BO$15,0,0,$B$14,1)) + $B$18/($B$19*$B$19)</f>
        <v>1.1999999999999999E-3</v>
      </c>
      <c r="DN37" cm="1">
        <f t="array" aca="1" ref="DN37" ca="1">(1-$B$18)*SUMPRODUCT(OFFSET($BO$15,0,0,$B$14,1), 1*(OFFSET($O$15,0,$DF37,$B$14,1)=DN$13), 1*(OFFSET($O$15,0,$DG37,$B$14,1)=DN$14))   /   SUM(OFFSET($BO$15,0,0,$B$14,1)) + $B$18/($B$19*$B$19)</f>
        <v>9.7239603960396048E-2</v>
      </c>
      <c r="DO37" cm="1">
        <f t="array" aca="1" ref="DO37" ca="1">(1-$B$18)*SUMPRODUCT(OFFSET($BO$15,0,0,$B$14,1), 1*(OFFSET($O$15,0,$DF37,$B$14,1)=DO$13), 1*(OFFSET($O$15,0,$DG37,$B$14,1)=DO$14))   /   SUM(OFFSET($BO$15,0,0,$B$14,1)) + $B$18/($B$19*$B$19)</f>
        <v>1.1999999999999999E-3</v>
      </c>
      <c r="DP37" cm="1">
        <f t="array" aca="1" ref="DP37" ca="1">(1-$B$18)*SUMPRODUCT(OFFSET($BO$15,0,0,$B$14,1), 1*(OFFSET($O$15,0,$DF37,$B$14,1)=DP$13), 1*(OFFSET($O$15,0,$DG37,$B$14,1)=DP$14))   /   SUM(OFFSET($BO$15,0,0,$B$14,1)) + $B$18/($B$19*$B$19)</f>
        <v>1.1999999999999999E-3</v>
      </c>
      <c r="DQ37" cm="1">
        <f t="array" aca="1" ref="DQ37" ca="1">(1-$B$18)*SUMPRODUCT(OFFSET($BO$15,0,0,$B$14,1), 1*(OFFSET($O$15,0,$DF37,$B$14,1)=DQ$13), 1*(OFFSET($O$15,0,$DG37,$B$14,1)=DQ$14))   /   SUM(OFFSET($BO$15,0,0,$B$14,1)) + $B$18/($B$19*$B$19)</f>
        <v>1.1999999999999999E-3</v>
      </c>
      <c r="DR37" cm="1">
        <f t="array" aca="1" ref="DR37" ca="1">(1-$B$18)*SUMPRODUCT(OFFSET($BO$15,0,0,$B$14,1), 1*(OFFSET($O$15,0,$DF37,$B$14,1)=DR$13), 1*(OFFSET($O$15,0,$DG37,$B$14,1)=DR$14))   /   SUM(OFFSET($BO$15,0,0,$B$14,1)) + $B$18/($B$19*$B$19)</f>
        <v>0.12925280528052804</v>
      </c>
      <c r="DS37" cm="1">
        <f t="array" aca="1" ref="DS37" ca="1">(1-$B$18)*SUMPRODUCT(OFFSET($BO$15,0,0,$B$14,1), 1*(OFFSET($O$15,0,$DF37,$B$14,1)=DS$13), 1*(OFFSET($O$15,0,$DG37,$B$14,1)=DS$14))   /   SUM(OFFSET($BO$15,0,0,$B$14,1)) + $B$18/($B$19*$B$19)</f>
        <v>1.1999999999999999E-3</v>
      </c>
      <c r="DT37" cm="1">
        <f t="array" aca="1" ref="DT37" ca="1">(1-$B$18)*SUMPRODUCT(OFFSET($BO$15,0,0,$B$14,1), 1*(OFFSET($O$15,0,$DF37,$B$14,1)=DT$13), 1*(OFFSET($O$15,0,$DG37,$B$14,1)=DT$14))   /   SUM(OFFSET($BO$15,0,0,$B$14,1)) + $B$18/($B$19*$B$19)</f>
        <v>0.15486336633663367</v>
      </c>
      <c r="DU37" cm="1">
        <f t="array" aca="1" ref="DU37" ca="1">(1-$B$18)*SUMPRODUCT(OFFSET($BO$15,0,0,$B$14,1), 1*(OFFSET($O$15,0,$DF37,$B$14,1)=DU$13), 1*(OFFSET($O$15,0,$DG37,$B$14,1)=DU$14))   /   SUM(OFFSET($BO$15,0,0,$B$14,1)) + $B$18/($B$19*$B$19)</f>
        <v>0.15486336633663367</v>
      </c>
      <c r="DV37" cm="1">
        <f t="array" aca="1" ref="DV37" ca="1">(1-$B$18)*SUMPRODUCT(OFFSET($BO$15,0,0,$B$14,1), 1*(OFFSET($O$15,0,$DF37,$B$14,1)=DV$13), 1*(OFFSET($O$15,0,$DG37,$B$14,1)=DV$14))   /   SUM(OFFSET($BO$15,0,0,$B$14,1)) + $B$18/($B$19*$B$19)</f>
        <v>0.2477016501650165</v>
      </c>
      <c r="DW37" cm="1">
        <f t="array" aca="1" ref="DW37" ca="1">(1-$B$18)*SUMPRODUCT(OFFSET($BO$15,0,0,$B$14,1), 1*(OFFSET($O$15,0,$DF37,$B$14,1)=DW$13), 1*(OFFSET($O$15,0,$DG37,$B$14,1)=DW$14))   /   SUM(OFFSET($BO$15,0,0,$B$14,1)) + $B$18/($B$19*$B$19)</f>
        <v>0.19327920792079209</v>
      </c>
    </row>
    <row r="38" spans="4:127" x14ac:dyDescent="0.2">
      <c r="AK38" s="8"/>
      <c r="AL38" s="8"/>
      <c r="AM38" s="3"/>
      <c r="DF38" cm="1">
        <f t="array" aca="1" ref="DF38" ca="1">INDEX(_xlfn.ANCHORARRAY($CQ$15), 1 + INT((ROWS($DG$15:$DG38) - 1) / ROWS(_xlfn.ANCHORARRAY($CQ$15))))</f>
        <v>4</v>
      </c>
      <c r="DG38" cm="1">
        <f t="array" aca="1" ref="DG38" ca="1">INDEX(_xlfn.ANCHORARRAY($CQ$15), 1 + MOD(ROWS($DG$15:$DG38) - 1, ROWS(_xlfn.ANCHORARRAY($CQ$15))))</f>
        <v>3</v>
      </c>
      <c r="DH38" cm="1">
        <f t="array" aca="1" ref="DH38" ca="1">(1-$B$18)*SUMPRODUCT(OFFSET($BO$15,0,0,$B$14,1), 1*(OFFSET($O$15,0,$DF38,$B$14,1)=DH$13), 1*(OFFSET($O$15,0,$DG38,$B$14,1)=DH$14))   /   SUM(OFFSET($BO$15,0,0,$B$14,1)) + $B$18/($B$19*$B$19)</f>
        <v>1.1999999999999999E-3</v>
      </c>
      <c r="DI38" cm="1">
        <f t="array" aca="1" ref="DI38" ca="1">(1-$B$18)*SUMPRODUCT(OFFSET($BO$15,0,0,$B$14,1), 1*(OFFSET($O$15,0,$DF38,$B$14,1)=DI$13), 1*(OFFSET($O$15,0,$DG38,$B$14,1)=DI$14))   /   SUM(OFFSET($BO$15,0,0,$B$14,1)) + $B$18/($B$19*$B$19)</f>
        <v>1.1999999999999999E-3</v>
      </c>
      <c r="DJ38" cm="1">
        <f t="array" aca="1" ref="DJ38" ca="1">(1-$B$18)*SUMPRODUCT(OFFSET($BO$15,0,0,$B$14,1), 1*(OFFSET($O$15,0,$DF38,$B$14,1)=DJ$13), 1*(OFFSET($O$15,0,$DG38,$B$14,1)=DJ$14))   /   SUM(OFFSET($BO$15,0,0,$B$14,1)) + $B$18/($B$19*$B$19)</f>
        <v>1.1999999999999999E-3</v>
      </c>
      <c r="DK38" cm="1">
        <f t="array" aca="1" ref="DK38" ca="1">(1-$B$18)*SUMPRODUCT(OFFSET($BO$15,0,0,$B$14,1), 1*(OFFSET($O$15,0,$DF38,$B$14,1)=DK$13), 1*(OFFSET($O$15,0,$DG38,$B$14,1)=DK$14))   /   SUM(OFFSET($BO$15,0,0,$B$14,1)) + $B$18/($B$19*$B$19)</f>
        <v>1.1999999999999999E-3</v>
      </c>
      <c r="DL38" cm="1">
        <f t="array" aca="1" ref="DL38" ca="1">(1-$B$18)*SUMPRODUCT(OFFSET($BO$15,0,0,$B$14,1), 1*(OFFSET($O$15,0,$DF38,$B$14,1)=DL$13), 1*(OFFSET($O$15,0,$DG38,$B$14,1)=DL$14))   /   SUM(OFFSET($BO$15,0,0,$B$14,1)) + $B$18/($B$19*$B$19)</f>
        <v>9.7239603960396048E-2</v>
      </c>
      <c r="DM38" cm="1">
        <f t="array" aca="1" ref="DM38" ca="1">(1-$B$18)*SUMPRODUCT(OFFSET($BO$15,0,0,$B$14,1), 1*(OFFSET($O$15,0,$DF38,$B$14,1)=DM$13), 1*(OFFSET($O$15,0,$DG38,$B$14,1)=DM$14))   /   SUM(OFFSET($BO$15,0,0,$B$14,1)) + $B$18/($B$19*$B$19)</f>
        <v>1.1999999999999999E-3</v>
      </c>
      <c r="DN38" cm="1">
        <f t="array" aca="1" ref="DN38" ca="1">(1-$B$18)*SUMPRODUCT(OFFSET($BO$15,0,0,$B$14,1), 1*(OFFSET($O$15,0,$DF38,$B$14,1)=DN$13), 1*(OFFSET($O$15,0,$DG38,$B$14,1)=DN$14))   /   SUM(OFFSET($BO$15,0,0,$B$14,1)) + $B$18/($B$19*$B$19)</f>
        <v>1.1999999999999999E-3</v>
      </c>
      <c r="DO38" cm="1">
        <f t="array" aca="1" ref="DO38" ca="1">(1-$B$18)*SUMPRODUCT(OFFSET($BO$15,0,0,$B$14,1), 1*(OFFSET($O$15,0,$DF38,$B$14,1)=DO$13), 1*(OFFSET($O$15,0,$DG38,$B$14,1)=DO$14))   /   SUM(OFFSET($BO$15,0,0,$B$14,1)) + $B$18/($B$19*$B$19)</f>
        <v>1.1999999999999999E-3</v>
      </c>
      <c r="DP38" cm="1">
        <f t="array" aca="1" ref="DP38" ca="1">(1-$B$18)*SUMPRODUCT(OFFSET($BO$15,0,0,$B$14,1), 1*(OFFSET($O$15,0,$DF38,$B$14,1)=DP$13), 1*(OFFSET($O$15,0,$DG38,$B$14,1)=DP$14))   /   SUM(OFFSET($BO$15,0,0,$B$14,1)) + $B$18/($B$19*$B$19)</f>
        <v>6.5226402640264025E-2</v>
      </c>
      <c r="DQ38" cm="1">
        <f t="array" aca="1" ref="DQ38" ca="1">(1-$B$18)*SUMPRODUCT(OFFSET($BO$15,0,0,$B$14,1), 1*(OFFSET($O$15,0,$DF38,$B$14,1)=DQ$13), 1*(OFFSET($O$15,0,$DG38,$B$14,1)=DQ$14))   /   SUM(OFFSET($BO$15,0,0,$B$14,1)) + $B$18/($B$19*$B$19)</f>
        <v>6.5226402640264025E-2</v>
      </c>
      <c r="DR38" cm="1">
        <f t="array" aca="1" ref="DR38" ca="1">(1-$B$18)*SUMPRODUCT(OFFSET($BO$15,0,0,$B$14,1), 1*(OFFSET($O$15,0,$DF38,$B$14,1)=DR$13), 1*(OFFSET($O$15,0,$DG38,$B$14,1)=DR$14))   /   SUM(OFFSET($BO$15,0,0,$B$14,1)) + $B$18/($B$19*$B$19)</f>
        <v>1.1999999999999999E-3</v>
      </c>
      <c r="DS38" cm="1">
        <f t="array" aca="1" ref="DS38" ca="1">(1-$B$18)*SUMPRODUCT(OFFSET($BO$15,0,0,$B$14,1), 1*(OFFSET($O$15,0,$DF38,$B$14,1)=DS$13), 1*(OFFSET($O$15,0,$DG38,$B$14,1)=DS$14))   /   SUM(OFFSET($BO$15,0,0,$B$14,1)) + $B$18/($B$19*$B$19)</f>
        <v>1.1999999999999999E-3</v>
      </c>
      <c r="DT38" cm="1">
        <f t="array" aca="1" ref="DT38" ca="1">(1-$B$18)*SUMPRODUCT(OFFSET($BO$15,0,0,$B$14,1), 1*(OFFSET($O$15,0,$DF38,$B$14,1)=DT$13), 1*(OFFSET($O$15,0,$DG38,$B$14,1)=DT$14))   /   SUM(OFFSET($BO$15,0,0,$B$14,1)) + $B$18/($B$19*$B$19)</f>
        <v>1.1999999999999999E-3</v>
      </c>
      <c r="DU38" cm="1">
        <f t="array" aca="1" ref="DU38" ca="1">(1-$B$18)*SUMPRODUCT(OFFSET($BO$15,0,0,$B$14,1), 1*(OFFSET($O$15,0,$DF38,$B$14,1)=DU$13), 1*(OFFSET($O$15,0,$DG38,$B$14,1)=DU$14))   /   SUM(OFFSET($BO$15,0,0,$B$14,1)) + $B$18/($B$19*$B$19)</f>
        <v>6.5226402640264025E-2</v>
      </c>
      <c r="DV38" cm="1">
        <f t="array" aca="1" ref="DV38" ca="1">(1-$B$18)*SUMPRODUCT(OFFSET($BO$15,0,0,$B$14,1), 1*(OFFSET($O$15,0,$DF38,$B$14,1)=DV$13), 1*(OFFSET($O$15,0,$DG38,$B$14,1)=DV$14))   /   SUM(OFFSET($BO$15,0,0,$B$14,1)) + $B$18/($B$19*$B$19)</f>
        <v>1.1999999999999999E-3</v>
      </c>
      <c r="DW38" cm="1">
        <f t="array" aca="1" ref="DW38" ca="1">(1-$B$18)*SUMPRODUCT(OFFSET($BO$15,0,0,$B$14,1), 1*(OFFSET($O$15,0,$DF38,$B$14,1)=DW$13), 1*(OFFSET($O$15,0,$DG38,$B$14,1)=DW$14))   /   SUM(OFFSET($BO$15,0,0,$B$14,1)) + $B$18/($B$19*$B$19)</f>
        <v>0.68308118811881213</v>
      </c>
    </row>
    <row r="39" spans="4:127" x14ac:dyDescent="0.2">
      <c r="AK39" s="8"/>
      <c r="AL39" s="8"/>
      <c r="DF39" cm="1">
        <f t="array" aca="1" ref="DF39" ca="1">INDEX(_xlfn.ANCHORARRAY($CQ$15), 1 + INT((ROWS($DG$15:$DG39) - 1) / ROWS(_xlfn.ANCHORARRAY($CQ$15))))</f>
        <v>4</v>
      </c>
      <c r="DG39" cm="1">
        <f t="array" aca="1" ref="DG39" ca="1">INDEX(_xlfn.ANCHORARRAY($CQ$15), 1 + MOD(ROWS($DG$15:$DG39) - 1, ROWS(_xlfn.ANCHORARRAY($CQ$15))))</f>
        <v>4</v>
      </c>
      <c r="DH39" cm="1">
        <f t="array" aca="1" ref="DH39" ca="1">(1-$B$18)*SUMPRODUCT(OFFSET($BO$15,0,0,$B$14,1), 1*(OFFSET($O$15,0,$DF39,$B$14,1)=DH$13), 1*(OFFSET($O$15,0,$DG39,$B$14,1)=DH$14))   /   SUM(OFFSET($BO$15,0,0,$B$14,1)) + $B$18/($B$19*$B$19)</f>
        <v>1.1999999999999999E-3</v>
      </c>
      <c r="DI39" cm="1">
        <f t="array" aca="1" ref="DI39" ca="1">(1-$B$18)*SUMPRODUCT(OFFSET($BO$15,0,0,$B$14,1), 1*(OFFSET($O$15,0,$DF39,$B$14,1)=DI$13), 1*(OFFSET($O$15,0,$DG39,$B$14,1)=DI$14))   /   SUM(OFFSET($BO$15,0,0,$B$14,1)) + $B$18/($B$19*$B$19)</f>
        <v>1.1999999999999999E-3</v>
      </c>
      <c r="DJ39" cm="1">
        <f t="array" aca="1" ref="DJ39" ca="1">(1-$B$18)*SUMPRODUCT(OFFSET($BO$15,0,0,$B$14,1), 1*(OFFSET($O$15,0,$DF39,$B$14,1)=DJ$13), 1*(OFFSET($O$15,0,$DG39,$B$14,1)=DJ$14))   /   SUM(OFFSET($BO$15,0,0,$B$14,1)) + $B$18/($B$19*$B$19)</f>
        <v>1.1999999999999999E-3</v>
      </c>
      <c r="DK39" cm="1">
        <f t="array" aca="1" ref="DK39" ca="1">(1-$B$18)*SUMPRODUCT(OFFSET($BO$15,0,0,$B$14,1), 1*(OFFSET($O$15,0,$DF39,$B$14,1)=DK$13), 1*(OFFSET($O$15,0,$DG39,$B$14,1)=DK$14))   /   SUM(OFFSET($BO$15,0,0,$B$14,1)) + $B$18/($B$19*$B$19)</f>
        <v>1.1999999999999999E-3</v>
      </c>
      <c r="DL39" cm="1">
        <f t="array" aca="1" ref="DL39" ca="1">(1-$B$18)*SUMPRODUCT(OFFSET($BO$15,0,0,$B$14,1), 1*(OFFSET($O$15,0,$DF39,$B$14,1)=DL$13), 1*(OFFSET($O$15,0,$DG39,$B$14,1)=DL$14))   /   SUM(OFFSET($BO$15,0,0,$B$14,1)) + $B$18/($B$19*$B$19)</f>
        <v>1.1999999999999999E-3</v>
      </c>
      <c r="DM39" cm="1">
        <f t="array" aca="1" ref="DM39" ca="1">(1-$B$18)*SUMPRODUCT(OFFSET($BO$15,0,0,$B$14,1), 1*(OFFSET($O$15,0,$DF39,$B$14,1)=DM$13), 1*(OFFSET($O$15,0,$DG39,$B$14,1)=DM$14))   /   SUM(OFFSET($BO$15,0,0,$B$14,1)) + $B$18/($B$19*$B$19)</f>
        <v>9.7239603960396048E-2</v>
      </c>
      <c r="DN39" cm="1">
        <f t="array" aca="1" ref="DN39" ca="1">(1-$B$18)*SUMPRODUCT(OFFSET($BO$15,0,0,$B$14,1), 1*(OFFSET($O$15,0,$DF39,$B$14,1)=DN$13), 1*(OFFSET($O$15,0,$DG39,$B$14,1)=DN$14))   /   SUM(OFFSET($BO$15,0,0,$B$14,1)) + $B$18/($B$19*$B$19)</f>
        <v>1.1999999999999999E-3</v>
      </c>
      <c r="DO39" cm="1">
        <f t="array" aca="1" ref="DO39" ca="1">(1-$B$18)*SUMPRODUCT(OFFSET($BO$15,0,0,$B$14,1), 1*(OFFSET($O$15,0,$DF39,$B$14,1)=DO$13), 1*(OFFSET($O$15,0,$DG39,$B$14,1)=DO$14))   /   SUM(OFFSET($BO$15,0,0,$B$14,1)) + $B$18/($B$19*$B$19)</f>
        <v>1.1999999999999999E-3</v>
      </c>
      <c r="DP39" cm="1">
        <f t="array" aca="1" ref="DP39" ca="1">(1-$B$18)*SUMPRODUCT(OFFSET($BO$15,0,0,$B$14,1), 1*(OFFSET($O$15,0,$DF39,$B$14,1)=DP$13), 1*(OFFSET($O$15,0,$DG39,$B$14,1)=DP$14))   /   SUM(OFFSET($BO$15,0,0,$B$14,1)) + $B$18/($B$19*$B$19)</f>
        <v>1.1999999999999999E-3</v>
      </c>
      <c r="DQ39" cm="1">
        <f t="array" aca="1" ref="DQ39" ca="1">(1-$B$18)*SUMPRODUCT(OFFSET($BO$15,0,0,$B$14,1), 1*(OFFSET($O$15,0,$DF39,$B$14,1)=DQ$13), 1*(OFFSET($O$15,0,$DG39,$B$14,1)=DQ$14))   /   SUM(OFFSET($BO$15,0,0,$B$14,1)) + $B$18/($B$19*$B$19)</f>
        <v>1.1999999999999999E-3</v>
      </c>
      <c r="DR39" cm="1">
        <f t="array" aca="1" ref="DR39" ca="1">(1-$B$18)*SUMPRODUCT(OFFSET($BO$15,0,0,$B$14,1), 1*(OFFSET($O$15,0,$DF39,$B$14,1)=DR$13), 1*(OFFSET($O$15,0,$DG39,$B$14,1)=DR$14))   /   SUM(OFFSET($BO$15,0,0,$B$14,1)) + $B$18/($B$19*$B$19)</f>
        <v>0.12925280528052804</v>
      </c>
      <c r="DS39" cm="1">
        <f t="array" aca="1" ref="DS39" ca="1">(1-$B$18)*SUMPRODUCT(OFFSET($BO$15,0,0,$B$14,1), 1*(OFFSET($O$15,0,$DF39,$B$14,1)=DS$13), 1*(OFFSET($O$15,0,$DG39,$B$14,1)=DS$14))   /   SUM(OFFSET($BO$15,0,0,$B$14,1)) + $B$18/($B$19*$B$19)</f>
        <v>1.1999999999999999E-3</v>
      </c>
      <c r="DT39" cm="1">
        <f t="array" aca="1" ref="DT39" ca="1">(1-$B$18)*SUMPRODUCT(OFFSET($BO$15,0,0,$B$14,1), 1*(OFFSET($O$15,0,$DF39,$B$14,1)=DT$13), 1*(OFFSET($O$15,0,$DG39,$B$14,1)=DT$14))   /   SUM(OFFSET($BO$15,0,0,$B$14,1)) + $B$18/($B$19*$B$19)</f>
        <v>1.1999999999999999E-3</v>
      </c>
      <c r="DU39" cm="1">
        <f t="array" aca="1" ref="DU39" ca="1">(1-$B$18)*SUMPRODUCT(OFFSET($BO$15,0,0,$B$14,1), 1*(OFFSET($O$15,0,$DF39,$B$14,1)=DU$13), 1*(OFFSET($O$15,0,$DG39,$B$14,1)=DU$14))   /   SUM(OFFSET($BO$15,0,0,$B$14,1)) + $B$18/($B$19*$B$19)</f>
        <v>1.1999999999999999E-3</v>
      </c>
      <c r="DV39" cm="1">
        <f t="array" aca="1" ref="DV39" ca="1">(1-$B$18)*SUMPRODUCT(OFFSET($BO$15,0,0,$B$14,1), 1*(OFFSET($O$15,0,$DF39,$B$14,1)=DV$13), 1*(OFFSET($O$15,0,$DG39,$B$14,1)=DV$14))   /   SUM(OFFSET($BO$15,0,0,$B$14,1)) + $B$18/($B$19*$B$19)</f>
        <v>1.1999999999999999E-3</v>
      </c>
      <c r="DW39" cm="1">
        <f t="array" aca="1" ref="DW39" ca="1">(1-$B$18)*SUMPRODUCT(OFFSET($BO$15,0,0,$B$14,1), 1*(OFFSET($O$15,0,$DF39,$B$14,1)=DW$13), 1*(OFFSET($O$15,0,$DG39,$B$14,1)=DW$14))   /   SUM(OFFSET($BO$15,0,0,$B$14,1)) + $B$18/($B$19*$B$19)</f>
        <v>0.74710759075907607</v>
      </c>
    </row>
    <row r="40" spans="4:127" x14ac:dyDescent="0.2">
      <c r="AK40" s="7"/>
      <c r="AL40" s="2"/>
    </row>
    <row r="41" spans="4:127" x14ac:dyDescent="0.2">
      <c r="AK41" s="2"/>
      <c r="AL41" s="2"/>
    </row>
    <row r="42" spans="4:127" x14ac:dyDescent="0.2">
      <c r="AK42" s="2"/>
      <c r="AL42" s="2"/>
    </row>
    <row r="43" spans="4:127" x14ac:dyDescent="0.2">
      <c r="AK43" s="2"/>
      <c r="AL43" s="2"/>
    </row>
    <row r="44" spans="4:127" x14ac:dyDescent="0.2">
      <c r="AK44" s="2"/>
      <c r="AL44" s="2"/>
    </row>
    <row r="45" spans="4:127" x14ac:dyDescent="0.2">
      <c r="AK45" s="2"/>
      <c r="AL45" s="2"/>
    </row>
    <row r="46" spans="4:127" x14ac:dyDescent="0.2">
      <c r="AK46" s="2"/>
      <c r="AL46" s="2"/>
    </row>
    <row r="47" spans="4:127" x14ac:dyDescent="0.2">
      <c r="AK47" s="2"/>
      <c r="AL47" s="2"/>
    </row>
    <row r="48" spans="4:127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conditionalFormatting sqref="K15:K37">
    <cfRule type="cellIs" dxfId="13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37">
    <cfRule type="cellIs" dxfId="12" priority="5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S9">
    <cfRule type="cellIs" dxfId="11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S13">
    <cfRule type="cellIs" dxfId="10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S37">
    <cfRule type="expression" dxfId="9" priority="9" stopIfTrue="1">
      <formula>AND($M15, O$13)</formula>
    </cfRule>
    <cfRule type="expression" dxfId="8" priority="10" stopIfTrue="1">
      <formula>NOT(AND($M15, O$13))</formula>
    </cfRule>
  </conditionalFormatting>
  <conditionalFormatting sqref="P11:S11">
    <cfRule type="expression" dxfId="7" priority="11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35AF-E541-9747-80F1-774B1D065385}">
  <dimension ref="A1:CU141"/>
  <sheetViews>
    <sheetView zoomScale="75" zoomScaleNormal="25" workbookViewId="0">
      <selection activeCell="P44" sqref="P44"/>
    </sheetView>
  </sheetViews>
  <sheetFormatPr baseColWidth="10" defaultRowHeight="16" x14ac:dyDescent="0.2"/>
  <cols>
    <col min="1" max="1" width="22.83203125" customWidth="1"/>
  </cols>
  <sheetData>
    <row r="1" spans="1:99" x14ac:dyDescent="0.2">
      <c r="A1" s="5" t="s">
        <v>21</v>
      </c>
      <c r="B1" s="5">
        <v>0.4</v>
      </c>
      <c r="E1" s="2" t="s">
        <v>28</v>
      </c>
      <c r="F1" s="2" t="s">
        <v>44</v>
      </c>
    </row>
    <row r="2" spans="1:99" x14ac:dyDescent="0.2">
      <c r="A2" s="5" t="s">
        <v>22</v>
      </c>
      <c r="B2" s="5">
        <v>0.2</v>
      </c>
    </row>
    <row r="3" spans="1:99" x14ac:dyDescent="0.2">
      <c r="A3" s="5" t="s">
        <v>24</v>
      </c>
      <c r="B3" s="5">
        <v>0.2</v>
      </c>
    </row>
    <row r="4" spans="1:99" x14ac:dyDescent="0.2">
      <c r="A4" s="5" t="s">
        <v>23</v>
      </c>
      <c r="B4" s="5">
        <v>0.9</v>
      </c>
    </row>
    <row r="5" spans="1:99" x14ac:dyDescent="0.2">
      <c r="A5" s="5" t="s">
        <v>25</v>
      </c>
      <c r="B5" s="5">
        <v>0.2</v>
      </c>
    </row>
    <row r="7" spans="1:99" x14ac:dyDescent="0.2">
      <c r="AL7" s="4"/>
    </row>
    <row r="8" spans="1:99" x14ac:dyDescent="0.2">
      <c r="A8" s="5" t="s">
        <v>31</v>
      </c>
      <c r="B8" s="5">
        <v>3</v>
      </c>
      <c r="AK8" s="4"/>
      <c r="AL8" s="7"/>
    </row>
    <row r="9" spans="1:99" x14ac:dyDescent="0.2">
      <c r="A9" s="5" t="s">
        <v>30</v>
      </c>
      <c r="B9" s="5">
        <v>4</v>
      </c>
      <c r="N9" s="11" t="s">
        <v>38</v>
      </c>
      <c r="O9" t="b">
        <f t="shared" ref="O9:S9" ca="1" si="0">AND(O10&lt;$B$5,O13)</f>
        <v>1</v>
      </c>
      <c r="P9" t="b">
        <f t="shared" ref="P9" ca="1" si="1">AND(P10&lt;$B$5,P13)</f>
        <v>1</v>
      </c>
      <c r="Q9" t="b">
        <f t="shared" ref="Q9" ca="1" si="2">AND(Q10&lt;$B$5,Q13)</f>
        <v>1</v>
      </c>
      <c r="R9" t="b">
        <f t="shared" ref="R9" ca="1" si="3">AND(R10&lt;$B$5,R13)</f>
        <v>1</v>
      </c>
      <c r="AK9" s="4"/>
    </row>
    <row r="10" spans="1:99" x14ac:dyDescent="0.2">
      <c r="N10" s="8" t="s">
        <v>15</v>
      </c>
      <c r="O10" s="9" cm="1">
        <f t="array" aca="1" ref="O10" ca="1">1-SUMPRODUCT(OFFSET($AO$15,0,0,$B$14,1),1*(_xlfn._xlws.FILTER(OFFSET(P$15,0,0,$B$8,1),OFFSET($M$15,0,0,$B$8,1))&lt;&gt;"-"))/SUM(OFFSET($AO$15,0,0,$B$14,1))</f>
        <v>0</v>
      </c>
      <c r="P10" s="9" cm="1">
        <f t="array" aca="1" ref="P10" ca="1">1-SUMPRODUCT(OFFSET($AO$15,0,0,$B$14,1),1*(_xlfn._xlws.FILTER(OFFSET(Q$15,0,0,$B$8,1),OFFSET($M$15,0,0,$B$8,1))&lt;&gt;"-"))/SUM(OFFSET($AO$15,0,0,$B$14,1))</f>
        <v>0</v>
      </c>
      <c r="Q10" s="9" cm="1">
        <f t="array" aca="1" ref="Q10" ca="1">1-SUMPRODUCT(OFFSET($AO$15,0,0,$B$14,1),1*(_xlfn._xlws.FILTER(OFFSET(R$15,0,0,$B$8,1),OFFSET($M$15,0,0,$B$8,1))&lt;&gt;"-"))/SUM(OFFSET($AO$15,0,0,$B$14,1))</f>
        <v>0</v>
      </c>
      <c r="R10" s="9" cm="1">
        <f t="array" aca="1" ref="R10" ca="1">1-SUMPRODUCT(OFFSET($AO$15,0,0,$B$14,1),1*(_xlfn._xlws.FILTER(OFFSET(S$15,0,0,$B$8,1),OFFSET($M$15,0,0,$B$8,1))&lt;&gt;"-"))/SUM(OFFSET($AO$15,0,0,$B$14,1))</f>
        <v>0</v>
      </c>
      <c r="AK10" s="7"/>
    </row>
    <row r="11" spans="1:99" x14ac:dyDescent="0.2">
      <c r="A11" s="5" t="s">
        <v>32</v>
      </c>
      <c r="B11" s="5">
        <v>0</v>
      </c>
      <c r="N11" s="8" t="s">
        <v>16</v>
      </c>
      <c r="O11" s="9" t="str" cm="1">
        <f t="array" aca="1" ref="O11:R11" ca="1">OFFSET($O$15,$B$11,0,1,$B$9)</f>
        <v>A</v>
      </c>
      <c r="P11" s="9" t="str">
        <f ca="1"/>
        <v>B</v>
      </c>
      <c r="Q11" s="9" t="str">
        <f ca="1"/>
        <v>C</v>
      </c>
      <c r="R11" s="9" t="str">
        <f ca="1"/>
        <v>D</v>
      </c>
      <c r="AK11" s="7"/>
    </row>
    <row r="12" spans="1:99" x14ac:dyDescent="0.2">
      <c r="N12" s="8" t="s">
        <v>20</v>
      </c>
      <c r="O12" s="12">
        <f t="shared" ref="O12:S12" ca="1" si="4">COUNTIF(OFFSET(O15,0,0,$B$8,1), "-") / COUNTA(OFFSET(O15,0,0,$B$8,1))</f>
        <v>0</v>
      </c>
      <c r="P12" s="9">
        <f t="shared" ca="1" si="4"/>
        <v>0</v>
      </c>
      <c r="Q12" s="9">
        <f t="shared" ca="1" si="4"/>
        <v>0</v>
      </c>
      <c r="R12" s="9">
        <f t="shared" ca="1" si="4"/>
        <v>0</v>
      </c>
      <c r="AK12" s="7"/>
    </row>
    <row r="13" spans="1:99" x14ac:dyDescent="0.2">
      <c r="A13" t="s">
        <v>33</v>
      </c>
      <c r="B13">
        <f ca="1">COUNTIF(OFFSET($O$13,0,0,1,$B$9),TRUE)</f>
        <v>4</v>
      </c>
      <c r="N13" s="8" t="s">
        <v>41</v>
      </c>
      <c r="O13" t="b">
        <f t="shared" ref="O13:S13" ca="1" si="5">O12&lt;$B$1</f>
        <v>1</v>
      </c>
      <c r="P13" t="b">
        <f t="shared" ca="1" si="5"/>
        <v>1</v>
      </c>
      <c r="Q13" t="b">
        <f t="shared" ca="1" si="5"/>
        <v>1</v>
      </c>
      <c r="R13" t="b">
        <f t="shared" ca="1" si="5"/>
        <v>1</v>
      </c>
      <c r="AK13" s="7"/>
      <c r="AO13" s="13" t="s">
        <v>37</v>
      </c>
      <c r="BO13" s="13" t="s">
        <v>40</v>
      </c>
      <c r="CQ13" s="4" t="s">
        <v>45</v>
      </c>
      <c r="CR13" s="13" t="s">
        <v>48</v>
      </c>
    </row>
    <row r="14" spans="1:99" x14ac:dyDescent="0.2">
      <c r="A14" t="s">
        <v>34</v>
      </c>
      <c r="B14">
        <f ca="1">COUNTIF(OFFSET($M$15,0,0,$B$8,1),TRUE)</f>
        <v>3</v>
      </c>
      <c r="D14" s="13" t="s">
        <v>26</v>
      </c>
      <c r="F14" s="3" t="s">
        <v>13</v>
      </c>
      <c r="H14" s="13" t="s">
        <v>27</v>
      </c>
      <c r="J14" s="9" t="s">
        <v>17</v>
      </c>
      <c r="K14" s="9" t="s">
        <v>18</v>
      </c>
      <c r="L14" s="9" t="s">
        <v>20</v>
      </c>
      <c r="M14" s="9" t="s">
        <v>35</v>
      </c>
      <c r="N14" s="4" t="s">
        <v>36</v>
      </c>
      <c r="O14" s="13" cm="1">
        <f t="array" ref="O14:R14">TRANSPOSE(_xlfn.SEQUENCE($B$9, 1,0, 1))</f>
        <v>0</v>
      </c>
      <c r="P14" s="13">
        <v>1</v>
      </c>
      <c r="Q14" s="13">
        <v>2</v>
      </c>
      <c r="R14" s="13">
        <v>3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7"/>
      <c r="AN14" s="3" t="s">
        <v>14</v>
      </c>
      <c r="AO14" s="3" t="s">
        <v>13</v>
      </c>
      <c r="AP14" s="8" t="s">
        <v>19</v>
      </c>
      <c r="AQ14" s="2" cm="1">
        <f t="array" aca="1" ref="AQ14:AS14" ca="1">TRANSPOSE(_xlfn._xlws.FILTER(OFFSET($N$15,0,0,$B$8,1), OFFSET($M$15,0,0,$B$8,1)))</f>
        <v>0</v>
      </c>
      <c r="AR14" s="2">
        <f ca="1"/>
        <v>1</v>
      </c>
      <c r="AS14" s="2">
        <f ca="1"/>
        <v>2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N14" s="3" t="s">
        <v>14</v>
      </c>
      <c r="BO14" s="3" t="s">
        <v>13</v>
      </c>
      <c r="BP14" s="8" t="s">
        <v>19</v>
      </c>
      <c r="BQ14" s="2" cm="1">
        <f t="array" aca="1" ref="BQ14:BS14" ca="1">TRANSPOSE(_xlfn._xlws.FILTER(OFFSET($N$15,0,0,$B$8,1), OFFSET($M$15,0,0,$B$8,1)))</f>
        <v>0</v>
      </c>
      <c r="BR14" s="2">
        <f ca="1"/>
        <v>1</v>
      </c>
      <c r="BS14" s="2">
        <f ca="1"/>
        <v>2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Q14" s="4" t="s">
        <v>46</v>
      </c>
      <c r="CR14" s="9" t="s">
        <v>0</v>
      </c>
      <c r="CS14" s="9" t="s">
        <v>1</v>
      </c>
      <c r="CT14" s="9" t="s">
        <v>2</v>
      </c>
      <c r="CU14" s="9" t="s">
        <v>3</v>
      </c>
    </row>
    <row r="15" spans="1:99" x14ac:dyDescent="0.2">
      <c r="D15" s="10" cm="1">
        <f t="array" aca="1" ref="D15:D17" ca="1">_xlfn._xlws.FILTER(OFFSET($N$15,0,0,$B$8,1),OFFSET($M$15,0,0,$B$8,1))</f>
        <v>0</v>
      </c>
      <c r="F15" s="10" cm="1">
        <f t="array" aca="1" ref="F15:F17" ca="1">OFFSET($BO$15,0,0,$B$14,1)</f>
        <v>1</v>
      </c>
      <c r="H15" s="10" cm="1">
        <f t="array" aca="1" ref="H15:H18" ca="1">TRANSPOSE(_xlfn._xlws.FILTER(OFFSET($O$14,0,0,1,$B$9),OFFSET($O$9,0,0,1,$B$9)))</f>
        <v>0</v>
      </c>
      <c r="J15" cm="1">
        <f t="array" aca="1" ref="J15" ca="1">SUMPRODUCT((O15:AJ15=$O$11:$AJ$11)*(O$13:AJ$13=TRUE))  / COUNTIF(O$13:AJ$13,TRUE)</f>
        <v>1</v>
      </c>
      <c r="K15" t="b">
        <f t="shared" ref="K15:K37" ca="1" si="6">J15&gt;=$B$3</f>
        <v>1</v>
      </c>
      <c r="L15" cm="1">
        <f t="array" aca="1" ref="L15" ca="1">SUM(
   1*(_xlfn._xlws.FILTER(OFFSET($O15,0,0,1,$B$9),OFFSET($O$13,0,0,1,$B$9)) = "-")
) / $B$13</f>
        <v>0</v>
      </c>
      <c r="M15" t="b">
        <f t="shared" ref="M15:M37" ca="1" si="7">AND(L15&lt;$B$2,K15)</f>
        <v>1</v>
      </c>
      <c r="N15" s="2" cm="1">
        <f t="array" ref="N15:N17">_xlfn.SEQUENCE($B$8, 1, 0, 1)</f>
        <v>0</v>
      </c>
      <c r="O15" s="12" t="s">
        <v>0</v>
      </c>
      <c r="P15" s="9" t="s">
        <v>1</v>
      </c>
      <c r="Q15" s="9" t="s">
        <v>2</v>
      </c>
      <c r="R15" s="9" t="s">
        <v>3</v>
      </c>
      <c r="AK15" s="7"/>
      <c r="AN15">
        <f t="shared" ref="AN15:AN34" ca="1" si="8">COUNTIF(AQ15:BJ15,"&gt;="&amp;$B$4)</f>
        <v>1</v>
      </c>
      <c r="AO15" s="14">
        <f t="shared" ref="AO15:AO34" ca="1" si="9">1/AN15</f>
        <v>1</v>
      </c>
      <c r="AP15" s="2" cm="1">
        <f t="array" aca="1" ref="AP15:AP17" ca="1">_xlfn._xlws.FILTER(OFFSET($N$15,0,0,$B$8,1), OFFSET($M$15,0,0,$B$8,1))</f>
        <v>0</v>
      </c>
      <c r="AQ15" cm="1">
        <f t="array" aca="1" ref="AQ15" ca="1">SUMPRODUCT(--(OFFSET($O$13,0,0,1,$B$9)=TRUE), --(INDEX(OFFSET($O$15,0,0,$B$8,$B$9), 1+$AP15, 0) = INDEX(OFFSET($O$15,0,0,$B$8,$B$9), 1+AQ$14, 0))) / $B$13</f>
        <v>1</v>
      </c>
      <c r="AR15" cm="1">
        <f t="array" aca="1" ref="AR15" ca="1">SUMPRODUCT(--(OFFSET($O$13,0,0,1,$B$9)=TRUE), --(INDEX(OFFSET($O$15,0,0,$B$8,$B$9), 1+$AP15, 0) = INDEX(OFFSET($O$15,0,0,$B$8,$B$9), 1+AR$14, 0))) / $B$13</f>
        <v>0.5</v>
      </c>
      <c r="AS15" cm="1">
        <f t="array" aca="1" ref="AS15" ca="1">SUMPRODUCT(--(OFFSET($O$13,0,0,1,$B$9)=TRUE), --(INDEX(OFFSET($O$15,0,0,$B$8,$B$9), 1+$AP15, 0) = INDEX(OFFSET($O$15,0,0,$B$8,$B$9), 1+AS$14, 0))) / $B$13</f>
        <v>0.5</v>
      </c>
      <c r="BN15">
        <f t="shared" ref="BN15:BN34" ca="1" si="10">COUNTIF(BQ15:CJ15,"&gt;="&amp;$B$4)</f>
        <v>1</v>
      </c>
      <c r="BO15" s="14">
        <f t="shared" ref="BO15:BO34" ca="1" si="11">1/BN15</f>
        <v>1</v>
      </c>
      <c r="BP15" s="2" cm="1">
        <f t="array" aca="1" ref="BP15:BP17" ca="1">_xlfn._xlws.FILTER(OFFSET($N$15,0,0,$B$8,1), OFFSET($M$15,0,0,$B$8,1))</f>
        <v>0</v>
      </c>
      <c r="BQ15" cm="1">
        <f t="array" aca="1" ref="BQ15" ca="1">SUMPRODUCT(--(OFFSET($O$9,0,0,1,$B$9)=TRUE), --(INDEX(OFFSET($O$15,0,0,$B$8,$B$9), 1+$BP15, 0) = INDEX(OFFSET($O$15,0,0,$B$8,$B$9), 1+BQ$14, 0))) / $B$16</f>
        <v>1</v>
      </c>
      <c r="BR15" cm="1">
        <f t="array" aca="1" ref="BR15" ca="1">SUMPRODUCT(--(OFFSET($O$9,0,0,1,$B$9)=TRUE), --(INDEX(OFFSET($O$15,0,0,$B$8,$B$9), 1+$BP15, 0) = INDEX(OFFSET($O$15,0,0,$B$8,$B$9), 1+BR$14, 0))) / $B$16</f>
        <v>0.5</v>
      </c>
      <c r="BS15" cm="1">
        <f t="array" aca="1" ref="BS15" ca="1">SUMPRODUCT(--(OFFSET($O$9,0,0,1,$B$9)=TRUE), --(INDEX(OFFSET($O$15,0,0,$B$8,$B$9), 1+$BP15, 0) = INDEX(OFFSET($O$15,0,0,$B$8,$B$9), 1+BS$14, 0))) / $B$16</f>
        <v>0.5</v>
      </c>
      <c r="CQ15" cm="1">
        <f t="array" aca="1" ref="CQ15:CQ18" ca="1">TRANSPOSE(_xlfn._xlws.FILTER(OFFSET($O$14,0,0,1,$B$9),OFFSET($O$9,0,0,1,$B$9)))</f>
        <v>0</v>
      </c>
      <c r="CR15" cm="1">
        <f t="array" aca="1" ref="CR15" ca="1">(1-$B$18)*SUMPRODUCT(OFFSET($BO$15,0,0,$B$14,1), 1*(OFFSET($O$15,0,$CQ15,$B$14,1)=CR$14))   /   SUM(OFFSET($BO$15,0,0,$B$14,1)) + $B$18/$B$19</f>
        <v>0.32933333333333331</v>
      </c>
      <c r="CS15" cm="1">
        <f t="array" aca="1" ref="CS15" ca="1">(1-$B$18)*SUMPRODUCT(OFFSET($BO$15,0,0,$B$14,1), 1*(OFFSET($O$15,0,$CQ15,$B$14,1)=CS$14))   /   SUM(OFFSET($BO$15,0,0,$B$14,1)) + $B$18/$B$19</f>
        <v>6.0000000000000001E-3</v>
      </c>
      <c r="CT15" cm="1">
        <f t="array" aca="1" ref="CT15" ca="1">(1-$B$18)*SUMPRODUCT(OFFSET($BO$15,0,0,$B$14,1), 1*(OFFSET($O$15,0,$CQ15,$B$14,1)=CT$14))   /   SUM(OFFSET($BO$15,0,0,$B$14,1)) + $B$18/$B$19</f>
        <v>0.65266666666666662</v>
      </c>
      <c r="CU15" cm="1">
        <f t="array" aca="1" ref="CU15" ca="1">(1-$B$18)*SUMPRODUCT(OFFSET($BO$15,0,0,$B$14,1), 1*(OFFSET($O$15,0,$CQ15,$B$14,1)=CU$14))   /   SUM(OFFSET($BO$15,0,0,$B$14,1)) + $B$18/$B$19</f>
        <v>6.0000000000000001E-3</v>
      </c>
    </row>
    <row r="16" spans="1:99" x14ac:dyDescent="0.2">
      <c r="A16" t="s">
        <v>39</v>
      </c>
      <c r="B16">
        <f ca="1">COUNTIF(OFFSET($O$9,0,0,1,$B$9),TRUE)</f>
        <v>4</v>
      </c>
      <c r="D16" s="10">
        <f ca="1"/>
        <v>1</v>
      </c>
      <c r="F16" s="10">
        <f ca="1"/>
        <v>1</v>
      </c>
      <c r="H16" s="10">
        <f ca="1"/>
        <v>1</v>
      </c>
      <c r="J16" cm="1">
        <f t="array" aca="1" ref="J16" ca="1">SUMPRODUCT((O16:AJ16=$O$11:$AJ$11)*(O$13:AJ$13=TRUE))  / COUNTIF(O$13:AJ$13,TRUE)</f>
        <v>0.5</v>
      </c>
      <c r="K16" t="b">
        <f t="shared" ca="1" si="6"/>
        <v>1</v>
      </c>
      <c r="L16" cm="1">
        <f t="array" aca="1" ref="L16" ca="1">SUM(
   1*(_xlfn._xlws.FILTER(OFFSET($O16,0,0,1,$B$9),OFFSET($O$13,0,0,1,$B$9)) = "-")
) / $B$13</f>
        <v>0</v>
      </c>
      <c r="M16" t="b">
        <f t="shared" ca="1" si="7"/>
        <v>1</v>
      </c>
      <c r="N16" s="2">
        <v>1</v>
      </c>
      <c r="O16" s="12" t="s">
        <v>2</v>
      </c>
      <c r="P16" s="9" t="s">
        <v>2</v>
      </c>
      <c r="Q16" s="9" t="s">
        <v>2</v>
      </c>
      <c r="R16" s="9" t="s">
        <v>3</v>
      </c>
      <c r="AK16" s="7"/>
      <c r="AN16">
        <f t="shared" ca="1" si="8"/>
        <v>1</v>
      </c>
      <c r="AO16" s="14">
        <f t="shared" ca="1" si="9"/>
        <v>1</v>
      </c>
      <c r="AP16" s="2">
        <f ca="1"/>
        <v>1</v>
      </c>
      <c r="AQ16" cm="1">
        <f t="array" aca="1" ref="AQ16" ca="1">SUMPRODUCT(--(OFFSET($O$13,0,0,1,$B$9)=TRUE), --(INDEX(OFFSET($O$15,0,0,$B$8,$B$9), 1+$AP16, 0) = INDEX(OFFSET($O$15,0,0,$B$8,$B$9), 1+AQ$14, 0))) / $B$13</f>
        <v>0.5</v>
      </c>
      <c r="AR16" cm="1">
        <f t="array" aca="1" ref="AR16" ca="1">SUMPRODUCT(--(OFFSET($O$13,0,0,1,$B$9)=TRUE), --(INDEX(OFFSET($O$15,0,0,$B$8,$B$9), 1+$AP16, 0) = INDEX(OFFSET($O$15,0,0,$B$8,$B$9), 1+AR$14, 0))) / $B$13</f>
        <v>1</v>
      </c>
      <c r="AS16" cm="1">
        <f t="array" aca="1" ref="AS16" ca="1">SUMPRODUCT(--(OFFSET($O$13,0,0,1,$B$9)=TRUE), --(INDEX(OFFSET($O$15,0,0,$B$8,$B$9), 1+$AP16, 0) = INDEX(OFFSET($O$15,0,0,$B$8,$B$9), 1+AS$14, 0))) / $B$13</f>
        <v>0.75</v>
      </c>
      <c r="BN16">
        <f t="shared" ca="1" si="10"/>
        <v>1</v>
      </c>
      <c r="BO16" s="14">
        <f t="shared" ca="1" si="11"/>
        <v>1</v>
      </c>
      <c r="BP16" s="2">
        <f ca="1"/>
        <v>1</v>
      </c>
      <c r="BQ16" cm="1">
        <f t="array" aca="1" ref="BQ16" ca="1">SUMPRODUCT(--(OFFSET($O$9,0,0,1,$B$9)=TRUE), --(INDEX(OFFSET($O$15,0,0,$B$8,$B$9), 1+$BP16, 0) = INDEX(OFFSET($O$15,0,0,$B$8,$B$9), 1+BQ$14, 0))) / $B$16</f>
        <v>0.5</v>
      </c>
      <c r="BR16" cm="1">
        <f t="array" aca="1" ref="BR16" ca="1">SUMPRODUCT(--(OFFSET($O$9,0,0,1,$B$9)=TRUE), --(INDEX(OFFSET($O$15,0,0,$B$8,$B$9), 1+$BP16, 0) = INDEX(OFFSET($O$15,0,0,$B$8,$B$9), 1+BR$14, 0))) / $B$16</f>
        <v>1</v>
      </c>
      <c r="BS16" cm="1">
        <f t="array" aca="1" ref="BS16" ca="1">SUMPRODUCT(--(OFFSET($O$9,0,0,1,$B$9)=TRUE), --(INDEX(OFFSET($O$15,0,0,$B$8,$B$9), 1+$BP16, 0) = INDEX(OFFSET($O$15,0,0,$B$8,$B$9), 1+BS$14, 0))) / $B$16</f>
        <v>0.75</v>
      </c>
      <c r="CQ16">
        <f ca="1"/>
        <v>1</v>
      </c>
      <c r="CR16" cm="1">
        <f t="array" aca="1" ref="CR16" ca="1">(1-$B$18)*SUMPRODUCT(OFFSET($BO$15,0,0,$B$14,1), 1*(OFFSET($O$15,0,$CQ16,$B$14,1)=CR$14))   /   SUM(OFFSET($BO$15,0,0,$B$14,1)) + $B$18/$B$19</f>
        <v>6.0000000000000001E-3</v>
      </c>
      <c r="CS16" cm="1">
        <f t="array" aca="1" ref="CS16" ca="1">(1-$B$18)*SUMPRODUCT(OFFSET($BO$15,0,0,$B$14,1), 1*(OFFSET($O$15,0,$CQ16,$B$14,1)=CS$14))   /   SUM(OFFSET($BO$15,0,0,$B$14,1)) + $B$18/$B$19</f>
        <v>0.32933333333333331</v>
      </c>
      <c r="CT16" cm="1">
        <f t="array" aca="1" ref="CT16" ca="1">(1-$B$18)*SUMPRODUCT(OFFSET($BO$15,0,0,$B$14,1), 1*(OFFSET($O$15,0,$CQ16,$B$14,1)=CT$14))   /   SUM(OFFSET($BO$15,0,0,$B$14,1)) + $B$18/$B$19</f>
        <v>0.32933333333333331</v>
      </c>
      <c r="CU16" cm="1">
        <f t="array" aca="1" ref="CU16" ca="1">(1-$B$18)*SUMPRODUCT(OFFSET($BO$15,0,0,$B$14,1), 1*(OFFSET($O$15,0,$CQ16,$B$14,1)=CU$14))   /   SUM(OFFSET($BO$15,0,0,$B$14,1)) + $B$18/$B$19</f>
        <v>0.32933333333333331</v>
      </c>
    </row>
    <row r="17" spans="1:99" x14ac:dyDescent="0.2">
      <c r="D17" s="10">
        <f ca="1"/>
        <v>2</v>
      </c>
      <c r="F17" s="10">
        <f ca="1"/>
        <v>1</v>
      </c>
      <c r="H17" s="10">
        <f ca="1"/>
        <v>2</v>
      </c>
      <c r="J17" cm="1">
        <f t="array" aca="1" ref="J17" ca="1">SUMPRODUCT((O17:AJ17=$O$11:$AJ$11)*(O$13:AJ$13=TRUE))  / COUNTIF(O$13:AJ$13,TRUE)</f>
        <v>0.5</v>
      </c>
      <c r="K17" t="b">
        <f t="shared" ca="1" si="6"/>
        <v>1</v>
      </c>
      <c r="L17" cm="1">
        <f t="array" aca="1" ref="L17" ca="1">SUM(
   1*(_xlfn._xlws.FILTER(OFFSET($O17,0,0,1,$B$9),OFFSET($O$13,0,0,1,$B$9)) = "-")
) / $B$13</f>
        <v>0</v>
      </c>
      <c r="M17" t="b">
        <f t="shared" ca="1" si="7"/>
        <v>1</v>
      </c>
      <c r="N17" s="2">
        <v>2</v>
      </c>
      <c r="O17" s="12" t="s">
        <v>2</v>
      </c>
      <c r="P17" s="9" t="s">
        <v>3</v>
      </c>
      <c r="Q17" s="9" t="s">
        <v>2</v>
      </c>
      <c r="R17" s="9" t="s">
        <v>3</v>
      </c>
      <c r="AK17" s="7"/>
      <c r="AN17">
        <f t="shared" ca="1" si="8"/>
        <v>1</v>
      </c>
      <c r="AO17" s="14">
        <f t="shared" ca="1" si="9"/>
        <v>1</v>
      </c>
      <c r="AP17" s="2">
        <f ca="1"/>
        <v>2</v>
      </c>
      <c r="AQ17" cm="1">
        <f t="array" aca="1" ref="AQ17" ca="1">SUMPRODUCT(--(OFFSET($O$13,0,0,1,$B$9)=TRUE), --(INDEX(OFFSET($O$15,0,0,$B$8,$B$9), 1+$AP17, 0) = INDEX(OFFSET($O$15,0,0,$B$8,$B$9), 1+AQ$14, 0))) / $B$13</f>
        <v>0.5</v>
      </c>
      <c r="AR17" cm="1">
        <f t="array" aca="1" ref="AR17" ca="1">SUMPRODUCT(--(OFFSET($O$13,0,0,1,$B$9)=TRUE), --(INDEX(OFFSET($O$15,0,0,$B$8,$B$9), 1+$AP17, 0) = INDEX(OFFSET($O$15,0,0,$B$8,$B$9), 1+AR$14, 0))) / $B$13</f>
        <v>0.75</v>
      </c>
      <c r="AS17" cm="1">
        <f t="array" aca="1" ref="AS17" ca="1">SUMPRODUCT(--(OFFSET($O$13,0,0,1,$B$9)=TRUE), --(INDEX(OFFSET($O$15,0,0,$B$8,$B$9), 1+$AP17, 0) = INDEX(OFFSET($O$15,0,0,$B$8,$B$9), 1+AS$14, 0))) / $B$13</f>
        <v>1</v>
      </c>
      <c r="BN17">
        <f t="shared" ca="1" si="10"/>
        <v>1</v>
      </c>
      <c r="BO17" s="14">
        <f t="shared" ca="1" si="11"/>
        <v>1</v>
      </c>
      <c r="BP17" s="2">
        <f ca="1"/>
        <v>2</v>
      </c>
      <c r="BQ17" cm="1">
        <f t="array" aca="1" ref="BQ17" ca="1">SUMPRODUCT(--(OFFSET($O$9,0,0,1,$B$9)=TRUE), --(INDEX(OFFSET($O$15,0,0,$B$8,$B$9), 1+$BP17, 0) = INDEX(OFFSET($O$15,0,0,$B$8,$B$9), 1+BQ$14, 0))) / $B$16</f>
        <v>0.5</v>
      </c>
      <c r="BR17" cm="1">
        <f t="array" aca="1" ref="BR17" ca="1">SUMPRODUCT(--(OFFSET($O$9,0,0,1,$B$9)=TRUE), --(INDEX(OFFSET($O$15,0,0,$B$8,$B$9), 1+$BP17, 0) = INDEX(OFFSET($O$15,0,0,$B$8,$B$9), 1+BR$14, 0))) / $B$16</f>
        <v>0.75</v>
      </c>
      <c r="BS17" cm="1">
        <f t="array" aca="1" ref="BS17" ca="1">SUMPRODUCT(--(OFFSET($O$9,0,0,1,$B$9)=TRUE), --(INDEX(OFFSET($O$15,0,0,$B$8,$B$9), 1+$BP17, 0) = INDEX(OFFSET($O$15,0,0,$B$8,$B$9), 1+BS$14, 0))) / $B$16</f>
        <v>1</v>
      </c>
      <c r="CQ17">
        <f ca="1"/>
        <v>2</v>
      </c>
      <c r="CR17" cm="1">
        <f t="array" aca="1" ref="CR17" ca="1">(1-$B$18)*SUMPRODUCT(OFFSET($BO$15,0,0,$B$14,1), 1*(OFFSET($O$15,0,$CQ17,$B$14,1)=CR$14))   /   SUM(OFFSET($BO$15,0,0,$B$14,1)) + $B$18/$B$19</f>
        <v>6.0000000000000001E-3</v>
      </c>
      <c r="CS17" cm="1">
        <f t="array" aca="1" ref="CS17" ca="1">(1-$B$18)*SUMPRODUCT(OFFSET($BO$15,0,0,$B$14,1), 1*(OFFSET($O$15,0,$CQ17,$B$14,1)=CS$14))   /   SUM(OFFSET($BO$15,0,0,$B$14,1)) + $B$18/$B$19</f>
        <v>6.0000000000000001E-3</v>
      </c>
      <c r="CT17" cm="1">
        <f t="array" aca="1" ref="CT17" ca="1">(1-$B$18)*SUMPRODUCT(OFFSET($BO$15,0,0,$B$14,1), 1*(OFFSET($O$15,0,$CQ17,$B$14,1)=CT$14))   /   SUM(OFFSET($BO$15,0,0,$B$14,1)) + $B$18/$B$19</f>
        <v>0.97600000000000009</v>
      </c>
      <c r="CU17" cm="1">
        <f t="array" aca="1" ref="CU17" ca="1">(1-$B$18)*SUMPRODUCT(OFFSET($BO$15,0,0,$B$14,1), 1*(OFFSET($O$15,0,$CQ17,$B$14,1)=CU$14))   /   SUM(OFFSET($BO$15,0,0,$B$14,1)) + $B$18/$B$19</f>
        <v>6.0000000000000001E-3</v>
      </c>
    </row>
    <row r="18" spans="1:99" x14ac:dyDescent="0.2">
      <c r="A18" t="s">
        <v>47</v>
      </c>
      <c r="B18">
        <v>0.03</v>
      </c>
      <c r="D18" s="10"/>
      <c r="F18" s="10"/>
      <c r="H18" s="10">
        <f ca="1"/>
        <v>3</v>
      </c>
      <c r="AK18" s="7"/>
      <c r="AO18" s="14"/>
      <c r="AP18" s="2"/>
      <c r="BO18" s="14"/>
      <c r="BP18" s="2"/>
      <c r="CQ18">
        <f ca="1"/>
        <v>3</v>
      </c>
      <c r="CR18" cm="1">
        <f t="array" aca="1" ref="CR18" ca="1">(1-$B$18)*SUMPRODUCT(OFFSET($BO$15,0,0,$B$14,1), 1*(OFFSET($O$15,0,$CQ18,$B$14,1)=CR$14))   /   SUM(OFFSET($BO$15,0,0,$B$14,1)) + $B$18/$B$19</f>
        <v>6.0000000000000001E-3</v>
      </c>
      <c r="CS18" cm="1">
        <f t="array" aca="1" ref="CS18" ca="1">(1-$B$18)*SUMPRODUCT(OFFSET($BO$15,0,0,$B$14,1), 1*(OFFSET($O$15,0,$CQ18,$B$14,1)=CS$14))   /   SUM(OFFSET($BO$15,0,0,$B$14,1)) + $B$18/$B$19</f>
        <v>6.0000000000000001E-3</v>
      </c>
      <c r="CT18" cm="1">
        <f t="array" aca="1" ref="CT18" ca="1">(1-$B$18)*SUMPRODUCT(OFFSET($BO$15,0,0,$B$14,1), 1*(OFFSET($O$15,0,$CQ18,$B$14,1)=CT$14))   /   SUM(OFFSET($BO$15,0,0,$B$14,1)) + $B$18/$B$19</f>
        <v>6.0000000000000001E-3</v>
      </c>
      <c r="CU18" cm="1">
        <f t="array" aca="1" ref="CU18" ca="1">(1-$B$18)*SUMPRODUCT(OFFSET($BO$15,0,0,$B$14,1), 1*(OFFSET($O$15,0,$CQ18,$B$14,1)=CU$14))   /   SUM(OFFSET($BO$15,0,0,$B$14,1)) + $B$18/$B$19</f>
        <v>0.97600000000000009</v>
      </c>
    </row>
    <row r="19" spans="1:99" x14ac:dyDescent="0.2">
      <c r="A19" t="s">
        <v>49</v>
      </c>
      <c r="B19">
        <v>5</v>
      </c>
      <c r="D19" s="10"/>
      <c r="F19" s="10"/>
      <c r="H19" s="10"/>
      <c r="AK19" s="7"/>
      <c r="AO19" s="14"/>
      <c r="AP19" s="2"/>
      <c r="BO19" s="14"/>
      <c r="BP19" s="2"/>
    </row>
    <row r="20" spans="1:99" x14ac:dyDescent="0.2">
      <c r="D20" s="10"/>
      <c r="F20" s="10"/>
      <c r="H20" s="10"/>
      <c r="AK20" s="7"/>
      <c r="AO20" s="14"/>
      <c r="AP20" s="2"/>
      <c r="BO20" s="14"/>
      <c r="BP20" s="2"/>
    </row>
    <row r="21" spans="1:99" x14ac:dyDescent="0.2">
      <c r="D21" s="10"/>
      <c r="F21" s="10"/>
      <c r="H21" s="10"/>
      <c r="AK21" s="7"/>
      <c r="AO21" s="14"/>
      <c r="AP21" s="2"/>
      <c r="BO21" s="14"/>
      <c r="BP21" s="2"/>
    </row>
    <row r="22" spans="1:99" x14ac:dyDescent="0.2">
      <c r="D22" s="10"/>
      <c r="F22" s="10"/>
      <c r="H22" s="10"/>
      <c r="AK22" s="7"/>
      <c r="AO22" s="14"/>
      <c r="AP22" s="2"/>
      <c r="BO22" s="14"/>
      <c r="BP22" s="2"/>
    </row>
    <row r="23" spans="1:99" x14ac:dyDescent="0.2">
      <c r="D23" s="10"/>
      <c r="F23" s="10"/>
      <c r="H23" s="10"/>
      <c r="AK23" s="7"/>
      <c r="AO23" s="14"/>
      <c r="AP23" s="2"/>
      <c r="BO23" s="14"/>
      <c r="BP23" s="2"/>
    </row>
    <row r="24" spans="1:99" x14ac:dyDescent="0.2">
      <c r="D24" s="10"/>
      <c r="F24" s="10"/>
      <c r="H24" s="10"/>
      <c r="AK24" s="7"/>
      <c r="AO24" s="14"/>
      <c r="AP24" s="2"/>
      <c r="BO24" s="14"/>
      <c r="BP24" s="2"/>
    </row>
    <row r="25" spans="1:99" x14ac:dyDescent="0.2">
      <c r="D25" s="10"/>
      <c r="F25" s="10"/>
      <c r="H25" s="10"/>
      <c r="AK25" s="7"/>
      <c r="AO25" s="14"/>
      <c r="AP25" s="2"/>
      <c r="BO25" s="14"/>
      <c r="BP25" s="2"/>
    </row>
    <row r="26" spans="1:99" x14ac:dyDescent="0.2">
      <c r="D26" s="10"/>
      <c r="F26" s="10"/>
      <c r="H26" s="10"/>
      <c r="AK26" s="7"/>
      <c r="AO26" s="14"/>
      <c r="AP26" s="2"/>
      <c r="BO26" s="14"/>
      <c r="BP26" s="2"/>
    </row>
    <row r="27" spans="1:99" x14ac:dyDescent="0.2">
      <c r="D27" s="10"/>
      <c r="F27" s="10"/>
      <c r="H27" s="10"/>
      <c r="AK27" s="7"/>
      <c r="AO27" s="14"/>
      <c r="AP27" s="2"/>
      <c r="BO27" s="14"/>
      <c r="BP27" s="2"/>
    </row>
    <row r="28" spans="1:99" x14ac:dyDescent="0.2">
      <c r="D28" s="10"/>
      <c r="F28" s="10"/>
      <c r="H28" s="10"/>
      <c r="AK28" s="7"/>
      <c r="AO28" s="14"/>
      <c r="AP28" s="2"/>
      <c r="BO28" s="14"/>
      <c r="BP28" s="2"/>
    </row>
    <row r="29" spans="1:99" x14ac:dyDescent="0.2">
      <c r="D29" s="10"/>
      <c r="F29" s="10"/>
      <c r="H29" s="10"/>
      <c r="AK29" s="7"/>
      <c r="AO29" s="14"/>
      <c r="AP29" s="2"/>
      <c r="BO29" s="14"/>
      <c r="BP29" s="2"/>
    </row>
    <row r="30" spans="1:99" x14ac:dyDescent="0.2">
      <c r="D30" s="10"/>
      <c r="F30" s="10"/>
      <c r="H30" s="10"/>
      <c r="AO30" s="14"/>
      <c r="AP30" s="2"/>
      <c r="BO30" s="14"/>
      <c r="BP30" s="2"/>
    </row>
    <row r="31" spans="1:99" x14ac:dyDescent="0.2">
      <c r="D31" s="10"/>
      <c r="F31" s="10"/>
      <c r="H31" s="10"/>
      <c r="AO31" s="14"/>
      <c r="AP31" s="2"/>
      <c r="BO31" s="14"/>
      <c r="BP31" s="2"/>
    </row>
    <row r="32" spans="1:99" x14ac:dyDescent="0.2">
      <c r="D32" s="10"/>
      <c r="F32" s="10"/>
      <c r="H32" s="10"/>
      <c r="AO32" s="14"/>
      <c r="AP32" s="2"/>
      <c r="BO32" s="14"/>
      <c r="BP32" s="2"/>
    </row>
    <row r="33" spans="4:68" x14ac:dyDescent="0.2">
      <c r="D33" s="10"/>
      <c r="F33" s="10"/>
      <c r="H33" s="10"/>
      <c r="AO33" s="14"/>
      <c r="AP33" s="2"/>
      <c r="BO33" s="14"/>
      <c r="BP33" s="2"/>
    </row>
    <row r="34" spans="4:68" x14ac:dyDescent="0.2">
      <c r="D34" s="10"/>
      <c r="F34" s="10"/>
      <c r="AO34" s="14"/>
      <c r="AP34" s="2"/>
      <c r="BO34" s="14"/>
      <c r="BP34" s="2"/>
    </row>
    <row r="38" spans="4:68" x14ac:dyDescent="0.2">
      <c r="AK38" s="8"/>
      <c r="AL38" s="8"/>
      <c r="AM38" s="3"/>
    </row>
    <row r="39" spans="4:68" x14ac:dyDescent="0.2">
      <c r="AK39" s="8"/>
      <c r="AL39" s="8"/>
    </row>
    <row r="40" spans="4:68" x14ac:dyDescent="0.2">
      <c r="AK40" s="7"/>
      <c r="AL40" s="2"/>
    </row>
    <row r="41" spans="4:68" x14ac:dyDescent="0.2">
      <c r="AK41" s="2"/>
      <c r="AL41" s="2"/>
    </row>
    <row r="42" spans="4:68" x14ac:dyDescent="0.2">
      <c r="AK42" s="2"/>
      <c r="AL42" s="2"/>
    </row>
    <row r="43" spans="4:68" x14ac:dyDescent="0.2">
      <c r="AK43" s="2"/>
      <c r="AL43" s="2"/>
    </row>
    <row r="44" spans="4:68" x14ac:dyDescent="0.2">
      <c r="AK44" s="2"/>
      <c r="AL44" s="2"/>
    </row>
    <row r="45" spans="4:68" x14ac:dyDescent="0.2">
      <c r="AK45" s="2"/>
      <c r="AL45" s="2"/>
    </row>
    <row r="46" spans="4:68" x14ac:dyDescent="0.2">
      <c r="AK46" s="2"/>
      <c r="AL46" s="2"/>
    </row>
    <row r="47" spans="4:68" x14ac:dyDescent="0.2">
      <c r="AK47" s="2"/>
      <c r="AL47" s="2"/>
    </row>
    <row r="48" spans="4:68" x14ac:dyDescent="0.2">
      <c r="AK48" s="2"/>
      <c r="AL48" s="2"/>
    </row>
    <row r="49" spans="5:38" x14ac:dyDescent="0.2">
      <c r="AK49" s="2"/>
      <c r="AL49" s="2"/>
    </row>
    <row r="50" spans="5:38" x14ac:dyDescent="0.2">
      <c r="AK50" s="2"/>
      <c r="AL50" s="2"/>
    </row>
    <row r="51" spans="5:38" x14ac:dyDescent="0.2">
      <c r="AK51" s="2"/>
      <c r="AL51" s="2"/>
    </row>
    <row r="52" spans="5:38" x14ac:dyDescent="0.2">
      <c r="AK52" s="2"/>
      <c r="AL52" s="2"/>
    </row>
    <row r="53" spans="5:38" x14ac:dyDescent="0.2">
      <c r="E53" s="9"/>
      <c r="AK53" s="2"/>
      <c r="AL53" s="2"/>
    </row>
    <row r="54" spans="5:38" x14ac:dyDescent="0.2">
      <c r="AK54" s="2"/>
      <c r="AL54" s="2"/>
    </row>
    <row r="55" spans="5:38" x14ac:dyDescent="0.2">
      <c r="AK55" s="2"/>
      <c r="AL55" s="2"/>
    </row>
    <row r="56" spans="5:38" x14ac:dyDescent="0.2">
      <c r="AK56" s="2"/>
      <c r="AL56" s="2"/>
    </row>
    <row r="57" spans="5:38" x14ac:dyDescent="0.2">
      <c r="AI57" s="4"/>
      <c r="AK57" s="2"/>
      <c r="AL57" s="2"/>
    </row>
    <row r="58" spans="5:38" x14ac:dyDescent="0.2">
      <c r="AK58" s="2"/>
      <c r="AL58" s="2"/>
    </row>
    <row r="59" spans="5:38" x14ac:dyDescent="0.2">
      <c r="AK59" s="2"/>
      <c r="AL59" s="2"/>
    </row>
    <row r="64" spans="5:38" x14ac:dyDescent="0.2">
      <c r="I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7:38" x14ac:dyDescent="0.2"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7:38" x14ac:dyDescent="0.2"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L66" s="2"/>
    </row>
    <row r="67" spans="7:38" x14ac:dyDescent="0.2">
      <c r="G67" s="2"/>
      <c r="H67" s="2"/>
      <c r="AK67" s="8"/>
      <c r="AL67" s="8"/>
    </row>
    <row r="68" spans="7:38" x14ac:dyDescent="0.2">
      <c r="G68" s="2"/>
      <c r="H68" s="2"/>
    </row>
    <row r="69" spans="7:38" x14ac:dyDescent="0.2">
      <c r="G69" s="2"/>
      <c r="H69" s="2"/>
    </row>
    <row r="70" spans="7:38" x14ac:dyDescent="0.2">
      <c r="G70" s="2"/>
      <c r="H70" s="2"/>
    </row>
    <row r="71" spans="7:38" x14ac:dyDescent="0.2">
      <c r="G71" s="2"/>
      <c r="H71" s="2"/>
    </row>
    <row r="72" spans="7:38" x14ac:dyDescent="0.2">
      <c r="G72" s="2"/>
      <c r="H72" s="2"/>
    </row>
    <row r="73" spans="7:38" x14ac:dyDescent="0.2">
      <c r="G73" s="2"/>
      <c r="H73" s="2"/>
    </row>
    <row r="74" spans="7:38" x14ac:dyDescent="0.2">
      <c r="G74" s="2"/>
      <c r="H74" s="2"/>
    </row>
    <row r="75" spans="7:38" x14ac:dyDescent="0.2">
      <c r="G75" s="2"/>
      <c r="H75" s="2"/>
    </row>
    <row r="76" spans="7:38" x14ac:dyDescent="0.2">
      <c r="G76" s="2"/>
      <c r="H76" s="2"/>
    </row>
    <row r="77" spans="7:38" x14ac:dyDescent="0.2">
      <c r="G77" s="2"/>
      <c r="H77" s="2"/>
    </row>
    <row r="78" spans="7:38" x14ac:dyDescent="0.2">
      <c r="G78" s="2"/>
      <c r="H78" s="2"/>
    </row>
    <row r="79" spans="7:38" x14ac:dyDescent="0.2">
      <c r="G79" s="2"/>
      <c r="H79" s="2"/>
    </row>
    <row r="80" spans="7:38" x14ac:dyDescent="0.2">
      <c r="G80" s="2"/>
      <c r="H80" s="2"/>
    </row>
    <row r="81" spans="7:27" x14ac:dyDescent="0.2">
      <c r="G81" s="2"/>
      <c r="H81" s="2"/>
    </row>
    <row r="82" spans="7:27" x14ac:dyDescent="0.2">
      <c r="G82" s="2"/>
      <c r="H82" s="2"/>
    </row>
    <row r="83" spans="7:27" x14ac:dyDescent="0.2">
      <c r="G83" s="2"/>
      <c r="H83" s="2"/>
    </row>
    <row r="84" spans="7:27" x14ac:dyDescent="0.2">
      <c r="G84" s="2"/>
      <c r="H84" s="2"/>
    </row>
    <row r="85" spans="7:27" x14ac:dyDescent="0.2">
      <c r="G85" s="2"/>
      <c r="H85" s="2"/>
    </row>
    <row r="87" spans="7:27" x14ac:dyDescent="0.2">
      <c r="H87" s="2"/>
    </row>
    <row r="88" spans="7:27" x14ac:dyDescent="0.2">
      <c r="H88" s="2"/>
    </row>
    <row r="91" spans="7:27" x14ac:dyDescent="0.2">
      <c r="I91" s="2"/>
    </row>
    <row r="92" spans="7:27" x14ac:dyDescent="0.2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7:27" x14ac:dyDescent="0.2">
      <c r="G93" s="4"/>
      <c r="H93" s="2"/>
    </row>
    <row r="94" spans="7:27" x14ac:dyDescent="0.2">
      <c r="H94" s="2"/>
    </row>
    <row r="95" spans="7:27" x14ac:dyDescent="0.2">
      <c r="H95" s="2"/>
    </row>
    <row r="96" spans="7:27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20" spans="7:57" x14ac:dyDescent="0.2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7:57" x14ac:dyDescent="0.2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D121" s="3"/>
      <c r="AG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E121" s="3"/>
    </row>
    <row r="122" spans="7:57" x14ac:dyDescent="0.2">
      <c r="G122" s="2"/>
      <c r="H122" s="2"/>
      <c r="AH122" s="2"/>
      <c r="AI122" s="2"/>
    </row>
    <row r="123" spans="7:57" x14ac:dyDescent="0.2">
      <c r="G123" s="2"/>
      <c r="H123" s="2"/>
      <c r="AH123" s="2"/>
      <c r="AI123" s="2"/>
    </row>
    <row r="124" spans="7:57" x14ac:dyDescent="0.2">
      <c r="G124" s="2"/>
      <c r="H124" s="2"/>
      <c r="AH124" s="2"/>
      <c r="AI124" s="2"/>
    </row>
    <row r="125" spans="7:57" x14ac:dyDescent="0.2">
      <c r="G125" s="2"/>
      <c r="H125" s="2"/>
      <c r="AH125" s="2"/>
      <c r="AI125" s="2"/>
    </row>
    <row r="126" spans="7:57" x14ac:dyDescent="0.2">
      <c r="G126" s="2"/>
      <c r="H126" s="2"/>
      <c r="AH126" s="2"/>
      <c r="AI126" s="2"/>
    </row>
    <row r="127" spans="7:57" x14ac:dyDescent="0.2">
      <c r="G127" s="2"/>
      <c r="H127" s="2"/>
      <c r="AH127" s="2"/>
      <c r="AI127" s="2"/>
    </row>
    <row r="128" spans="7:57" x14ac:dyDescent="0.2">
      <c r="G128" s="2"/>
      <c r="H128" s="2"/>
      <c r="AH128" s="2"/>
      <c r="AI128" s="2"/>
    </row>
    <row r="129" spans="7:35" x14ac:dyDescent="0.2">
      <c r="G129" s="2"/>
      <c r="H129" s="2"/>
      <c r="AH129" s="2"/>
      <c r="AI129" s="2"/>
    </row>
    <row r="130" spans="7:35" x14ac:dyDescent="0.2">
      <c r="G130" s="2"/>
      <c r="H130" s="2"/>
      <c r="AH130" s="2"/>
      <c r="AI130" s="2"/>
    </row>
    <row r="131" spans="7:35" x14ac:dyDescent="0.2">
      <c r="G131" s="2"/>
      <c r="H131" s="2"/>
      <c r="AH131" s="2"/>
      <c r="AI131" s="2"/>
    </row>
    <row r="132" spans="7:35" x14ac:dyDescent="0.2">
      <c r="G132" s="2"/>
      <c r="H132" s="2"/>
      <c r="AH132" s="2"/>
      <c r="AI132" s="2"/>
    </row>
    <row r="133" spans="7:35" x14ac:dyDescent="0.2">
      <c r="G133" s="2"/>
      <c r="H133" s="2"/>
      <c r="AH133" s="2"/>
      <c r="AI133" s="2"/>
    </row>
    <row r="134" spans="7:35" x14ac:dyDescent="0.2">
      <c r="G134" s="2"/>
      <c r="H134" s="2"/>
      <c r="AH134" s="2"/>
      <c r="AI134" s="2"/>
    </row>
    <row r="135" spans="7:35" x14ac:dyDescent="0.2">
      <c r="G135" s="2"/>
      <c r="H135" s="2"/>
      <c r="AH135" s="2"/>
      <c r="AI135" s="2"/>
    </row>
    <row r="136" spans="7:35" x14ac:dyDescent="0.2">
      <c r="G136" s="2"/>
      <c r="H136" s="2"/>
      <c r="AH136" s="2"/>
      <c r="AI136" s="2"/>
    </row>
    <row r="137" spans="7:35" x14ac:dyDescent="0.2">
      <c r="G137" s="2"/>
      <c r="H137" s="2"/>
      <c r="AH137" s="2"/>
      <c r="AI137" s="2"/>
    </row>
    <row r="138" spans="7:35" x14ac:dyDescent="0.2">
      <c r="G138" s="2"/>
      <c r="H138" s="2"/>
      <c r="AH138" s="2"/>
      <c r="AI138" s="2"/>
    </row>
    <row r="139" spans="7:35" x14ac:dyDescent="0.2">
      <c r="G139" s="2"/>
      <c r="H139" s="2"/>
      <c r="AH139" s="2"/>
      <c r="AI139" s="2"/>
    </row>
    <row r="140" spans="7:35" x14ac:dyDescent="0.2">
      <c r="G140" s="2"/>
      <c r="H140" s="2"/>
      <c r="AH140" s="2"/>
      <c r="AI140" s="2"/>
    </row>
    <row r="141" spans="7:35" x14ac:dyDescent="0.2">
      <c r="G141" s="2"/>
      <c r="H141" s="2"/>
      <c r="AH141" s="2"/>
      <c r="AI141" s="2"/>
    </row>
  </sheetData>
  <conditionalFormatting sqref="K15:K17">
    <cfRule type="cellIs" dxfId="6" priority="3" operator="equal">
      <formula>FALSE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17">
    <cfRule type="cellIs" dxfId="5" priority="5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R9">
    <cfRule type="cellIs" dxfId="4" priority="1" operator="equal">
      <formula>FALSE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R13">
    <cfRule type="cellIs" dxfId="3" priority="7" operator="equal">
      <formula>FALSE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R17">
    <cfRule type="expression" dxfId="2" priority="9" stopIfTrue="1">
      <formula>AND($M15, O$13)</formula>
    </cfRule>
    <cfRule type="expression" dxfId="1" priority="10" stopIfTrue="1">
      <formula>NOT(AND($M15, O$13))</formula>
    </cfRule>
  </conditionalFormatting>
  <conditionalFormatting sqref="P11:R11">
    <cfRule type="expression" dxfId="0" priority="11" stopIfTrue="1">
      <formula>AND($N11&lt;$B$2, P$12&lt;$B$1)</formula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msa</vt:lpstr>
      <vt:lpstr>Sheet2</vt:lpstr>
      <vt:lpstr>test_msa04</vt:lpstr>
      <vt:lpstr>test_msa05</vt:lpstr>
      <vt:lpstr>test_msa06</vt:lpstr>
      <vt:lpstr>test_msa07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Howe</dc:creator>
  <cp:lastModifiedBy>Addison Howe</cp:lastModifiedBy>
  <dcterms:created xsi:type="dcterms:W3CDTF">2025-09-20T14:22:40Z</dcterms:created>
  <dcterms:modified xsi:type="dcterms:W3CDTF">2025-09-22T17:45:24Z</dcterms:modified>
</cp:coreProperties>
</file>