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47928692-3278-2843-979A-C591B645215B}" xr6:coauthVersionLast="45" xr6:coauthVersionMax="45" xr10:uidLastSave="{00000000-0000-0000-0000-000000000000}"/>
  <bookViews>
    <workbookView xWindow="-38400" yWindow="0" windowWidth="38400" windowHeight="21600" xr2:uid="{4461313C-21F1-5A40-A242-D3386CAD1F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8" i="1" l="1"/>
  <c r="AC22" i="1"/>
  <c r="AC38" i="1"/>
  <c r="S22" i="1"/>
  <c r="T22" i="1"/>
  <c r="U22" i="1"/>
  <c r="AB22" i="1" s="1"/>
  <c r="V22" i="1"/>
  <c r="Y22" i="1"/>
  <c r="S11" i="1"/>
  <c r="T11" i="1"/>
  <c r="AD11" i="1" s="1"/>
  <c r="AE11" i="1" s="1"/>
  <c r="U11" i="1"/>
  <c r="V11" i="1"/>
  <c r="Y11" i="1"/>
  <c r="Z11" i="1"/>
  <c r="AA11" i="1" s="1"/>
  <c r="S20" i="1"/>
  <c r="T20" i="1"/>
  <c r="U20" i="1"/>
  <c r="V20" i="1"/>
  <c r="Y20" i="1"/>
  <c r="S8" i="1"/>
  <c r="T8" i="1"/>
  <c r="AD8" i="1" s="1"/>
  <c r="U8" i="1"/>
  <c r="AB8" i="1" s="1"/>
  <c r="AC8" i="1" s="1"/>
  <c r="V8" i="1"/>
  <c r="Y8" i="1"/>
  <c r="S19" i="1"/>
  <c r="T19" i="1"/>
  <c r="U19" i="1"/>
  <c r="AB19" i="1" s="1"/>
  <c r="AC19" i="1" s="1"/>
  <c r="V19" i="1"/>
  <c r="Y19" i="1"/>
  <c r="S4" i="1"/>
  <c r="T4" i="1"/>
  <c r="AD4" i="1" s="1"/>
  <c r="AE4" i="1" s="1"/>
  <c r="U4" i="1"/>
  <c r="V4" i="1"/>
  <c r="Y4" i="1"/>
  <c r="S3" i="1"/>
  <c r="T3" i="1"/>
  <c r="U3" i="1"/>
  <c r="V3" i="1"/>
  <c r="Y3" i="1"/>
  <c r="S15" i="1"/>
  <c r="T15" i="1"/>
  <c r="U15" i="1"/>
  <c r="AB15" i="1" s="1"/>
  <c r="AC15" i="1" s="1"/>
  <c r="V15" i="1"/>
  <c r="Y15" i="1"/>
  <c r="S18" i="1"/>
  <c r="T18" i="1"/>
  <c r="AD18" i="1" s="1"/>
  <c r="AE18" i="1" s="1"/>
  <c r="U18" i="1"/>
  <c r="W18" i="1" s="1"/>
  <c r="V18" i="1"/>
  <c r="Y18" i="1"/>
  <c r="Z18" i="1"/>
  <c r="AA18" i="1" s="1"/>
  <c r="S10" i="1"/>
  <c r="Z10" i="1" s="1"/>
  <c r="AA10" i="1" s="1"/>
  <c r="T10" i="1"/>
  <c r="U10" i="1"/>
  <c r="V10" i="1"/>
  <c r="Y10" i="1"/>
  <c r="S37" i="1"/>
  <c r="T37" i="1"/>
  <c r="AD37" i="1" s="1"/>
  <c r="AE37" i="1" s="1"/>
  <c r="U37" i="1"/>
  <c r="AB37" i="1" s="1"/>
  <c r="AC37" i="1" s="1"/>
  <c r="V37" i="1"/>
  <c r="Y37" i="1"/>
  <c r="S34" i="1"/>
  <c r="Z34" i="1" s="1"/>
  <c r="AA34" i="1" s="1"/>
  <c r="T34" i="1"/>
  <c r="U34" i="1"/>
  <c r="W34" i="1" s="1"/>
  <c r="V34" i="1"/>
  <c r="Y34" i="1"/>
  <c r="S12" i="1"/>
  <c r="T12" i="1"/>
  <c r="AD12" i="1" s="1"/>
  <c r="AE12" i="1" s="1"/>
  <c r="U12" i="1"/>
  <c r="V12" i="1"/>
  <c r="Y12" i="1"/>
  <c r="S40" i="1"/>
  <c r="Z40" i="1" s="1"/>
  <c r="AA40" i="1" s="1"/>
  <c r="T40" i="1"/>
  <c r="U40" i="1"/>
  <c r="V40" i="1"/>
  <c r="Y40" i="1"/>
  <c r="S31" i="1"/>
  <c r="T31" i="1"/>
  <c r="U31" i="1"/>
  <c r="V31" i="1"/>
  <c r="Y31" i="1"/>
  <c r="S30" i="1"/>
  <c r="T30" i="1"/>
  <c r="AD30" i="1" s="1"/>
  <c r="AE30" i="1" s="1"/>
  <c r="U30" i="1"/>
  <c r="W30" i="1" s="1"/>
  <c r="V30" i="1"/>
  <c r="Y30" i="1"/>
  <c r="Z30" i="1"/>
  <c r="AA30" i="1" s="1"/>
  <c r="S32" i="1"/>
  <c r="Z32" i="1" s="1"/>
  <c r="AA32" i="1" s="1"/>
  <c r="T32" i="1"/>
  <c r="U32" i="1"/>
  <c r="V32" i="1"/>
  <c r="Y32" i="1"/>
  <c r="S38" i="1"/>
  <c r="T38" i="1"/>
  <c r="AD38" i="1" s="1"/>
  <c r="AE38" i="1" s="1"/>
  <c r="U38" i="1"/>
  <c r="AB38" i="1" s="1"/>
  <c r="V38" i="1"/>
  <c r="Y38" i="1"/>
  <c r="Y27" i="1"/>
  <c r="Y24" i="1"/>
  <c r="Y36" i="1"/>
  <c r="Y9" i="1"/>
  <c r="Y39" i="1"/>
  <c r="Y2" i="1"/>
  <c r="Y33" i="1"/>
  <c r="Y25" i="1"/>
  <c r="Y5" i="1"/>
  <c r="Y17" i="1"/>
  <c r="Y13" i="1"/>
  <c r="Y14" i="1"/>
  <c r="Y35" i="1"/>
  <c r="Y7" i="1"/>
  <c r="Y23" i="1"/>
  <c r="Y6" i="1"/>
  <c r="Y16" i="1"/>
  <c r="Y28" i="1"/>
  <c r="Y29" i="1"/>
  <c r="Y26" i="1"/>
  <c r="Y21" i="1"/>
  <c r="S27" i="1"/>
  <c r="T27" i="1"/>
  <c r="U27" i="1"/>
  <c r="V27" i="1"/>
  <c r="S24" i="1"/>
  <c r="T24" i="1"/>
  <c r="AD24" i="1" s="1"/>
  <c r="AE24" i="1" s="1"/>
  <c r="U24" i="1"/>
  <c r="V24" i="1"/>
  <c r="S36" i="1"/>
  <c r="T36" i="1"/>
  <c r="U36" i="1"/>
  <c r="V36" i="1"/>
  <c r="S9" i="1"/>
  <c r="T9" i="1"/>
  <c r="U9" i="1"/>
  <c r="V9" i="1"/>
  <c r="S39" i="1"/>
  <c r="T39" i="1"/>
  <c r="U39" i="1"/>
  <c r="V39" i="1"/>
  <c r="S2" i="1"/>
  <c r="T2" i="1"/>
  <c r="AD2" i="1" s="1"/>
  <c r="AE2" i="1" s="1"/>
  <c r="U2" i="1"/>
  <c r="V2" i="1"/>
  <c r="S33" i="1"/>
  <c r="T33" i="1"/>
  <c r="U33" i="1"/>
  <c r="V33" i="1"/>
  <c r="S25" i="1"/>
  <c r="T25" i="1"/>
  <c r="U25" i="1"/>
  <c r="V25" i="1"/>
  <c r="S5" i="1"/>
  <c r="T5" i="1"/>
  <c r="U5" i="1"/>
  <c r="V5" i="1"/>
  <c r="S17" i="1"/>
  <c r="T17" i="1"/>
  <c r="U17" i="1"/>
  <c r="V17" i="1"/>
  <c r="S13" i="1"/>
  <c r="T13" i="1"/>
  <c r="U13" i="1"/>
  <c r="V13" i="1"/>
  <c r="S14" i="1"/>
  <c r="T14" i="1"/>
  <c r="U14" i="1"/>
  <c r="V14" i="1"/>
  <c r="S35" i="1"/>
  <c r="T35" i="1"/>
  <c r="U35" i="1"/>
  <c r="V35" i="1"/>
  <c r="S7" i="1"/>
  <c r="T7" i="1"/>
  <c r="U7" i="1"/>
  <c r="V7" i="1"/>
  <c r="S23" i="1"/>
  <c r="T23" i="1"/>
  <c r="U23" i="1"/>
  <c r="V23" i="1"/>
  <c r="S6" i="1"/>
  <c r="T6" i="1"/>
  <c r="U6" i="1"/>
  <c r="V6" i="1"/>
  <c r="S16" i="1"/>
  <c r="T16" i="1"/>
  <c r="U16" i="1"/>
  <c r="V16" i="1"/>
  <c r="S28" i="1"/>
  <c r="T28" i="1"/>
  <c r="AD28" i="1" s="1"/>
  <c r="AE28" i="1" s="1"/>
  <c r="U28" i="1"/>
  <c r="V28" i="1"/>
  <c r="S29" i="1"/>
  <c r="T29" i="1"/>
  <c r="U29" i="1"/>
  <c r="V29" i="1"/>
  <c r="S26" i="1"/>
  <c r="T26" i="1"/>
  <c r="U26" i="1"/>
  <c r="V26" i="1"/>
  <c r="V21" i="1"/>
  <c r="U21" i="1"/>
  <c r="T21" i="1"/>
  <c r="S21" i="1"/>
  <c r="Z3" i="1" l="1"/>
  <c r="AA3" i="1" s="1"/>
  <c r="Z20" i="1"/>
  <c r="AA20" i="1" s="1"/>
  <c r="Z12" i="1"/>
  <c r="AA12" i="1" s="1"/>
  <c r="Z4" i="1"/>
  <c r="AA4" i="1" s="1"/>
  <c r="AF24" i="1"/>
  <c r="AG24" i="1" s="1"/>
  <c r="Z19" i="1"/>
  <c r="AA19" i="1" s="1"/>
  <c r="Z31" i="1"/>
  <c r="AA31" i="1" s="1"/>
  <c r="Z15" i="1"/>
  <c r="AA15" i="1" s="1"/>
  <c r="Z22" i="1"/>
  <c r="AA22" i="1" s="1"/>
  <c r="W31" i="1"/>
  <c r="W15" i="1"/>
  <c r="W12" i="1"/>
  <c r="W4" i="1"/>
  <c r="W11" i="1"/>
  <c r="W19" i="1"/>
  <c r="W22" i="1"/>
  <c r="AB27" i="1"/>
  <c r="AC27" i="1" s="1"/>
  <c r="AF40" i="1"/>
  <c r="AG40" i="1" s="1"/>
  <c r="AF10" i="1"/>
  <c r="AG10" i="1" s="1"/>
  <c r="AF3" i="1"/>
  <c r="AG3" i="1" s="1"/>
  <c r="AF20" i="1"/>
  <c r="AG20" i="1" s="1"/>
  <c r="AF21" i="1"/>
  <c r="AG21" i="1" s="1"/>
  <c r="AD16" i="1"/>
  <c r="AE16" i="1" s="1"/>
  <c r="AD35" i="1"/>
  <c r="AE35" i="1" s="1"/>
  <c r="AD5" i="1"/>
  <c r="AE5" i="1" s="1"/>
  <c r="AD39" i="1"/>
  <c r="AE39" i="1" s="1"/>
  <c r="AD27" i="1"/>
  <c r="AE27" i="1" s="1"/>
  <c r="W38" i="1"/>
  <c r="Z38" i="1"/>
  <c r="AA38" i="1" s="1"/>
  <c r="AB32" i="1"/>
  <c r="AC32" i="1" s="1"/>
  <c r="AB31" i="1"/>
  <c r="AC31" i="1" s="1"/>
  <c r="AB40" i="1"/>
  <c r="AC40" i="1" s="1"/>
  <c r="AB34" i="1"/>
  <c r="AC34" i="1" s="1"/>
  <c r="W37" i="1"/>
  <c r="Z37" i="1"/>
  <c r="AA37" i="1" s="1"/>
  <c r="AB10" i="1"/>
  <c r="AC10" i="1" s="1"/>
  <c r="AB3" i="1"/>
  <c r="AC3" i="1" s="1"/>
  <c r="W8" i="1"/>
  <c r="Z8" i="1"/>
  <c r="AA8" i="1" s="1"/>
  <c r="AB20" i="1"/>
  <c r="AC20" i="1" s="1"/>
  <c r="AB5" i="1"/>
  <c r="AC5" i="1" s="1"/>
  <c r="AB39" i="1"/>
  <c r="AC39" i="1" s="1"/>
  <c r="AF32" i="1"/>
  <c r="AG32" i="1" s="1"/>
  <c r="Z16" i="1"/>
  <c r="AA16" i="1" s="1"/>
  <c r="Z35" i="1"/>
  <c r="AA35" i="1" s="1"/>
  <c r="Z5" i="1"/>
  <c r="AA5" i="1" s="1"/>
  <c r="Z39" i="1"/>
  <c r="AA39" i="1" s="1"/>
  <c r="X38" i="1"/>
  <c r="AD32" i="1"/>
  <c r="AE32" i="1" s="1"/>
  <c r="AD31" i="1"/>
  <c r="AE31" i="1" s="1"/>
  <c r="AD40" i="1"/>
  <c r="AE40" i="1" s="1"/>
  <c r="AD34" i="1"/>
  <c r="AE34" i="1" s="1"/>
  <c r="X37" i="1"/>
  <c r="AD10" i="1"/>
  <c r="AE10" i="1" s="1"/>
  <c r="AD15" i="1"/>
  <c r="AE15" i="1" s="1"/>
  <c r="AD3" i="1"/>
  <c r="AE3" i="1" s="1"/>
  <c r="AD19" i="1"/>
  <c r="AE19" i="1" s="1"/>
  <c r="X8" i="1"/>
  <c r="AD20" i="1"/>
  <c r="AE20" i="1" s="1"/>
  <c r="AD22" i="1"/>
  <c r="AE22" i="1" s="1"/>
  <c r="AB30" i="1"/>
  <c r="AC30" i="1" s="1"/>
  <c r="AB12" i="1"/>
  <c r="AC12" i="1" s="1"/>
  <c r="AB18" i="1"/>
  <c r="AC18" i="1" s="1"/>
  <c r="AB4" i="1"/>
  <c r="AC4" i="1" s="1"/>
  <c r="AB11" i="1"/>
  <c r="AC11" i="1" s="1"/>
  <c r="AF37" i="1"/>
  <c r="AG37" i="1" s="1"/>
  <c r="Z9" i="1"/>
  <c r="AA9" i="1" s="1"/>
  <c r="X31" i="1"/>
  <c r="X34" i="1"/>
  <c r="X15" i="1"/>
  <c r="X19" i="1"/>
  <c r="X22" i="1"/>
  <c r="W32" i="1"/>
  <c r="W40" i="1"/>
  <c r="W10" i="1"/>
  <c r="W3" i="1"/>
  <c r="W20" i="1"/>
  <c r="AF38" i="1"/>
  <c r="AG38" i="1" s="1"/>
  <c r="AF8" i="1"/>
  <c r="AG8" i="1" s="1"/>
  <c r="X30" i="1"/>
  <c r="X12" i="1"/>
  <c r="X18" i="1"/>
  <c r="X4" i="1"/>
  <c r="X11" i="1"/>
  <c r="X32" i="1"/>
  <c r="X40" i="1"/>
  <c r="X10" i="1"/>
  <c r="X3" i="1"/>
  <c r="X20" i="1"/>
  <c r="AF30" i="1"/>
  <c r="AG30" i="1" s="1"/>
  <c r="AF12" i="1"/>
  <c r="AG12" i="1" s="1"/>
  <c r="AF18" i="1"/>
  <c r="AG18" i="1" s="1"/>
  <c r="AF4" i="1"/>
  <c r="AG4" i="1" s="1"/>
  <c r="AF11" i="1"/>
  <c r="AG11" i="1" s="1"/>
  <c r="AF31" i="1"/>
  <c r="AG31" i="1" s="1"/>
  <c r="AF34" i="1"/>
  <c r="AG34" i="1" s="1"/>
  <c r="AF15" i="1"/>
  <c r="AG15" i="1" s="1"/>
  <c r="AF19" i="1"/>
  <c r="AG19" i="1" s="1"/>
  <c r="AF22" i="1"/>
  <c r="AG22" i="1" s="1"/>
  <c r="AB21" i="1"/>
  <c r="AC21" i="1" s="1"/>
  <c r="AB28" i="1"/>
  <c r="AC28" i="1" s="1"/>
  <c r="AB7" i="1"/>
  <c r="AC7" i="1" s="1"/>
  <c r="AB17" i="1"/>
  <c r="AC17" i="1" s="1"/>
  <c r="AB2" i="1"/>
  <c r="AC2" i="1" s="1"/>
  <c r="AB36" i="1"/>
  <c r="AC36" i="1" s="1"/>
  <c r="AB24" i="1"/>
  <c r="AC24" i="1" s="1"/>
  <c r="Z27" i="1"/>
  <c r="AA27" i="1" s="1"/>
  <c r="AF5" i="1"/>
  <c r="AG5" i="1" s="1"/>
  <c r="AF27" i="1"/>
  <c r="AG27" i="1" s="1"/>
  <c r="X9" i="1"/>
  <c r="Z28" i="1"/>
  <c r="AA28" i="1" s="1"/>
  <c r="Z17" i="1"/>
  <c r="AA17" i="1" s="1"/>
  <c r="Z2" i="1"/>
  <c r="AA2" i="1" s="1"/>
  <c r="Z24" i="1"/>
  <c r="AA24" i="1" s="1"/>
  <c r="Z13" i="1"/>
  <c r="AA13" i="1" s="1"/>
  <c r="Z33" i="1"/>
  <c r="AA33" i="1" s="1"/>
  <c r="AF2" i="1"/>
  <c r="AG2" i="1" s="1"/>
  <c r="Z26" i="1"/>
  <c r="AA26" i="1" s="1"/>
  <c r="Z14" i="1"/>
  <c r="AA14" i="1" s="1"/>
  <c r="AB26" i="1"/>
  <c r="AC26" i="1" s="1"/>
  <c r="W29" i="1"/>
  <c r="W16" i="1"/>
  <c r="AB6" i="1"/>
  <c r="AC6" i="1" s="1"/>
  <c r="W23" i="1"/>
  <c r="W35" i="1"/>
  <c r="AB14" i="1"/>
  <c r="AC14" i="1" s="1"/>
  <c r="W13" i="1"/>
  <c r="X17" i="1"/>
  <c r="X33" i="1"/>
  <c r="W2" i="1"/>
  <c r="Z36" i="1"/>
  <c r="AA36" i="1" s="1"/>
  <c r="W24" i="1"/>
  <c r="Z6" i="1"/>
  <c r="AA6" i="1" s="1"/>
  <c r="W17" i="1"/>
  <c r="Z25" i="1"/>
  <c r="AA25" i="1" s="1"/>
  <c r="AB29" i="1"/>
  <c r="AC29" i="1" s="1"/>
  <c r="Z29" i="1"/>
  <c r="AA29" i="1" s="1"/>
  <c r="AB25" i="1"/>
  <c r="AC25" i="1" s="1"/>
  <c r="W33" i="1"/>
  <c r="X36" i="1"/>
  <c r="AB23" i="1"/>
  <c r="AC23" i="1" s="1"/>
  <c r="AB33" i="1"/>
  <c r="AC33" i="1" s="1"/>
  <c r="AF17" i="1"/>
  <c r="AG17" i="1" s="1"/>
  <c r="AD21" i="1"/>
  <c r="AE21" i="1" s="1"/>
  <c r="X29" i="1"/>
  <c r="AF28" i="1"/>
  <c r="AG28" i="1" s="1"/>
  <c r="X16" i="1"/>
  <c r="X23" i="1"/>
  <c r="AF7" i="1"/>
  <c r="AG7" i="1" s="1"/>
  <c r="X35" i="1"/>
  <c r="X13" i="1"/>
  <c r="AD17" i="1"/>
  <c r="AE17" i="1" s="1"/>
  <c r="X25" i="1"/>
  <c r="AB9" i="1"/>
  <c r="AC9" i="1" s="1"/>
  <c r="W36" i="1"/>
  <c r="AB13" i="1"/>
  <c r="AC13" i="1" s="1"/>
  <c r="AF29" i="1"/>
  <c r="AG29" i="1" s="1"/>
  <c r="AF23" i="1"/>
  <c r="AG23" i="1" s="1"/>
  <c r="AF13" i="1"/>
  <c r="AG13" i="1" s="1"/>
  <c r="AF36" i="1"/>
  <c r="AG36" i="1" s="1"/>
  <c r="X14" i="1"/>
  <c r="AB35" i="1"/>
  <c r="AC35" i="1" s="1"/>
  <c r="AD25" i="1"/>
  <c r="AE25" i="1" s="1"/>
  <c r="X2" i="1"/>
  <c r="X24" i="1"/>
  <c r="AF16" i="1"/>
  <c r="AG16" i="1" s="1"/>
  <c r="AF33" i="1"/>
  <c r="AG33" i="1" s="1"/>
  <c r="W21" i="1"/>
  <c r="X26" i="1"/>
  <c r="X28" i="1"/>
  <c r="X6" i="1"/>
  <c r="X7" i="1"/>
  <c r="X5" i="1"/>
  <c r="X39" i="1"/>
  <c r="X27" i="1"/>
  <c r="Z23" i="1"/>
  <c r="AA23" i="1" s="1"/>
  <c r="AB16" i="1"/>
  <c r="AC16" i="1" s="1"/>
  <c r="AD7" i="1"/>
  <c r="AE7" i="1" s="1"/>
  <c r="Z21" i="1"/>
  <c r="AA21" i="1" s="1"/>
  <c r="W26" i="1"/>
  <c r="W28" i="1"/>
  <c r="W6" i="1"/>
  <c r="W7" i="1"/>
  <c r="W14" i="1"/>
  <c r="W5" i="1"/>
  <c r="W25" i="1"/>
  <c r="W39" i="1"/>
  <c r="W9" i="1"/>
  <c r="W27" i="1"/>
  <c r="Z7" i="1"/>
  <c r="AA7" i="1" s="1"/>
  <c r="AF35" i="1"/>
  <c r="AG35" i="1" s="1"/>
  <c r="AF39" i="1"/>
  <c r="AG39" i="1" s="1"/>
  <c r="AD26" i="1"/>
  <c r="AE26" i="1" s="1"/>
  <c r="AD6" i="1"/>
  <c r="AE6" i="1" s="1"/>
  <c r="AD14" i="1"/>
  <c r="AE14" i="1" s="1"/>
  <c r="AD9" i="1"/>
  <c r="AE9" i="1" s="1"/>
  <c r="AD29" i="1"/>
  <c r="AE29" i="1" s="1"/>
  <c r="AD23" i="1"/>
  <c r="AE23" i="1" s="1"/>
  <c r="AD13" i="1"/>
  <c r="AE13" i="1" s="1"/>
  <c r="AD33" i="1"/>
  <c r="AE33" i="1" s="1"/>
  <c r="AD36" i="1"/>
  <c r="AE36" i="1" s="1"/>
  <c r="AF26" i="1"/>
  <c r="AG26" i="1" s="1"/>
  <c r="AF6" i="1"/>
  <c r="AG6" i="1" s="1"/>
  <c r="AF14" i="1"/>
  <c r="AG14" i="1" s="1"/>
  <c r="AF25" i="1"/>
  <c r="AG25" i="1" s="1"/>
  <c r="AF9" i="1"/>
  <c r="AG9" i="1" s="1"/>
  <c r="X21" i="1"/>
</calcChain>
</file>

<file path=xl/sharedStrings.xml><?xml version="1.0" encoding="utf-8"?>
<sst xmlns="http://schemas.openxmlformats.org/spreadsheetml/2006/main" count="172" uniqueCount="81">
  <si>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</si>
  <si>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</si>
  <si>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</si>
  <si>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</si>
  <si>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</si>
  <si>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</si>
  <si>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</si>
  <si>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</si>
  <si>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</si>
  <si>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</si>
  <si>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</si>
  <si>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</si>
  <si>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</si>
  <si>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</si>
  <si>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</si>
  <si>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</si>
  <si>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</si>
  <si>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</si>
  <si>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A. Odriozola</t>
  </si>
  <si>
    <t>N. Sule</t>
  </si>
  <si>
    <t>T. Alcantara</t>
  </si>
  <si>
    <t>J. Martinez</t>
  </si>
  <si>
    <t>R. Lewandowski</t>
  </si>
  <si>
    <t>P. Coutinho</t>
  </si>
  <si>
    <t>I. Perisic</t>
  </si>
  <si>
    <t>J. Boateng</t>
  </si>
  <si>
    <t>L. Goretzka</t>
  </si>
  <si>
    <t>A. Davies</t>
  </si>
  <si>
    <t>S. Gnabry</t>
  </si>
  <si>
    <t>C. Tolisso</t>
  </si>
  <si>
    <t>T. Muller</t>
  </si>
  <si>
    <t>D. Alaba</t>
  </si>
  <si>
    <t>J. Kimmich</t>
  </si>
  <si>
    <t>B. Pavard</t>
  </si>
  <si>
    <t>L. Hernandez</t>
  </si>
  <si>
    <t>K. Coman</t>
  </si>
  <si>
    <t>M. Cuisance</t>
  </si>
  <si>
    <t>J. Zirkzee</t>
  </si>
  <si>
    <t>FPPG</t>
  </si>
  <si>
    <t>FPPG/$1000</t>
  </si>
  <si>
    <t>FPP90</t>
  </si>
  <si>
    <t>FPP90/$1000</t>
  </si>
  <si>
    <t>Floor</t>
  </si>
  <si>
    <t>Floor/$1000</t>
  </si>
  <si>
    <t>Floor90</t>
  </si>
  <si>
    <t>Floor90/$1000</t>
  </si>
  <si>
    <t>FPPG-Floor</t>
  </si>
  <si>
    <t>FPP90-Floor90</t>
  </si>
  <si>
    <t>Team_Odds</t>
  </si>
  <si>
    <t>FPPG_w_Odds</t>
  </si>
  <si>
    <t>Floor_w_Odds</t>
  </si>
  <si>
    <t>FPP90_w_Odds</t>
  </si>
  <si>
    <t>Floor90_w_Odds</t>
  </si>
  <si>
    <t>BAY</t>
  </si>
  <si>
    <t>M. ter Stegen</t>
  </si>
  <si>
    <t>N. Semedo</t>
  </si>
  <si>
    <t>G. Pique</t>
  </si>
  <si>
    <t>I. Rakitic</t>
  </si>
  <si>
    <t>L. Suarez</t>
  </si>
  <si>
    <t>L. Messi</t>
  </si>
  <si>
    <t>C. Lenglet</t>
  </si>
  <si>
    <t>A. Griezmann</t>
  </si>
  <si>
    <t>J. Alba</t>
  </si>
  <si>
    <t>S. Roberto</t>
  </si>
  <si>
    <t>F. de Jong</t>
  </si>
  <si>
    <t>J. Firpo</t>
  </si>
  <si>
    <t>S. Busquets</t>
  </si>
  <si>
    <t>M. Braithwaite</t>
  </si>
  <si>
    <t>R. Puig</t>
  </si>
  <si>
    <t>A. Fati</t>
  </si>
  <si>
    <t>R. Araujo</t>
  </si>
  <si>
    <t>A. Vidal</t>
  </si>
  <si>
    <t>BAR</t>
  </si>
  <si>
    <t>Starting</t>
  </si>
  <si>
    <t>y</t>
  </si>
  <si>
    <t>M. Neuer</t>
  </si>
  <si>
    <t>M</t>
  </si>
  <si>
    <t>GK</t>
  </si>
  <si>
    <t>D</t>
  </si>
  <si>
    <t>F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</si>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</sst>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8A6A-F544-4E4E-AC55-D66BB95D9FEF}">
  <dimension ref="A1:AH40"/>
  <sheetViews>
    <sheetView tabSelected="1" workbookViewId="0">
      <selection activeCell="AE9" sqref="AE9"/>
    </sheetView>
  </sheetViews>
  <sheetFormatPr baseColWidth="10" defaultRowHeight="16" x14ac:dyDescent="0.2"/>
  <cols>
    <col min="1" max="1" width="14" customWidth="1"/>
    <col min="5" max="18" width="7.83203125" customWidth="1"/>
    <col min="19" max="33" width="9.8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38</v>
      </c>
      <c r="T1" t="s">
        <v>40</v>
      </c>
      <c r="U1" t="s">
        <v>42</v>
      </c>
      <c r="V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39</v>
      </c>
      <c r="AB1" t="s">
        <v>50</v>
      </c>
      <c r="AC1" t="s">
        <v>43</v>
      </c>
      <c r="AD1" t="s">
        <v>51</v>
      </c>
      <c r="AE1" t="s">
        <v>41</v>
      </c>
      <c r="AF1" t="s">
        <v>52</v>
      </c>
      <c r="AG1" t="s">
        <v>45</v>
      </c>
      <c r="AH1" t="s">
        <v>73</v>
      </c>
    </row>
    <row r="2" spans="1:34" x14ac:dyDescent="0.2">
      <c r="A2" t="s">
        <v>22</v>
      </c>
      <c r="B2" t="s">
        <v>53</v>
      </c>
      <c r="C2" t="s">
        <v>79</v>
      </c>
      <c r="D2">
        <v>12400</v>
      </c>
      <c r="E2" s="1">
        <v>4</v>
      </c>
      <c r="F2">
        <v>6</v>
      </c>
      <c r="G2">
        <v>2</v>
      </c>
      <c r="H2">
        <v>16</v>
      </c>
      <c r="I2">
        <v>6</v>
      </c>
      <c r="J2">
        <v>4</v>
      </c>
      <c r="K2">
        <v>5</v>
      </c>
      <c r="L2">
        <v>81</v>
      </c>
      <c r="M2">
        <v>6</v>
      </c>
      <c r="N2">
        <v>4</v>
      </c>
      <c r="O2">
        <v>3</v>
      </c>
      <c r="P2">
        <v>3</v>
      </c>
      <c r="Q2">
        <v>1</v>
      </c>
      <c r="R2">
        <v>0</v>
      </c>
      <c r="S2" s="1">
        <f>(F2*10+G2*6+H2+I2+J2*0.7+K2+L2*0.02+M2+N2*(-0.5)+O2+P2*0.5+Q2*(-1.5)+R2*(-6))/5</f>
        <v>22.084</v>
      </c>
      <c r="T2" s="1">
        <f>(F2*10+G2*6+H2+I2+J2*0.7+K2+L2*0.02+M2+N2*(-0.5)+O2+P2*0.5+Q2*(-1.5)+R2*(-6))/E2</f>
        <v>27.605</v>
      </c>
      <c r="U2" s="1">
        <f>(H2+I2+J2*0.7+K2+L2*0.02+M2+N2*(-0.5)+O2+P2*0.5+Q2*(-1.5))/5</f>
        <v>7.6840000000000002</v>
      </c>
      <c r="V2" s="1">
        <f>(H2+I2+J2*0.7+K2+L2*0.02+M2+N2*(-0.5)+O2+P2*0.5+Q2*(-1.5))/E2</f>
        <v>9.6050000000000004</v>
      </c>
      <c r="W2" s="1">
        <f>S2-U2</f>
        <v>14.399999999999999</v>
      </c>
      <c r="X2" s="1">
        <f>T2-V2</f>
        <v>18</v>
      </c>
      <c r="Y2" s="1">
        <f>20/41</f>
        <v>0.48780487804878048</v>
      </c>
      <c r="Z2" s="1">
        <f>S2+(Y2-0.5)*10</f>
        <v>21.962048780487805</v>
      </c>
      <c r="AA2" s="1">
        <f>Z2/(D2/1000)</f>
        <v>1.7711329661683712</v>
      </c>
      <c r="AB2" s="1">
        <f>U2+(Y2-0.5)*10</f>
        <v>7.5620487804878049</v>
      </c>
      <c r="AC2" s="1">
        <f>AB2/(D2/1000)</f>
        <v>0.60984264358772622</v>
      </c>
      <c r="AD2" s="1">
        <f>T2+(Y2-0.5)*10</f>
        <v>27.483048780487806</v>
      </c>
      <c r="AE2" s="1">
        <f>AD2/(D2/1000)</f>
        <v>2.2163749016522423</v>
      </c>
      <c r="AF2" s="1">
        <f>V2+(Y2-0.5)*10</f>
        <v>9.4830487804878061</v>
      </c>
      <c r="AG2" s="1">
        <f>AF2/(D2/1000)</f>
        <v>0.764761998426436</v>
      </c>
      <c r="AH2" t="s">
        <v>74</v>
      </c>
    </row>
    <row r="3" spans="1:34" x14ac:dyDescent="0.2">
      <c r="A3" t="s">
        <v>59</v>
      </c>
      <c r="B3" t="s">
        <v>72</v>
      </c>
      <c r="C3" t="s">
        <v>80</v>
      </c>
      <c r="D3">
        <v>12200</v>
      </c>
      <c r="E3" s="1">
        <v>5</v>
      </c>
      <c r="F3">
        <v>4</v>
      </c>
      <c r="G3">
        <v>1</v>
      </c>
      <c r="H3">
        <v>22</v>
      </c>
      <c r="I3">
        <v>7</v>
      </c>
      <c r="J3">
        <v>20</v>
      </c>
      <c r="K3">
        <v>8</v>
      </c>
      <c r="L3">
        <v>274</v>
      </c>
      <c r="M3">
        <v>15</v>
      </c>
      <c r="N3">
        <v>3</v>
      </c>
      <c r="O3">
        <v>2</v>
      </c>
      <c r="P3">
        <v>0</v>
      </c>
      <c r="Q3">
        <v>0</v>
      </c>
      <c r="R3">
        <v>0</v>
      </c>
      <c r="S3" s="1">
        <f>(F3*10+G3*6+H3+I3+J3*0.7+K3+L3*0.02+M3+N3*(-0.5)+O3+P3*0.5+Q3*(-1.5)+R3*(-6))/5</f>
        <v>23.596</v>
      </c>
      <c r="T3" s="1">
        <f>(F3*10+G3*6+H3+I3+J3*0.7+K3+L3*0.02+M3+N3*(-0.5)+O3+P3*0.5+Q3*(-1.5)+R3*(-6))/E3</f>
        <v>23.596</v>
      </c>
      <c r="U3" s="1">
        <f>(H3+I3+J3*0.7+K3+L3*0.02+M3+N3*(-0.5)+O3+P3*0.5+Q3*(-1.5))/5</f>
        <v>14.396000000000001</v>
      </c>
      <c r="V3" s="1">
        <f>(H3+I3+J3*0.7+K3+L3*0.02+M3+N3*(-0.5)+O3+P3*0.5+Q3*(-1.5))/E3</f>
        <v>14.396000000000001</v>
      </c>
      <c r="W3" s="1">
        <f>S3-U3</f>
        <v>9.1999999999999993</v>
      </c>
      <c r="X3" s="1">
        <f>T3-V3</f>
        <v>9.1999999999999993</v>
      </c>
      <c r="Y3" s="1">
        <f>20/41</f>
        <v>0.48780487804878048</v>
      </c>
      <c r="Z3" s="1">
        <f>S3+(Y3-0.5)*10</f>
        <v>23.474048780487806</v>
      </c>
      <c r="AA3" s="1">
        <f t="shared" ref="AA3:AA40" si="0">Z3/(D3/1000)</f>
        <v>1.9241023590563777</v>
      </c>
      <c r="AB3" s="1">
        <f>U3+(Y3-0.5)*10</f>
        <v>14.274048780487806</v>
      </c>
      <c r="AC3" s="1">
        <f t="shared" ref="AC3:AC40" si="1">AB3/(D3/1000)</f>
        <v>1.1700039984006398</v>
      </c>
      <c r="AD3" s="1">
        <f>T3+(Y3-0.5)*10</f>
        <v>23.474048780487806</v>
      </c>
      <c r="AE3" s="1">
        <f t="shared" ref="AE3:AE40" si="2">AD3/(D3/1000)</f>
        <v>1.9241023590563777</v>
      </c>
      <c r="AF3" s="1">
        <f>V3+(Y3-0.5)*10</f>
        <v>14.274048780487806</v>
      </c>
      <c r="AG3" s="1">
        <f t="shared" ref="AG3:AG40" si="3">AF3/(D3/1000)</f>
        <v>1.1700039984006398</v>
      </c>
      <c r="AH3" t="s">
        <v>74</v>
      </c>
    </row>
    <row r="4" spans="1:34" x14ac:dyDescent="0.2">
      <c r="A4" t="s">
        <v>58</v>
      </c>
      <c r="B4" t="s">
        <v>72</v>
      </c>
      <c r="C4" t="s">
        <v>79</v>
      </c>
      <c r="D4">
        <v>9000</v>
      </c>
      <c r="E4" s="1">
        <v>3.7444444444444445</v>
      </c>
      <c r="F4">
        <v>3</v>
      </c>
      <c r="G4">
        <v>0</v>
      </c>
      <c r="H4">
        <v>12</v>
      </c>
      <c r="I4">
        <v>5</v>
      </c>
      <c r="J4">
        <v>0</v>
      </c>
      <c r="K4">
        <v>2</v>
      </c>
      <c r="L4">
        <v>68</v>
      </c>
      <c r="M4">
        <v>6</v>
      </c>
      <c r="N4">
        <v>3</v>
      </c>
      <c r="O4">
        <v>0</v>
      </c>
      <c r="P4">
        <v>1</v>
      </c>
      <c r="Q4">
        <v>1</v>
      </c>
      <c r="R4">
        <v>0</v>
      </c>
      <c r="S4" s="1">
        <f>(F4*10+G4*6+H4+I4+J4*0.7+K4+L4*0.02+M4+N4*(-0.5)+O4+P4*0.5+Q4*(-1.5)+R4*(-6))/5</f>
        <v>10.772</v>
      </c>
      <c r="T4" s="1">
        <f>(F4*10+G4*6+H4+I4+J4*0.7+K4+L4*0.02+M4+N4*(-0.5)+O4+P4*0.5+Q4*(-1.5)+R4*(-6))/E4</f>
        <v>14.383976261127597</v>
      </c>
      <c r="U4" s="1">
        <f>(H4+I4+J4*0.7+K4+L4*0.02+M4+N4*(-0.5)+O4+P4*0.5+Q4*(-1.5))/5</f>
        <v>4.7720000000000002</v>
      </c>
      <c r="V4" s="1">
        <f>(H4+I4+J4*0.7+K4+L4*0.02+M4+N4*(-0.5)+O4+P4*0.5+Q4*(-1.5))/E4</f>
        <v>6.3721068249258161</v>
      </c>
      <c r="W4" s="1">
        <f>S4-U4</f>
        <v>6</v>
      </c>
      <c r="X4" s="1">
        <f>T4-V4</f>
        <v>8.0118694362017813</v>
      </c>
      <c r="Y4" s="1">
        <f>20/41</f>
        <v>0.48780487804878048</v>
      </c>
      <c r="Z4" s="1">
        <f>S4+(Y4-0.5)*10</f>
        <v>10.650048780487804</v>
      </c>
      <c r="AA4" s="1">
        <f t="shared" si="0"/>
        <v>1.1833387533875337</v>
      </c>
      <c r="AB4" s="1">
        <f>U4+(Y4-0.5)*10</f>
        <v>4.650048780487805</v>
      </c>
      <c r="AC4" s="1">
        <f t="shared" si="1"/>
        <v>0.51667208672086717</v>
      </c>
      <c r="AD4" s="1">
        <f>T4+(Y4-0.5)*10</f>
        <v>14.262025041615402</v>
      </c>
      <c r="AE4" s="1">
        <f t="shared" si="2"/>
        <v>1.5846694490683779</v>
      </c>
      <c r="AF4" s="1">
        <f>V4+(Y4-0.5)*10</f>
        <v>6.2501556054136209</v>
      </c>
      <c r="AG4" s="1">
        <f t="shared" si="3"/>
        <v>0.69446173393484678</v>
      </c>
      <c r="AH4" t="s">
        <v>74</v>
      </c>
    </row>
    <row r="5" spans="1:34" x14ac:dyDescent="0.2">
      <c r="A5" t="s">
        <v>24</v>
      </c>
      <c r="B5" t="s">
        <v>53</v>
      </c>
      <c r="C5" t="s">
        <v>76</v>
      </c>
      <c r="D5">
        <v>7800</v>
      </c>
      <c r="E5" s="1">
        <v>2.2888888888888888</v>
      </c>
      <c r="F5">
        <v>1</v>
      </c>
      <c r="G5">
        <v>1</v>
      </c>
      <c r="H5">
        <v>2</v>
      </c>
      <c r="I5">
        <v>2</v>
      </c>
      <c r="J5">
        <v>4</v>
      </c>
      <c r="K5">
        <v>5</v>
      </c>
      <c r="L5">
        <v>51</v>
      </c>
      <c r="M5">
        <v>0</v>
      </c>
      <c r="N5">
        <v>2</v>
      </c>
      <c r="O5">
        <v>1</v>
      </c>
      <c r="P5">
        <v>2</v>
      </c>
      <c r="Q5">
        <v>0</v>
      </c>
      <c r="R5">
        <v>0</v>
      </c>
      <c r="S5" s="1">
        <f>(F5*10+G5*6+H5+I5+J5*0.7+K5+L5*0.02+M5+N5*(-0.5)+O5+P5*0.5+Q5*(-1.5)+R5*(-6))/5</f>
        <v>5.9640000000000004</v>
      </c>
      <c r="T5" s="1">
        <f>(F5*10+G5*6+H5+I5+J5*0.7+K5+L5*0.02+M5+N5*(-0.5)+O5+P5*0.5+Q5*(-1.5)+R5*(-6))/E5</f>
        <v>13.028155339805826</v>
      </c>
      <c r="U5" s="1">
        <f>(H5+I5+J5*0.7+K5+L5*0.02+M5+N5*(-0.5)+O5+P5*0.5+Q5*(-1.5))/5</f>
        <v>2.7640000000000002</v>
      </c>
      <c r="V5" s="1">
        <f>(H5+I5+J5*0.7+K5+L5*0.02+M5+N5*(-0.5)+O5+P5*0.5+Q5*(-1.5))/E5</f>
        <v>6.0378640776699033</v>
      </c>
      <c r="W5" s="1">
        <f>S5-U5</f>
        <v>3.2</v>
      </c>
      <c r="X5" s="1">
        <f>T5-V5</f>
        <v>6.9902912621359228</v>
      </c>
      <c r="Y5" s="1">
        <f>20/41</f>
        <v>0.48780487804878048</v>
      </c>
      <c r="Z5" s="1">
        <f>S5+(Y5-0.5)*10</f>
        <v>5.8420487804878052</v>
      </c>
      <c r="AA5" s="1">
        <f t="shared" si="0"/>
        <v>0.74898061288305195</v>
      </c>
      <c r="AB5" s="1">
        <f>U5+(Y5-0.5)*10</f>
        <v>2.642048780487805</v>
      </c>
      <c r="AC5" s="1">
        <f t="shared" si="1"/>
        <v>0.33872420262664166</v>
      </c>
      <c r="AD5" s="1">
        <f>T5+(Y5-0.5)*10</f>
        <v>12.90620412029363</v>
      </c>
      <c r="AE5" s="1">
        <f t="shared" si="2"/>
        <v>1.6546415538837989</v>
      </c>
      <c r="AF5" s="1">
        <f>V5+(Y5-0.5)*10</f>
        <v>5.9159128581577081</v>
      </c>
      <c r="AG5" s="1">
        <f t="shared" si="3"/>
        <v>0.75845036643047536</v>
      </c>
      <c r="AH5" t="s">
        <v>74</v>
      </c>
    </row>
    <row r="6" spans="1:34" x14ac:dyDescent="0.2">
      <c r="A6" t="s">
        <v>30</v>
      </c>
      <c r="B6" t="s">
        <v>53</v>
      </c>
      <c r="C6" t="s">
        <v>80</v>
      </c>
      <c r="D6">
        <v>8200</v>
      </c>
      <c r="E6" s="1">
        <v>3.9555555555555557</v>
      </c>
      <c r="F6">
        <v>1</v>
      </c>
      <c r="G6">
        <v>1</v>
      </c>
      <c r="H6">
        <v>6</v>
      </c>
      <c r="I6">
        <v>3</v>
      </c>
      <c r="J6">
        <v>9</v>
      </c>
      <c r="K6">
        <v>14</v>
      </c>
      <c r="L6">
        <v>146</v>
      </c>
      <c r="M6">
        <v>1</v>
      </c>
      <c r="N6">
        <v>2</v>
      </c>
      <c r="O6">
        <v>3</v>
      </c>
      <c r="P6">
        <v>0</v>
      </c>
      <c r="Q6">
        <v>0</v>
      </c>
      <c r="R6">
        <v>0</v>
      </c>
      <c r="S6" s="1">
        <f>(F6*10+G6*6+H6+I6+J6*0.7+K6+L6*0.02+M6+N6*(-0.5)+O6+P6*0.5+Q6*(-1.5)+R6*(-6))/5</f>
        <v>10.244</v>
      </c>
      <c r="T6" s="1">
        <f>(F6*10+G6*6+H6+I6+J6*0.7+K6+L6*0.02+M6+N6*(-0.5)+O6+P6*0.5+Q6*(-1.5)+R6*(-6))/E6</f>
        <v>12.948876404494381</v>
      </c>
      <c r="U6" s="1">
        <f>(H6+I6+J6*0.7+K6+L6*0.02+M6+N6*(-0.5)+O6+P6*0.5+Q6*(-1.5))/5</f>
        <v>7.0439999999999996</v>
      </c>
      <c r="V6" s="1">
        <f>(H6+I6+J6*0.7+K6+L6*0.02+M6+N6*(-0.5)+O6+P6*0.5+Q6*(-1.5))/E6</f>
        <v>8.9039325842696631</v>
      </c>
      <c r="W6" s="1">
        <f>S6-U6</f>
        <v>3.2</v>
      </c>
      <c r="X6" s="1">
        <f>T6-V6</f>
        <v>4.0449438202247183</v>
      </c>
      <c r="Y6" s="1">
        <f>20/41</f>
        <v>0.48780487804878048</v>
      </c>
      <c r="Z6" s="1">
        <f>S6+(Y6-0.5)*10</f>
        <v>10.122048780487805</v>
      </c>
      <c r="AA6" s="1">
        <f t="shared" si="0"/>
        <v>1.2343961927424154</v>
      </c>
      <c r="AB6" s="1">
        <f>U6+(Y6-0.5)*10</f>
        <v>6.9220487804878044</v>
      </c>
      <c r="AC6" s="1">
        <f t="shared" si="1"/>
        <v>0.8441522903033909</v>
      </c>
      <c r="AD6" s="1">
        <f>T6+(Y6-0.5)*10</f>
        <v>12.826925184982187</v>
      </c>
      <c r="AE6" s="1">
        <f t="shared" si="2"/>
        <v>1.5642591689002669</v>
      </c>
      <c r="AF6" s="1">
        <f>V6+(Y6-0.5)*10</f>
        <v>8.7819813647574669</v>
      </c>
      <c r="AG6" s="1">
        <f t="shared" si="3"/>
        <v>1.0709733371655448</v>
      </c>
      <c r="AH6" t="s">
        <v>74</v>
      </c>
    </row>
    <row r="7" spans="1:34" x14ac:dyDescent="0.2">
      <c r="A7" t="s">
        <v>28</v>
      </c>
      <c r="B7" t="s">
        <v>53</v>
      </c>
      <c r="C7" t="s">
        <v>76</v>
      </c>
      <c r="D7">
        <v>8600</v>
      </c>
      <c r="E7" s="1">
        <v>4.4222222222222225</v>
      </c>
      <c r="F7">
        <v>1</v>
      </c>
      <c r="G7">
        <v>0</v>
      </c>
      <c r="H7">
        <v>15</v>
      </c>
      <c r="I7">
        <v>7</v>
      </c>
      <c r="J7">
        <v>10</v>
      </c>
      <c r="K7">
        <v>5</v>
      </c>
      <c r="L7">
        <v>136</v>
      </c>
      <c r="M7">
        <v>6</v>
      </c>
      <c r="N7">
        <v>3</v>
      </c>
      <c r="O7">
        <v>3</v>
      </c>
      <c r="P7">
        <v>3</v>
      </c>
      <c r="Q7">
        <v>0</v>
      </c>
      <c r="R7">
        <v>0</v>
      </c>
      <c r="S7" s="1">
        <f>(F7*10+G7*6+H7+I7+J7*0.7+K7+L7*0.02+M7+N7*(-0.5)+O7+P7*0.5+Q7*(-1.5)+R7*(-6))/5</f>
        <v>11.144</v>
      </c>
      <c r="T7" s="1">
        <f>(F7*10+G7*6+H7+I7+J7*0.7+K7+L7*0.02+M7+N7*(-0.5)+O7+P7*0.5+Q7*(-1.5)+R7*(-6))/E7</f>
        <v>12.6</v>
      </c>
      <c r="U7" s="1">
        <f>(H7+I7+J7*0.7+K7+L7*0.02+M7+N7*(-0.5)+O7+P7*0.5+Q7*(-1.5))/5</f>
        <v>9.1440000000000001</v>
      </c>
      <c r="V7" s="1">
        <f>(H7+I7+J7*0.7+K7+L7*0.02+M7+N7*(-0.5)+O7+P7*0.5+Q7*(-1.5))/E7</f>
        <v>10.338693467336682</v>
      </c>
      <c r="W7" s="1">
        <f>S7-U7</f>
        <v>2</v>
      </c>
      <c r="X7" s="1">
        <f>T7-V7</f>
        <v>2.2613065326633173</v>
      </c>
      <c r="Y7" s="1">
        <f>20/41</f>
        <v>0.48780487804878048</v>
      </c>
      <c r="Z7" s="1">
        <f>S7+(Y7-0.5)*10</f>
        <v>11.022048780487804</v>
      </c>
      <c r="AA7" s="1">
        <f t="shared" si="0"/>
        <v>1.2816335791264888</v>
      </c>
      <c r="AB7" s="1">
        <f>U7+(Y7-0.5)*10</f>
        <v>9.022048780487804</v>
      </c>
      <c r="AC7" s="1">
        <f t="shared" si="1"/>
        <v>1.0490754395916051</v>
      </c>
      <c r="AD7" s="1">
        <f>T7+(Y7-0.5)*10</f>
        <v>12.478048780487804</v>
      </c>
      <c r="AE7" s="1">
        <f t="shared" si="2"/>
        <v>1.4509359047078842</v>
      </c>
      <c r="AF7" s="1">
        <f>V7+(Y7-0.5)*10</f>
        <v>10.216742247824488</v>
      </c>
      <c r="AG7" s="1">
        <f t="shared" si="3"/>
        <v>1.1879932846307544</v>
      </c>
      <c r="AH7" t="s">
        <v>74</v>
      </c>
    </row>
    <row r="8" spans="1:34" x14ac:dyDescent="0.2">
      <c r="A8" t="s">
        <v>57</v>
      </c>
      <c r="B8" t="s">
        <v>72</v>
      </c>
      <c r="C8" t="s">
        <v>76</v>
      </c>
      <c r="D8">
        <v>4600</v>
      </c>
      <c r="E8" s="1">
        <v>3.1</v>
      </c>
      <c r="F8">
        <v>0</v>
      </c>
      <c r="G8">
        <v>1</v>
      </c>
      <c r="H8">
        <v>2</v>
      </c>
      <c r="I8">
        <v>0</v>
      </c>
      <c r="J8">
        <v>10</v>
      </c>
      <c r="K8">
        <v>3</v>
      </c>
      <c r="L8">
        <v>261</v>
      </c>
      <c r="M8">
        <v>6</v>
      </c>
      <c r="N8">
        <v>4</v>
      </c>
      <c r="O8">
        <v>2</v>
      </c>
      <c r="P8">
        <v>5</v>
      </c>
      <c r="Q8">
        <v>1</v>
      </c>
      <c r="R8">
        <v>0</v>
      </c>
      <c r="S8" s="1">
        <f>(F8*10+G8*6+H8+I8+J8*0.7+K8+L8*0.02+M8+N8*(-0.5)+O8+P8*0.5+Q8*(-1.5)+R8*(-6))/5</f>
        <v>6.0439999999999996</v>
      </c>
      <c r="T8" s="1">
        <f>(F8*10+G8*6+H8+I8+J8*0.7+K8+L8*0.02+M8+N8*(-0.5)+O8+P8*0.5+Q8*(-1.5)+R8*(-6))/E8</f>
        <v>9.7483870967741932</v>
      </c>
      <c r="U8" s="1">
        <f>(H8+I8+J8*0.7+K8+L8*0.02+M8+N8*(-0.5)+O8+P8*0.5+Q8*(-1.5))/5</f>
        <v>4.8439999999999994</v>
      </c>
      <c r="V8" s="1">
        <f>(H8+I8+J8*0.7+K8+L8*0.02+M8+N8*(-0.5)+O8+P8*0.5+Q8*(-1.5))/E8</f>
        <v>7.8129032258064512</v>
      </c>
      <c r="W8" s="1">
        <f>S8-U8</f>
        <v>1.2000000000000002</v>
      </c>
      <c r="X8" s="1">
        <f>T8-V8</f>
        <v>1.935483870967742</v>
      </c>
      <c r="Y8" s="1">
        <f>20/41</f>
        <v>0.48780487804878048</v>
      </c>
      <c r="Z8" s="1">
        <f>S8+(Y8-0.5)*10</f>
        <v>5.9220487804878044</v>
      </c>
      <c r="AA8" s="1">
        <f t="shared" si="0"/>
        <v>1.2874019088016968</v>
      </c>
      <c r="AB8" s="1">
        <f>U8+(Y8-0.5)*10</f>
        <v>4.7220487804878042</v>
      </c>
      <c r="AC8" s="1">
        <f t="shared" si="1"/>
        <v>1.0265323435843052</v>
      </c>
      <c r="AD8" s="1">
        <f>T8+(Y8-0.5)*10</f>
        <v>9.6264358772619971</v>
      </c>
      <c r="AE8" s="1">
        <f t="shared" si="2"/>
        <v>2.0927034515786951</v>
      </c>
      <c r="AF8" s="1">
        <f>V8+(Y8-0.5)*10</f>
        <v>7.690952006294256</v>
      </c>
      <c r="AG8" s="1">
        <f t="shared" si="3"/>
        <v>1.6719460883248385</v>
      </c>
      <c r="AH8" t="s">
        <v>74</v>
      </c>
    </row>
    <row r="9" spans="1:34" x14ac:dyDescent="0.2">
      <c r="A9" t="s">
        <v>20</v>
      </c>
      <c r="B9" t="s">
        <v>53</v>
      </c>
      <c r="C9" t="s">
        <v>76</v>
      </c>
      <c r="D9">
        <v>4000</v>
      </c>
      <c r="E9" s="1">
        <v>0.81111111111111112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64</v>
      </c>
      <c r="M9">
        <v>0</v>
      </c>
      <c r="N9">
        <v>3</v>
      </c>
      <c r="O9">
        <v>5</v>
      </c>
      <c r="P9">
        <v>1</v>
      </c>
      <c r="Q9">
        <v>0</v>
      </c>
      <c r="R9">
        <v>0</v>
      </c>
      <c r="S9" s="1">
        <f>(F9*10+G9*6+H9+I9+J9*0.7+K9+L9*0.02+M9+N9*(-0.5)+O9+P9*0.5+Q9*(-1.5)+R9*(-6))/5</f>
        <v>1.456</v>
      </c>
      <c r="T9" s="1">
        <f>(F9*10+G9*6+H9+I9+J9*0.7+K9+L9*0.02+M9+N9*(-0.5)+O9+P9*0.5+Q9*(-1.5)+R9*(-6))/E9</f>
        <v>8.9753424657534246</v>
      </c>
      <c r="U9" s="1">
        <f>(H9+I9+J9*0.7+K9+L9*0.02+M9+N9*(-0.5)+O9+P9*0.5+Q9*(-1.5))/5</f>
        <v>1.456</v>
      </c>
      <c r="V9" s="1">
        <f>(H9+I9+J9*0.7+K9+L9*0.02+M9+N9*(-0.5)+O9+P9*0.5+Q9*(-1.5))/E9</f>
        <v>8.9753424657534246</v>
      </c>
      <c r="W9" s="1">
        <f>S9-U9</f>
        <v>0</v>
      </c>
      <c r="X9" s="1">
        <f>T9-V9</f>
        <v>0</v>
      </c>
      <c r="Y9" s="1">
        <f>20/41</f>
        <v>0.48780487804878048</v>
      </c>
      <c r="Z9" s="1">
        <f>S9+(Y9-0.5)*10</f>
        <v>1.3340487804878047</v>
      </c>
      <c r="AA9" s="1">
        <f t="shared" si="0"/>
        <v>0.33351219512195118</v>
      </c>
      <c r="AB9" s="1">
        <f>U9+(Y9-0.5)*10</f>
        <v>1.3340487804878047</v>
      </c>
      <c r="AC9" s="1">
        <f t="shared" si="1"/>
        <v>0.33351219512195118</v>
      </c>
      <c r="AD9" s="1">
        <f>T9+(Y9-0.5)*10</f>
        <v>8.8533912462412303</v>
      </c>
      <c r="AE9" s="1">
        <f t="shared" si="2"/>
        <v>2.2133478115603076</v>
      </c>
      <c r="AF9" s="1">
        <f>V9+(Y9-0.5)*10</f>
        <v>8.8533912462412303</v>
      </c>
      <c r="AG9" s="1">
        <f t="shared" si="3"/>
        <v>2.2133478115603076</v>
      </c>
      <c r="AH9" t="s">
        <v>74</v>
      </c>
    </row>
    <row r="10" spans="1:34" x14ac:dyDescent="0.2">
      <c r="A10" t="s">
        <v>62</v>
      </c>
      <c r="B10" t="s">
        <v>72</v>
      </c>
      <c r="C10" t="s">
        <v>78</v>
      </c>
      <c r="D10">
        <v>4800</v>
      </c>
      <c r="E10" s="1">
        <v>4.1333333333333337</v>
      </c>
      <c r="F10">
        <v>0</v>
      </c>
      <c r="G10">
        <v>2</v>
      </c>
      <c r="H10">
        <v>1</v>
      </c>
      <c r="I10">
        <v>0</v>
      </c>
      <c r="J10">
        <v>7</v>
      </c>
      <c r="K10">
        <v>4</v>
      </c>
      <c r="L10">
        <v>328</v>
      </c>
      <c r="M10">
        <v>5</v>
      </c>
      <c r="N10">
        <v>4</v>
      </c>
      <c r="O10">
        <v>2</v>
      </c>
      <c r="P10">
        <v>6</v>
      </c>
      <c r="Q10">
        <v>1</v>
      </c>
      <c r="R10">
        <v>0</v>
      </c>
      <c r="S10" s="1">
        <f>(F10*10+G10*6+H10+I10+J10*0.7+K10+L10*0.02+M10+N10*(-0.5)+O10+P10*0.5+Q10*(-1.5)+R10*(-6))/5</f>
        <v>6.992</v>
      </c>
      <c r="T10" s="1">
        <f>(F10*10+G10*6+H10+I10+J10*0.7+K10+L10*0.02+M10+N10*(-0.5)+O10+P10*0.5+Q10*(-1.5)+R10*(-6))/E10</f>
        <v>8.4580645161290313</v>
      </c>
      <c r="U10" s="1">
        <f>(H10+I10+J10*0.7+K10+L10*0.02+M10+N10*(-0.5)+O10+P10*0.5+Q10*(-1.5))/5</f>
        <v>4.5920000000000005</v>
      </c>
      <c r="V10" s="1">
        <f>(H10+I10+J10*0.7+K10+L10*0.02+M10+N10*(-0.5)+O10+P10*0.5+Q10*(-1.5))/E10</f>
        <v>5.5548387096774192</v>
      </c>
      <c r="W10" s="1">
        <f>S10-U10</f>
        <v>2.3999999999999995</v>
      </c>
      <c r="X10" s="1">
        <f>T10-V10</f>
        <v>2.9032258064516121</v>
      </c>
      <c r="Y10" s="1">
        <f>20/41</f>
        <v>0.48780487804878048</v>
      </c>
      <c r="Z10" s="1">
        <f>S10+(Y10-0.5)*10</f>
        <v>6.8700487804878048</v>
      </c>
      <c r="AA10" s="1">
        <f t="shared" si="0"/>
        <v>1.4312601626016261</v>
      </c>
      <c r="AB10" s="1">
        <f>U10+(Y10-0.5)*10</f>
        <v>4.4700487804878053</v>
      </c>
      <c r="AC10" s="1">
        <f t="shared" si="1"/>
        <v>0.93126016260162614</v>
      </c>
      <c r="AD10" s="1">
        <f>T10+(Y10-0.5)*10</f>
        <v>8.336113296616837</v>
      </c>
      <c r="AE10" s="1">
        <f t="shared" si="2"/>
        <v>1.7366902701285079</v>
      </c>
      <c r="AF10" s="1">
        <f>V10+(Y10-0.5)*10</f>
        <v>5.432887490165224</v>
      </c>
      <c r="AG10" s="1">
        <f t="shared" si="3"/>
        <v>1.1318515604510884</v>
      </c>
      <c r="AH10" t="s">
        <v>74</v>
      </c>
    </row>
    <row r="11" spans="1:34" x14ac:dyDescent="0.2">
      <c r="A11" t="s">
        <v>55</v>
      </c>
      <c r="B11" t="s">
        <v>72</v>
      </c>
      <c r="C11" t="s">
        <v>78</v>
      </c>
      <c r="D11">
        <v>3800</v>
      </c>
      <c r="E11" s="1">
        <v>3.6</v>
      </c>
      <c r="F11">
        <v>1</v>
      </c>
      <c r="G11">
        <v>0</v>
      </c>
      <c r="H11">
        <v>2</v>
      </c>
      <c r="I11">
        <v>2</v>
      </c>
      <c r="J11">
        <v>5</v>
      </c>
      <c r="K11">
        <v>3</v>
      </c>
      <c r="L11">
        <v>265</v>
      </c>
      <c r="M11">
        <v>2</v>
      </c>
      <c r="N11">
        <v>3</v>
      </c>
      <c r="O11">
        <v>3</v>
      </c>
      <c r="P11">
        <v>4</v>
      </c>
      <c r="Q11">
        <v>1</v>
      </c>
      <c r="R11">
        <v>0</v>
      </c>
      <c r="S11" s="1">
        <f>(F11*10+G11*6+H11+I11+J11*0.7+K11+L11*0.02+M11+N11*(-0.5)+O11+P11*0.5+Q11*(-1.5)+R11*(-6))/5</f>
        <v>5.96</v>
      </c>
      <c r="T11" s="1">
        <f>(F11*10+G11*6+H11+I11+J11*0.7+K11+L11*0.02+M11+N11*(-0.5)+O11+P11*0.5+Q11*(-1.5)+R11*(-6))/E11</f>
        <v>8.2777777777777786</v>
      </c>
      <c r="U11" s="1">
        <f>(H11+I11+J11*0.7+K11+L11*0.02+M11+N11*(-0.5)+O11+P11*0.5+Q11*(-1.5))/5</f>
        <v>3.96</v>
      </c>
      <c r="V11" s="1">
        <f>(H11+I11+J11*0.7+K11+L11*0.02+M11+N11*(-0.5)+O11+P11*0.5+Q11*(-1.5))/E11</f>
        <v>5.5</v>
      </c>
      <c r="W11" s="1">
        <f>S11-U11</f>
        <v>2</v>
      </c>
      <c r="X11" s="1">
        <f>T11-V11</f>
        <v>2.7777777777777786</v>
      </c>
      <c r="Y11" s="1">
        <f>20/41</f>
        <v>0.48780487804878048</v>
      </c>
      <c r="Z11" s="1">
        <f>S11+(Y11-0.5)*10</f>
        <v>5.8380487804878047</v>
      </c>
      <c r="AA11" s="1">
        <f t="shared" si="0"/>
        <v>1.5363286264441591</v>
      </c>
      <c r="AB11" s="1">
        <f>U11+(Y11-0.5)*10</f>
        <v>3.8380487804878047</v>
      </c>
      <c r="AC11" s="1">
        <f t="shared" si="1"/>
        <v>1.0100128369704751</v>
      </c>
      <c r="AD11" s="1">
        <f>T11+(Y11-0.5)*10</f>
        <v>8.1558265582655842</v>
      </c>
      <c r="AE11" s="1">
        <f t="shared" si="2"/>
        <v>2.1462701469119958</v>
      </c>
      <c r="AF11" s="1">
        <f>V11+(Y11-0.5)*10</f>
        <v>5.3780487804878048</v>
      </c>
      <c r="AG11" s="1">
        <f t="shared" si="3"/>
        <v>1.4152759948652118</v>
      </c>
      <c r="AH11" t="s">
        <v>74</v>
      </c>
    </row>
    <row r="12" spans="1:34" x14ac:dyDescent="0.2">
      <c r="A12" t="s">
        <v>64</v>
      </c>
      <c r="B12" t="s">
        <v>72</v>
      </c>
      <c r="C12" t="s">
        <v>76</v>
      </c>
      <c r="D12">
        <v>3400</v>
      </c>
      <c r="E12" s="1">
        <v>1.4888888888888889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124</v>
      </c>
      <c r="M12">
        <v>5</v>
      </c>
      <c r="N12">
        <v>0</v>
      </c>
      <c r="O12">
        <v>1</v>
      </c>
      <c r="P12">
        <v>2</v>
      </c>
      <c r="Q12">
        <v>0</v>
      </c>
      <c r="R12">
        <v>0</v>
      </c>
      <c r="S12" s="1">
        <f>(F12*10+G12*6+H12+I12+J12*0.7+K12+L12*0.02+M12+N12*(-0.5)+O12+P12*0.5+Q12*(-1.5)+R12*(-6))/5</f>
        <v>2.2960000000000003</v>
      </c>
      <c r="T12" s="1">
        <f>(F12*10+G12*6+H12+I12+J12*0.7+K12+L12*0.02+M12+N12*(-0.5)+O12+P12*0.5+Q12*(-1.5)+R12*(-6))/E12</f>
        <v>7.7104477611940299</v>
      </c>
      <c r="U12" s="1">
        <f>(H12+I12+J12*0.7+K12+L12*0.02+M12+N12*(-0.5)+O12+P12*0.5+Q12*(-1.5))/5</f>
        <v>2.2960000000000003</v>
      </c>
      <c r="V12" s="1">
        <f>(H12+I12+J12*0.7+K12+L12*0.02+M12+N12*(-0.5)+O12+P12*0.5+Q12*(-1.5))/E12</f>
        <v>7.7104477611940299</v>
      </c>
      <c r="W12" s="1">
        <f>S12-U12</f>
        <v>0</v>
      </c>
      <c r="X12" s="1">
        <f>T12-V12</f>
        <v>0</v>
      </c>
      <c r="Y12" s="1">
        <f>20/41</f>
        <v>0.48780487804878048</v>
      </c>
      <c r="Z12" s="1">
        <f>S12+(Y12-0.5)*10</f>
        <v>2.174048780487805</v>
      </c>
      <c r="AA12" s="1">
        <f t="shared" si="0"/>
        <v>0.639426111908178</v>
      </c>
      <c r="AB12" s="1">
        <f>U12+(Y12-0.5)*10</f>
        <v>2.174048780487805</v>
      </c>
      <c r="AC12" s="1">
        <f t="shared" si="1"/>
        <v>0.639426111908178</v>
      </c>
      <c r="AD12" s="1">
        <f>T12+(Y12-0.5)*10</f>
        <v>7.5884965416818346</v>
      </c>
      <c r="AE12" s="1">
        <f t="shared" si="2"/>
        <v>2.231910747553481</v>
      </c>
      <c r="AF12" s="1">
        <f>V12+(Y12-0.5)*10</f>
        <v>7.5884965416818346</v>
      </c>
      <c r="AG12" s="1">
        <f t="shared" si="3"/>
        <v>2.231910747553481</v>
      </c>
      <c r="AH12" t="s">
        <v>74</v>
      </c>
    </row>
    <row r="13" spans="1:34" x14ac:dyDescent="0.2">
      <c r="A13" t="s">
        <v>26</v>
      </c>
      <c r="B13" t="s">
        <v>53</v>
      </c>
      <c r="C13" t="s">
        <v>76</v>
      </c>
      <c r="D13">
        <v>5600</v>
      </c>
      <c r="E13" s="1">
        <v>4.8777777777777782</v>
      </c>
      <c r="F13">
        <v>1</v>
      </c>
      <c r="G13">
        <v>0</v>
      </c>
      <c r="H13">
        <v>3</v>
      </c>
      <c r="I13">
        <v>1</v>
      </c>
      <c r="J13">
        <v>1</v>
      </c>
      <c r="K13">
        <v>2</v>
      </c>
      <c r="L13">
        <v>248</v>
      </c>
      <c r="M13">
        <v>6</v>
      </c>
      <c r="N13">
        <v>7</v>
      </c>
      <c r="O13">
        <v>7</v>
      </c>
      <c r="P13">
        <v>8</v>
      </c>
      <c r="Q13">
        <v>0</v>
      </c>
      <c r="R13">
        <v>0</v>
      </c>
      <c r="S13" s="1">
        <f>(F13*10+G13*6+H13+I13+J13*0.7+K13+L13*0.02+M13+N13*(-0.5)+O13+P13*0.5+Q13*(-1.5)+R13*(-6))/5</f>
        <v>7.0319999999999991</v>
      </c>
      <c r="T13" s="1">
        <f>(F13*10+G13*6+H13+I13+J13*0.7+K13+L13*0.02+M13+N13*(-0.5)+O13+P13*0.5+Q13*(-1.5)+R13*(-6))/E13</f>
        <v>7.2082004555808643</v>
      </c>
      <c r="U13" s="1">
        <f>(H13+I13+J13*0.7+K13+L13*0.02+M13+N13*(-0.5)+O13+P13*0.5+Q13*(-1.5))/5</f>
        <v>5.032</v>
      </c>
      <c r="V13" s="1">
        <f>(H13+I13+J13*0.7+K13+L13*0.02+M13+N13*(-0.5)+O13+P13*0.5+Q13*(-1.5))/E13</f>
        <v>5.1580865603644641</v>
      </c>
      <c r="W13" s="1">
        <f>S13-U13</f>
        <v>1.9999999999999991</v>
      </c>
      <c r="X13" s="1">
        <f>T13-V13</f>
        <v>2.0501138952164002</v>
      </c>
      <c r="Y13" s="1">
        <f>20/41</f>
        <v>0.48780487804878048</v>
      </c>
      <c r="Z13" s="1">
        <f>S13+(Y13-0.5)*10</f>
        <v>6.9100487804878039</v>
      </c>
      <c r="AA13" s="1">
        <f t="shared" si="0"/>
        <v>1.233937282229965</v>
      </c>
      <c r="AB13" s="1">
        <f>U13+(Y13-0.5)*10</f>
        <v>4.9100487804878048</v>
      </c>
      <c r="AC13" s="1">
        <f t="shared" si="1"/>
        <v>0.87679442508710803</v>
      </c>
      <c r="AD13" s="1">
        <f>T13+(Y13-0.5)*10</f>
        <v>7.0862492360686691</v>
      </c>
      <c r="AE13" s="1">
        <f t="shared" si="2"/>
        <v>1.2654016492979767</v>
      </c>
      <c r="AF13" s="1">
        <f>V13+(Y13-0.5)*10</f>
        <v>5.0361353408522689</v>
      </c>
      <c r="AG13" s="1">
        <f t="shared" si="3"/>
        <v>0.89930988229504805</v>
      </c>
      <c r="AH13" t="s">
        <v>74</v>
      </c>
    </row>
    <row r="14" spans="1:34" x14ac:dyDescent="0.2">
      <c r="A14" t="s">
        <v>27</v>
      </c>
      <c r="B14" t="s">
        <v>53</v>
      </c>
      <c r="C14" t="s">
        <v>78</v>
      </c>
      <c r="D14">
        <v>6000</v>
      </c>
      <c r="E14" s="1">
        <v>4.1888888888888891</v>
      </c>
      <c r="F14">
        <v>0</v>
      </c>
      <c r="G14">
        <v>0</v>
      </c>
      <c r="H14">
        <v>1</v>
      </c>
      <c r="I14">
        <v>0</v>
      </c>
      <c r="J14">
        <v>11</v>
      </c>
      <c r="K14">
        <v>4</v>
      </c>
      <c r="L14">
        <v>226</v>
      </c>
      <c r="M14">
        <v>4</v>
      </c>
      <c r="N14">
        <v>7</v>
      </c>
      <c r="O14">
        <v>9</v>
      </c>
      <c r="P14">
        <v>8</v>
      </c>
      <c r="Q14">
        <v>2</v>
      </c>
      <c r="R14">
        <v>0</v>
      </c>
      <c r="S14" s="1">
        <f>(F14*10+G14*6+H14+I14+J14*0.7+K14+L14*0.02+M14+N14*(-0.5)+O14+P14*0.5+Q14*(-1.5)+R14*(-6))/5</f>
        <v>5.5439999999999996</v>
      </c>
      <c r="T14" s="1">
        <f>(F14*10+G14*6+H14+I14+J14*0.7+K14+L14*0.02+M14+N14*(-0.5)+O14+P14*0.5+Q14*(-1.5)+R14*(-6))/E14</f>
        <v>6.6175066312997339</v>
      </c>
      <c r="U14" s="1">
        <f>(H14+I14+J14*0.7+K14+L14*0.02+M14+N14*(-0.5)+O14+P14*0.5+Q14*(-1.5))/5</f>
        <v>5.5439999999999996</v>
      </c>
      <c r="V14" s="1">
        <f>(H14+I14+J14*0.7+K14+L14*0.02+M14+N14*(-0.5)+O14+P14*0.5+Q14*(-1.5))/E14</f>
        <v>6.6175066312997339</v>
      </c>
      <c r="W14" s="1">
        <f>S14-U14</f>
        <v>0</v>
      </c>
      <c r="X14" s="1">
        <f>T14-V14</f>
        <v>0</v>
      </c>
      <c r="Y14" s="1">
        <f>20/41</f>
        <v>0.48780487804878048</v>
      </c>
      <c r="Z14" s="1">
        <f>S14+(Y14-0.5)*10</f>
        <v>5.4220487804878044</v>
      </c>
      <c r="AA14" s="1">
        <f t="shared" si="0"/>
        <v>0.90367479674796736</v>
      </c>
      <c r="AB14" s="1">
        <f>U14+(Y14-0.5)*10</f>
        <v>5.4220487804878044</v>
      </c>
      <c r="AC14" s="1">
        <f t="shared" si="1"/>
        <v>0.90367479674796736</v>
      </c>
      <c r="AD14" s="1">
        <f>T14+(Y14-0.5)*10</f>
        <v>6.4955554117875387</v>
      </c>
      <c r="AE14" s="1">
        <f t="shared" si="2"/>
        <v>1.0825925686312565</v>
      </c>
      <c r="AF14" s="1">
        <f>V14+(Y14-0.5)*10</f>
        <v>6.4955554117875387</v>
      </c>
      <c r="AG14" s="1">
        <f t="shared" si="3"/>
        <v>1.0825925686312565</v>
      </c>
      <c r="AH14" t="s">
        <v>74</v>
      </c>
    </row>
    <row r="15" spans="1:34" x14ac:dyDescent="0.2">
      <c r="A15" t="s">
        <v>60</v>
      </c>
      <c r="B15" t="s">
        <v>72</v>
      </c>
      <c r="C15" t="s">
        <v>78</v>
      </c>
      <c r="D15">
        <v>3600</v>
      </c>
      <c r="E15" s="1">
        <v>4.166666666666667</v>
      </c>
      <c r="F15">
        <v>1</v>
      </c>
      <c r="G15">
        <v>0</v>
      </c>
      <c r="H15">
        <v>2</v>
      </c>
      <c r="I15">
        <v>1</v>
      </c>
      <c r="J15">
        <v>0</v>
      </c>
      <c r="K15">
        <v>0</v>
      </c>
      <c r="L15">
        <v>320</v>
      </c>
      <c r="M15">
        <v>4</v>
      </c>
      <c r="N15">
        <v>8</v>
      </c>
      <c r="O15">
        <v>5</v>
      </c>
      <c r="P15">
        <v>4</v>
      </c>
      <c r="Q15">
        <v>1</v>
      </c>
      <c r="R15">
        <v>0</v>
      </c>
      <c r="S15" s="1">
        <f>(F15*10+G15*6+H15+I15+J15*0.7+K15+L15*0.02+M15+N15*(-0.5)+O15+P15*0.5+Q15*(-1.5)+R15*(-6))/5</f>
        <v>4.9799999999999995</v>
      </c>
      <c r="T15" s="1">
        <f>(F15*10+G15*6+H15+I15+J15*0.7+K15+L15*0.02+M15+N15*(-0.5)+O15+P15*0.5+Q15*(-1.5)+R15*(-6))/E15</f>
        <v>5.9759999999999991</v>
      </c>
      <c r="U15" s="1">
        <f>(H15+I15+J15*0.7+K15+L15*0.02+M15+N15*(-0.5)+O15+P15*0.5+Q15*(-1.5))/5</f>
        <v>2.9799999999999995</v>
      </c>
      <c r="V15" s="1">
        <f>(H15+I15+J15*0.7+K15+L15*0.02+M15+N15*(-0.5)+O15+P15*0.5+Q15*(-1.5))/E15</f>
        <v>3.5759999999999996</v>
      </c>
      <c r="W15" s="1">
        <f>S15-U15</f>
        <v>2</v>
      </c>
      <c r="X15" s="1">
        <f>T15-V15</f>
        <v>2.3999999999999995</v>
      </c>
      <c r="Y15" s="1">
        <f>20/41</f>
        <v>0.48780487804878048</v>
      </c>
      <c r="Z15" s="1">
        <f>S15+(Y15-0.5)*10</f>
        <v>4.8580487804878043</v>
      </c>
      <c r="AA15" s="1">
        <f t="shared" si="0"/>
        <v>1.3494579945799456</v>
      </c>
      <c r="AB15" s="1">
        <f>U15+(Y15-0.5)*10</f>
        <v>2.8580487804878043</v>
      </c>
      <c r="AC15" s="1">
        <f t="shared" si="1"/>
        <v>0.79390243902439006</v>
      </c>
      <c r="AD15" s="1">
        <f>T15+(Y15-0.5)*10</f>
        <v>5.8540487804878039</v>
      </c>
      <c r="AE15" s="1">
        <f t="shared" si="2"/>
        <v>1.626124661246612</v>
      </c>
      <c r="AF15" s="1">
        <f>V15+(Y15-0.5)*10</f>
        <v>3.4540487804878044</v>
      </c>
      <c r="AG15" s="1">
        <f t="shared" si="3"/>
        <v>0.95945799457994563</v>
      </c>
      <c r="AH15" t="s">
        <v>74</v>
      </c>
    </row>
    <row r="16" spans="1:34" x14ac:dyDescent="0.2">
      <c r="A16" t="s">
        <v>31</v>
      </c>
      <c r="B16" t="s">
        <v>53</v>
      </c>
      <c r="C16" t="s">
        <v>78</v>
      </c>
      <c r="D16">
        <v>4200</v>
      </c>
      <c r="E16" s="1">
        <v>4.8777777777777782</v>
      </c>
      <c r="F16">
        <v>1</v>
      </c>
      <c r="G16">
        <v>0</v>
      </c>
      <c r="H16">
        <v>4</v>
      </c>
      <c r="I16">
        <v>2</v>
      </c>
      <c r="J16">
        <v>2</v>
      </c>
      <c r="K16">
        <v>0</v>
      </c>
      <c r="L16">
        <v>375</v>
      </c>
      <c r="M16">
        <v>0</v>
      </c>
      <c r="N16">
        <v>3</v>
      </c>
      <c r="O16">
        <v>3</v>
      </c>
      <c r="P16">
        <v>5</v>
      </c>
      <c r="Q16">
        <v>0</v>
      </c>
      <c r="R16">
        <v>0</v>
      </c>
      <c r="S16" s="1">
        <f>(F16*10+G16*6+H16+I16+J16*0.7+K16+L16*0.02+M16+N16*(-0.5)+O16+P16*0.5+Q16*(-1.5)+R16*(-6))/5</f>
        <v>5.7799999999999994</v>
      </c>
      <c r="T16" s="1">
        <f>(F16*10+G16*6+H16+I16+J16*0.7+K16+L16*0.02+M16+N16*(-0.5)+O16+P16*0.5+Q16*(-1.5)+R16*(-6))/E16</f>
        <v>5.9248291571753979</v>
      </c>
      <c r="U16" s="1">
        <f>(H16+I16+J16*0.7+K16+L16*0.02+M16+N16*(-0.5)+O16+P16*0.5+Q16*(-1.5))/5</f>
        <v>3.78</v>
      </c>
      <c r="V16" s="1">
        <f>(H16+I16+J16*0.7+K16+L16*0.02+M16+N16*(-0.5)+O16+P16*0.5+Q16*(-1.5))/E16</f>
        <v>3.8747152619589973</v>
      </c>
      <c r="W16" s="1">
        <f>S16-U16</f>
        <v>1.9999999999999996</v>
      </c>
      <c r="X16" s="1">
        <f>T16-V16</f>
        <v>2.0501138952164006</v>
      </c>
      <c r="Y16" s="1">
        <f>20/41</f>
        <v>0.48780487804878048</v>
      </c>
      <c r="Z16" s="1">
        <f>S16+(Y16-0.5)*10</f>
        <v>5.6580487804878041</v>
      </c>
      <c r="AA16" s="1">
        <f t="shared" si="0"/>
        <v>1.3471544715447152</v>
      </c>
      <c r="AB16" s="1">
        <f>U16+(Y16-0.5)*10</f>
        <v>3.6580487804878046</v>
      </c>
      <c r="AC16" s="1">
        <f t="shared" si="1"/>
        <v>0.87096399535423918</v>
      </c>
      <c r="AD16" s="1">
        <f>T16+(Y16-0.5)*10</f>
        <v>5.8028779376632027</v>
      </c>
      <c r="AE16" s="1">
        <f t="shared" si="2"/>
        <v>1.3816376042055243</v>
      </c>
      <c r="AF16" s="1">
        <f>V16+(Y16-0.5)*10</f>
        <v>3.7527640424468021</v>
      </c>
      <c r="AG16" s="1">
        <f t="shared" si="3"/>
        <v>0.89351524820161954</v>
      </c>
      <c r="AH16" t="s">
        <v>74</v>
      </c>
    </row>
    <row r="17" spans="1:34" x14ac:dyDescent="0.2">
      <c r="A17" t="s">
        <v>25</v>
      </c>
      <c r="B17" t="s">
        <v>53</v>
      </c>
      <c r="C17" t="s">
        <v>78</v>
      </c>
      <c r="D17">
        <v>3000</v>
      </c>
      <c r="E17" s="1">
        <v>4.4444444444444446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348</v>
      </c>
      <c r="M17">
        <v>2</v>
      </c>
      <c r="N17">
        <v>4</v>
      </c>
      <c r="O17">
        <v>2</v>
      </c>
      <c r="P17">
        <v>8</v>
      </c>
      <c r="Q17">
        <v>0</v>
      </c>
      <c r="R17">
        <v>0</v>
      </c>
      <c r="S17" s="1">
        <f>(F17*10+G17*6+H17+I17+J17*0.7+K17+L17*0.02+M17+N17*(-0.5)+O17+P17*0.5+Q17*(-1.5)+R17*(-6))/5</f>
        <v>4.532</v>
      </c>
      <c r="T17" s="1">
        <f>(F17*10+G17*6+H17+I17+J17*0.7+K17+L17*0.02+M17+N17*(-0.5)+O17+P17*0.5+Q17*(-1.5)+R17*(-6))/E17</f>
        <v>5.0984999999999996</v>
      </c>
      <c r="U17" s="1">
        <f>(H17+I17+J17*0.7+K17+L17*0.02+M17+N17*(-0.5)+O17+P17*0.5+Q17*(-1.5))/5</f>
        <v>3.3319999999999999</v>
      </c>
      <c r="V17" s="1">
        <f>(H17+I17+J17*0.7+K17+L17*0.02+M17+N17*(-0.5)+O17+P17*0.5+Q17*(-1.5))/E17</f>
        <v>3.7484999999999999</v>
      </c>
      <c r="W17" s="1">
        <f>S17-U17</f>
        <v>1.2000000000000002</v>
      </c>
      <c r="X17" s="1">
        <f>T17-V17</f>
        <v>1.3499999999999996</v>
      </c>
      <c r="Y17" s="1">
        <f>20/41</f>
        <v>0.48780487804878048</v>
      </c>
      <c r="Z17" s="1">
        <f>S17+(Y17-0.5)*10</f>
        <v>4.4100487804878048</v>
      </c>
      <c r="AA17" s="1">
        <f t="shared" si="0"/>
        <v>1.4700162601626017</v>
      </c>
      <c r="AB17" s="1">
        <f>U17+(Y17-0.5)*10</f>
        <v>3.2100487804878046</v>
      </c>
      <c r="AC17" s="1">
        <f t="shared" si="1"/>
        <v>1.0700162601626015</v>
      </c>
      <c r="AD17" s="1">
        <f>T17+(Y17-0.5)*10</f>
        <v>4.9765487804878044</v>
      </c>
      <c r="AE17" s="1">
        <f t="shared" si="2"/>
        <v>1.6588495934959349</v>
      </c>
      <c r="AF17" s="1">
        <f>V17+(Y17-0.5)*10</f>
        <v>3.6265487804878047</v>
      </c>
      <c r="AG17" s="1">
        <f t="shared" si="3"/>
        <v>1.2088495934959349</v>
      </c>
      <c r="AH17" t="s">
        <v>74</v>
      </c>
    </row>
    <row r="18" spans="1:34" x14ac:dyDescent="0.2">
      <c r="A18" t="s">
        <v>61</v>
      </c>
      <c r="B18" t="s">
        <v>72</v>
      </c>
      <c r="C18" t="s">
        <v>79</v>
      </c>
      <c r="D18">
        <v>6200</v>
      </c>
      <c r="E18" s="1">
        <v>2.2000000000000002</v>
      </c>
      <c r="F18">
        <v>0</v>
      </c>
      <c r="G18">
        <v>0</v>
      </c>
      <c r="H18">
        <v>2</v>
      </c>
      <c r="I18">
        <v>0</v>
      </c>
      <c r="J18">
        <v>1</v>
      </c>
      <c r="K18">
        <v>2</v>
      </c>
      <c r="L18">
        <v>85</v>
      </c>
      <c r="M18">
        <v>4</v>
      </c>
      <c r="N18">
        <v>0</v>
      </c>
      <c r="O18">
        <v>0</v>
      </c>
      <c r="P18">
        <v>0</v>
      </c>
      <c r="Q18">
        <v>0</v>
      </c>
      <c r="R18">
        <v>0</v>
      </c>
      <c r="S18" s="1">
        <f>(F18*10+G18*6+H18+I18+J18*0.7+K18+L18*0.02+M18+N18*(-0.5)+O18+P18*0.5+Q18*(-1.5)+R18*(-6))/5</f>
        <v>2.08</v>
      </c>
      <c r="T18" s="1">
        <f>(F18*10+G18*6+H18+I18+J18*0.7+K18+L18*0.02+M18+N18*(-0.5)+O18+P18*0.5+Q18*(-1.5)+R18*(-6))/E18</f>
        <v>4.7272727272727266</v>
      </c>
      <c r="U18" s="1">
        <f>(H18+I18+J18*0.7+K18+L18*0.02+M18+N18*(-0.5)+O18+P18*0.5+Q18*(-1.5))/5</f>
        <v>2.08</v>
      </c>
      <c r="V18" s="1">
        <f>(H18+I18+J18*0.7+K18+L18*0.02+M18+N18*(-0.5)+O18+P18*0.5+Q18*(-1.5))/E18</f>
        <v>4.7272727272727266</v>
      </c>
      <c r="W18" s="1">
        <f>S18-U18</f>
        <v>0</v>
      </c>
      <c r="X18" s="1">
        <f>T18-V18</f>
        <v>0</v>
      </c>
      <c r="Y18" s="1">
        <f>20/41</f>
        <v>0.48780487804878048</v>
      </c>
      <c r="Z18" s="1">
        <f>S18+(Y18-0.5)*10</f>
        <v>1.9580487804878048</v>
      </c>
      <c r="AA18" s="1">
        <f t="shared" si="0"/>
        <v>0.3158143194335169</v>
      </c>
      <c r="AB18" s="1">
        <f>U18+(Y18-0.5)*10</f>
        <v>1.9580487804878048</v>
      </c>
      <c r="AC18" s="1">
        <f t="shared" si="1"/>
        <v>0.3158143194335169</v>
      </c>
      <c r="AD18" s="1">
        <f>T18+(Y18-0.5)*10</f>
        <v>4.6053215077605314</v>
      </c>
      <c r="AE18" s="1">
        <f t="shared" si="2"/>
        <v>0.74279379157427927</v>
      </c>
      <c r="AF18" s="1">
        <f>V18+(Y18-0.5)*10</f>
        <v>4.6053215077605314</v>
      </c>
      <c r="AG18" s="1">
        <f t="shared" si="3"/>
        <v>0.74279379157427927</v>
      </c>
      <c r="AH18" t="s">
        <v>74</v>
      </c>
    </row>
    <row r="19" spans="1:34" x14ac:dyDescent="0.2">
      <c r="A19" t="s">
        <v>66</v>
      </c>
      <c r="B19" t="s">
        <v>72</v>
      </c>
      <c r="C19" t="s">
        <v>76</v>
      </c>
      <c r="D19">
        <v>3400</v>
      </c>
      <c r="E19" s="1">
        <v>2.7222222222222223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227</v>
      </c>
      <c r="M19">
        <v>1</v>
      </c>
      <c r="N19">
        <v>3</v>
      </c>
      <c r="O19">
        <v>5</v>
      </c>
      <c r="P19">
        <v>3</v>
      </c>
      <c r="Q19">
        <v>0</v>
      </c>
      <c r="R19">
        <v>0</v>
      </c>
      <c r="S19" s="1">
        <f>(F19*10+G19*6+H19+I19+J19*0.7+K19+L19*0.02+M19+N19*(-0.5)+O19+P19*0.5+Q19*(-1.5)+R19*(-6))/5</f>
        <v>2.3079999999999998</v>
      </c>
      <c r="T19" s="1">
        <f>(F19*10+G19*6+H19+I19+J19*0.7+K19+L19*0.02+M19+N19*(-0.5)+O19+P19*0.5+Q19*(-1.5)+R19*(-6))/E19</f>
        <v>4.2391836734693875</v>
      </c>
      <c r="U19" s="1">
        <f>(H19+I19+J19*0.7+K19+L19*0.02+M19+N19*(-0.5)+O19+P19*0.5+Q19*(-1.5))/5</f>
        <v>2.3079999999999998</v>
      </c>
      <c r="V19" s="1">
        <f>(H19+I19+J19*0.7+K19+L19*0.02+M19+N19*(-0.5)+O19+P19*0.5+Q19*(-1.5))/E19</f>
        <v>4.2391836734693875</v>
      </c>
      <c r="W19" s="1">
        <f>S19-U19</f>
        <v>0</v>
      </c>
      <c r="X19" s="1">
        <f>T19-V19</f>
        <v>0</v>
      </c>
      <c r="Y19" s="1">
        <f>20/41</f>
        <v>0.48780487804878048</v>
      </c>
      <c r="Z19" s="1">
        <f>S19+(Y19-0.5)*10</f>
        <v>2.1860487804878046</v>
      </c>
      <c r="AA19" s="1">
        <f t="shared" si="0"/>
        <v>0.64295552367288378</v>
      </c>
      <c r="AB19" s="1">
        <f>U19+(Y19-0.5)*10</f>
        <v>2.1860487804878046</v>
      </c>
      <c r="AC19" s="1">
        <f t="shared" si="1"/>
        <v>0.64295552367288378</v>
      </c>
      <c r="AD19" s="1">
        <f>T19+(Y19-0.5)*10</f>
        <v>4.1172324539571923</v>
      </c>
      <c r="AE19" s="1">
        <f t="shared" si="2"/>
        <v>1.2109507217521154</v>
      </c>
      <c r="AF19" s="1">
        <f>V19+(Y19-0.5)*10</f>
        <v>4.1172324539571923</v>
      </c>
      <c r="AG19" s="1">
        <f t="shared" si="3"/>
        <v>1.2109507217521154</v>
      </c>
      <c r="AH19" t="s">
        <v>74</v>
      </c>
    </row>
    <row r="20" spans="1:34" x14ac:dyDescent="0.2">
      <c r="A20" t="s">
        <v>56</v>
      </c>
      <c r="B20" t="s">
        <v>72</v>
      </c>
      <c r="C20" t="s">
        <v>78</v>
      </c>
      <c r="D20">
        <v>3200</v>
      </c>
      <c r="E20" s="1">
        <v>4</v>
      </c>
      <c r="F20">
        <v>0</v>
      </c>
      <c r="G20">
        <v>0</v>
      </c>
      <c r="H20">
        <v>2</v>
      </c>
      <c r="I20">
        <v>1</v>
      </c>
      <c r="J20">
        <v>0</v>
      </c>
      <c r="K20">
        <v>0</v>
      </c>
      <c r="L20">
        <v>293</v>
      </c>
      <c r="M20">
        <v>2</v>
      </c>
      <c r="N20">
        <v>2</v>
      </c>
      <c r="O20">
        <v>1</v>
      </c>
      <c r="P20">
        <v>9</v>
      </c>
      <c r="Q20">
        <v>1</v>
      </c>
      <c r="R20">
        <v>0</v>
      </c>
      <c r="S20" s="1">
        <f>(F20*10+G20*6+H20+I20+J20*0.7+K20+L20*0.02+M20+N20*(-0.5)+O20+P20*0.5+Q20*(-1.5)+R20*(-6))/5</f>
        <v>2.7719999999999998</v>
      </c>
      <c r="T20" s="1">
        <f>(F20*10+G20*6+H20+I20+J20*0.7+K20+L20*0.02+M20+N20*(-0.5)+O20+P20*0.5+Q20*(-1.5)+R20*(-6))/E20</f>
        <v>3.4649999999999999</v>
      </c>
      <c r="U20" s="1">
        <f>(H20+I20+J20*0.7+K20+L20*0.02+M20+N20*(-0.5)+O20+P20*0.5+Q20*(-1.5))/5</f>
        <v>2.7719999999999998</v>
      </c>
      <c r="V20" s="1">
        <f>(H20+I20+J20*0.7+K20+L20*0.02+M20+N20*(-0.5)+O20+P20*0.5+Q20*(-1.5))/E20</f>
        <v>3.4649999999999999</v>
      </c>
      <c r="W20" s="1">
        <f>S20-U20</f>
        <v>0</v>
      </c>
      <c r="X20" s="1">
        <f>T20-V20</f>
        <v>0</v>
      </c>
      <c r="Y20" s="1">
        <f>20/41</f>
        <v>0.48780487804878048</v>
      </c>
      <c r="Z20" s="1">
        <f>S20+(Y20-0.5)*10</f>
        <v>2.6500487804878046</v>
      </c>
      <c r="AA20" s="1">
        <f t="shared" si="0"/>
        <v>0.8281402439024389</v>
      </c>
      <c r="AB20" s="1">
        <f>U20+(Y20-0.5)*10</f>
        <v>2.6500487804878046</v>
      </c>
      <c r="AC20" s="1">
        <f t="shared" si="1"/>
        <v>0.8281402439024389</v>
      </c>
      <c r="AD20" s="1">
        <f>T20+(Y20-0.5)*10</f>
        <v>3.3430487804878046</v>
      </c>
      <c r="AE20" s="1">
        <f t="shared" si="2"/>
        <v>1.0447027439024388</v>
      </c>
      <c r="AF20" s="1">
        <f>V20+(Y20-0.5)*10</f>
        <v>3.3430487804878046</v>
      </c>
      <c r="AG20" s="1">
        <f t="shared" si="3"/>
        <v>1.0447027439024388</v>
      </c>
      <c r="AH20" t="s">
        <v>74</v>
      </c>
    </row>
    <row r="21" spans="1:34" x14ac:dyDescent="0.2">
      <c r="A21" t="s">
        <v>75</v>
      </c>
      <c r="B21" t="s">
        <v>53</v>
      </c>
      <c r="C21" t="s">
        <v>77</v>
      </c>
      <c r="D21">
        <v>6800</v>
      </c>
      <c r="E21" s="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200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 s="1">
        <f>(F21*10+G21*6+H21+I21+J21*0.7+K21+L21*0.02+M21+N21*(-0.5)+O21+P21*0.5+Q21*(-1.5)+R21*(-6))/5</f>
        <v>2.4</v>
      </c>
      <c r="T21" s="1">
        <f>(F21*10+G21*6+H21+I21+J21*0.7+K21+L21*0.02+M21+N21*(-0.5)+O21+P21*0.5+Q21*(-1.5)+R21*(-6))/E21</f>
        <v>2.4</v>
      </c>
      <c r="U21" s="1">
        <f>(H21+I21+J21*0.7+K21+L21*0.02+M21+N21*(-0.5)+O21+P21*0.5+Q21*(-1.5))/5</f>
        <v>1.2</v>
      </c>
      <c r="V21" s="1">
        <f>(H21+I21+J21*0.7+K21+L21*0.02+M21+N21*(-0.5)+O21+P21*0.5+Q21*(-1.5))/E21</f>
        <v>1.2</v>
      </c>
      <c r="W21" s="1">
        <f>S21-U21</f>
        <v>1.2</v>
      </c>
      <c r="X21" s="1">
        <f>T21-V21</f>
        <v>1.2</v>
      </c>
      <c r="Y21" s="1">
        <f>20/41</f>
        <v>0.48780487804878048</v>
      </c>
      <c r="Z21" s="1">
        <f>S21+(Y21-0.5)*10</f>
        <v>2.2780487804878047</v>
      </c>
      <c r="AA21" s="1">
        <f t="shared" si="0"/>
        <v>0.33500717360114773</v>
      </c>
      <c r="AB21" s="1">
        <f>U21+(Y21-0.5)*10</f>
        <v>1.0780487804878047</v>
      </c>
      <c r="AC21" s="1">
        <f t="shared" si="1"/>
        <v>0.15853658536585363</v>
      </c>
      <c r="AD21" s="1">
        <f>T21+(Y21-0.5)*10</f>
        <v>2.2780487804878047</v>
      </c>
      <c r="AE21" s="1">
        <f t="shared" si="2"/>
        <v>0.33500717360114773</v>
      </c>
      <c r="AF21" s="1">
        <f>V21+(Y21-0.5)*10</f>
        <v>1.0780487804878047</v>
      </c>
      <c r="AG21" s="1">
        <f t="shared" si="3"/>
        <v>0.15853658536585363</v>
      </c>
      <c r="AH21" t="s">
        <v>74</v>
      </c>
    </row>
    <row r="22" spans="1:34" x14ac:dyDescent="0.2">
      <c r="A22" t="s">
        <v>54</v>
      </c>
      <c r="B22" t="s">
        <v>72</v>
      </c>
      <c r="C22" t="s">
        <v>77</v>
      </c>
      <c r="D22">
        <v>5200</v>
      </c>
      <c r="E22" s="1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141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 s="1">
        <f>(F22*10+G22*6+H22+I22+J22*0.7+K22+L22*0.02+M22+N22*(-0.5)+O22+P22*0.5+Q22*(-1.5)+R22*(-6))/5</f>
        <v>0.76400000000000001</v>
      </c>
      <c r="T22" s="1">
        <f>(F22*10+G22*6+H22+I22+J22*0.7+K22+L22*0.02+M22+N22*(-0.5)+O22+P22*0.5+Q22*(-1.5)+R22*(-6))/E22</f>
        <v>0.95499999999999996</v>
      </c>
      <c r="U22" s="1">
        <f>(H22+I22+J22*0.7+K22+L22*0.02+M22+N22*(-0.5)+O22+P22*0.5+Q22*(-1.5))/5</f>
        <v>0.76400000000000001</v>
      </c>
      <c r="V22" s="1">
        <f>(H22+I22+J22*0.7+K22+L22*0.02+M22+N22*(-0.5)+O22+P22*0.5+Q22*(-1.5))/E22</f>
        <v>0.95499999999999996</v>
      </c>
      <c r="W22" s="1">
        <f>S22-U22</f>
        <v>0</v>
      </c>
      <c r="X22" s="1">
        <f>T22-V22</f>
        <v>0</v>
      </c>
      <c r="Y22" s="1">
        <f>20/41</f>
        <v>0.48780487804878048</v>
      </c>
      <c r="Z22" s="1">
        <f>S22+(Y22-0.5)*10</f>
        <v>0.64204878048780478</v>
      </c>
      <c r="AA22" s="1">
        <f t="shared" si="0"/>
        <v>0.12347091932457784</v>
      </c>
      <c r="AB22" s="1">
        <f>U22+(Y22-0.5)*10</f>
        <v>0.64204878048780478</v>
      </c>
      <c r="AC22" s="1">
        <f t="shared" si="1"/>
        <v>0.12347091932457784</v>
      </c>
      <c r="AD22" s="1">
        <f>T22+(Y22-0.5)*10</f>
        <v>0.83304878048780473</v>
      </c>
      <c r="AE22" s="1">
        <f t="shared" si="2"/>
        <v>0.16020168855534705</v>
      </c>
      <c r="AF22" s="1">
        <f>V22+(Y22-0.5)*10</f>
        <v>0.83304878048780473</v>
      </c>
      <c r="AG22" s="1">
        <f t="shared" si="3"/>
        <v>0.16020168855534705</v>
      </c>
      <c r="AH22" t="s">
        <v>74</v>
      </c>
    </row>
    <row r="23" spans="1:34" x14ac:dyDescent="0.2">
      <c r="A23" t="s">
        <v>29</v>
      </c>
      <c r="B23" t="s">
        <v>53</v>
      </c>
      <c r="C23" t="s">
        <v>76</v>
      </c>
      <c r="D23">
        <v>7200</v>
      </c>
      <c r="E23" s="1">
        <v>0.23333333333333334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12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f>(F23*10+G23*6+H23+I23+J23*0.7+K23+L23*0.02+M23+N23*(-0.5)+O23+P23*0.5+Q23*(-1.5)+R23*(-6))/5</f>
        <v>2.6480000000000001</v>
      </c>
      <c r="T23" s="1">
        <f>(F23*10+G23*6+H23+I23+J23*0.7+K23+L23*0.02+M23+N23*(-0.5)+O23+P23*0.5+Q23*(-1.5)+R23*(-6))/E23</f>
        <v>56.74285714285714</v>
      </c>
      <c r="U23" s="1">
        <f>(H23+I23+J23*0.7+K23+L23*0.02+M23+N23*(-0.5)+O23+P23*0.5+Q23*(-1.5))/5</f>
        <v>0.64800000000000002</v>
      </c>
      <c r="V23" s="1">
        <f>(H23+I23+J23*0.7+K23+L23*0.02+M23+N23*(-0.5)+O23+P23*0.5+Q23*(-1.5))/E23</f>
        <v>13.885714285714286</v>
      </c>
      <c r="W23" s="1">
        <f>S23-U23</f>
        <v>2</v>
      </c>
      <c r="X23" s="1">
        <f>T23-V23</f>
        <v>42.857142857142854</v>
      </c>
      <c r="Y23" s="1">
        <f>20/41</f>
        <v>0.48780487804878048</v>
      </c>
      <c r="Z23" s="1">
        <f>S23+(Y23-0.5)*10</f>
        <v>2.5260487804878049</v>
      </c>
      <c r="AA23" s="1">
        <f t="shared" si="0"/>
        <v>0.35084010840108398</v>
      </c>
      <c r="AB23" s="1">
        <f>U23+(Y23-0.5)*10</f>
        <v>0.52604878048780479</v>
      </c>
      <c r="AC23" s="1">
        <f t="shared" si="1"/>
        <v>7.3062330623306221E-2</v>
      </c>
      <c r="AD23" s="1">
        <f>T23+(Y23-0.5)*10</f>
        <v>56.620905923344942</v>
      </c>
      <c r="AE23" s="1">
        <f t="shared" si="2"/>
        <v>7.8640147115756864</v>
      </c>
      <c r="AF23" s="1">
        <f>V23+(Y23-0.5)*10</f>
        <v>13.763763066202092</v>
      </c>
      <c r="AG23" s="1">
        <f t="shared" si="3"/>
        <v>1.911633759194735</v>
      </c>
    </row>
    <row r="24" spans="1:34" x14ac:dyDescent="0.2">
      <c r="A24" t="s">
        <v>19</v>
      </c>
      <c r="B24" t="s">
        <v>53</v>
      </c>
      <c r="C24" t="s">
        <v>78</v>
      </c>
      <c r="D24">
        <v>3000</v>
      </c>
      <c r="E24" s="1">
        <v>0.31111111111111112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26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 s="1">
        <f>(F24*10+G24*6+H24+I24+J24*0.7+K24+L24*0.02+M24+N24*(-0.5)+O24+P24*0.5+Q24*(-1.5)+R24*(-6))/5</f>
        <v>1.004</v>
      </c>
      <c r="T24" s="1">
        <f>(F24*10+G24*6+H24+I24+J24*0.7+K24+L24*0.02+M24+N24*(-0.5)+O24+P24*0.5+Q24*(-1.5)+R24*(-6))/E24</f>
        <v>16.135714285714283</v>
      </c>
      <c r="U24" s="1">
        <f>(H24+I24+J24*0.7+K24+L24*0.02+M24+N24*(-0.5)+O24+P24*0.5+Q24*(-1.5))/5</f>
        <v>1.004</v>
      </c>
      <c r="V24" s="1">
        <f>(H24+I24+J24*0.7+K24+L24*0.02+M24+N24*(-0.5)+O24+P24*0.5+Q24*(-1.5))/E24</f>
        <v>16.135714285714283</v>
      </c>
      <c r="W24" s="1">
        <f>S24-U24</f>
        <v>0</v>
      </c>
      <c r="X24" s="1">
        <f>T24-V24</f>
        <v>0</v>
      </c>
      <c r="Y24" s="1">
        <f>20/41</f>
        <v>0.48780487804878048</v>
      </c>
      <c r="Z24" s="1">
        <f>S24+(Y24-0.5)*10</f>
        <v>0.88204878048780477</v>
      </c>
      <c r="AA24" s="1">
        <f t="shared" si="0"/>
        <v>0.29401626016260157</v>
      </c>
      <c r="AB24" s="1">
        <f>U24+(Y24-0.5)*10</f>
        <v>0.88204878048780477</v>
      </c>
      <c r="AC24" s="1">
        <f t="shared" si="1"/>
        <v>0.29401626016260157</v>
      </c>
      <c r="AD24" s="1">
        <f>T24+(Y24-0.5)*10</f>
        <v>16.013763066202088</v>
      </c>
      <c r="AE24" s="1">
        <f t="shared" si="2"/>
        <v>5.3379210220673627</v>
      </c>
      <c r="AF24" s="1">
        <f>V24+(Y24-0.5)*10</f>
        <v>16.013763066202088</v>
      </c>
      <c r="AG24" s="1">
        <f t="shared" si="3"/>
        <v>5.3379210220673627</v>
      </c>
    </row>
    <row r="25" spans="1:34" x14ac:dyDescent="0.2">
      <c r="A25" t="s">
        <v>36</v>
      </c>
      <c r="B25" t="s">
        <v>53</v>
      </c>
      <c r="C25" t="s">
        <v>76</v>
      </c>
      <c r="D25">
        <v>3800</v>
      </c>
      <c r="E25" s="1">
        <v>1.6777777777777778</v>
      </c>
      <c r="F25">
        <v>1</v>
      </c>
      <c r="G25">
        <v>0</v>
      </c>
      <c r="H25">
        <v>3</v>
      </c>
      <c r="I25">
        <v>1</v>
      </c>
      <c r="J25">
        <v>6</v>
      </c>
      <c r="K25">
        <v>2</v>
      </c>
      <c r="L25">
        <v>61</v>
      </c>
      <c r="M25">
        <v>3</v>
      </c>
      <c r="N25">
        <v>3</v>
      </c>
      <c r="O25">
        <v>2</v>
      </c>
      <c r="P25">
        <v>3</v>
      </c>
      <c r="Q25">
        <v>0</v>
      </c>
      <c r="R25">
        <v>0</v>
      </c>
      <c r="S25" s="1">
        <f>(F25*10+G25*6+H25+I25+J25*0.7+K25+L25*0.02+M25+N25*(-0.5)+O25+P25*0.5+Q25*(-1.5)+R25*(-6))/5</f>
        <v>5.2839999999999998</v>
      </c>
      <c r="T25" s="1">
        <f>(F25*10+G25*6+H25+I25+J25*0.7+K25+L25*0.02+M25+N25*(-0.5)+O25+P25*0.5+Q25*(-1.5)+R25*(-6))/E25</f>
        <v>15.747019867549668</v>
      </c>
      <c r="U25" s="1">
        <f>(H25+I25+J25*0.7+K25+L25*0.02+M25+N25*(-0.5)+O25+P25*0.5+Q25*(-1.5))/5</f>
        <v>3.2840000000000003</v>
      </c>
      <c r="V25" s="1">
        <f>(H25+I25+J25*0.7+K25+L25*0.02+M25+N25*(-0.5)+O25+P25*0.5+Q25*(-1.5))/E25</f>
        <v>9.7867549668874183</v>
      </c>
      <c r="W25" s="1">
        <f>S25-U25</f>
        <v>1.9999999999999996</v>
      </c>
      <c r="X25" s="1">
        <f>T25-V25</f>
        <v>5.9602649006622492</v>
      </c>
      <c r="Y25" s="1">
        <f>20/41</f>
        <v>0.48780487804878048</v>
      </c>
      <c r="Z25" s="1">
        <f>S25+(Y25-0.5)*10</f>
        <v>5.1620487804878046</v>
      </c>
      <c r="AA25" s="1">
        <f t="shared" si="0"/>
        <v>1.3584338896020538</v>
      </c>
      <c r="AB25" s="1">
        <f>U25+(Y25-0.5)*10</f>
        <v>3.162048780487805</v>
      </c>
      <c r="AC25" s="1">
        <f t="shared" si="1"/>
        <v>0.83211810012836973</v>
      </c>
      <c r="AD25" s="1">
        <f>T25+(Y25-0.5)*10</f>
        <v>15.625068648037473</v>
      </c>
      <c r="AE25" s="1">
        <f t="shared" si="2"/>
        <v>4.1118601705361773</v>
      </c>
      <c r="AF25" s="1">
        <f>V25+(Y25-0.5)*10</f>
        <v>9.664803747375224</v>
      </c>
      <c r="AG25" s="1">
        <f t="shared" si="3"/>
        <v>2.5433694072040063</v>
      </c>
    </row>
    <row r="26" spans="1:34" x14ac:dyDescent="0.2">
      <c r="A26" t="s">
        <v>37</v>
      </c>
      <c r="B26" t="s">
        <v>53</v>
      </c>
      <c r="C26" t="s">
        <v>79</v>
      </c>
      <c r="D26">
        <v>6000</v>
      </c>
      <c r="E26" s="1">
        <v>0.84444444444444444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f>(F26*10+G26*6+H26+I26+J26*0.7+K26+L26*0.02+M26+N26*(-0.5)+O26+P26*0.5+Q26*(-1.5)+R26*(-6))/5</f>
        <v>2.448</v>
      </c>
      <c r="T26" s="1">
        <f>(F26*10+G26*6+H26+I26+J26*0.7+K26+L26*0.02+M26+N26*(-0.5)+O26+P26*0.5+Q26*(-1.5)+R26*(-6))/E26</f>
        <v>14.494736842105263</v>
      </c>
      <c r="U26" s="1">
        <f>(H26+I26+J26*0.7+K26+L26*0.02+M26+N26*(-0.5)+O26+P26*0.5+Q26*(-1.5))/5</f>
        <v>0.44800000000000006</v>
      </c>
      <c r="V26" s="1">
        <f>(H26+I26+J26*0.7+K26+L26*0.02+M26+N26*(-0.5)+O26+P26*0.5+Q26*(-1.5))/E26</f>
        <v>2.6526315789473687</v>
      </c>
      <c r="W26" s="1">
        <f>S26-U26</f>
        <v>2</v>
      </c>
      <c r="X26" s="1">
        <f>T26-V26</f>
        <v>11.842105263157894</v>
      </c>
      <c r="Y26" s="1">
        <f>20/41</f>
        <v>0.48780487804878048</v>
      </c>
      <c r="Z26" s="1">
        <f>S26+(Y26-0.5)*10</f>
        <v>2.3260487804878047</v>
      </c>
      <c r="AA26" s="1">
        <f t="shared" si="0"/>
        <v>0.38767479674796745</v>
      </c>
      <c r="AB26" s="1">
        <f>U26+(Y26-0.5)*10</f>
        <v>0.32604878048780483</v>
      </c>
      <c r="AC26" s="1">
        <f t="shared" si="1"/>
        <v>5.4341463414634139E-2</v>
      </c>
      <c r="AD26" s="1">
        <f>T26+(Y26-0.5)*10</f>
        <v>14.372785622593067</v>
      </c>
      <c r="AE26" s="1">
        <f t="shared" si="2"/>
        <v>2.395464270432178</v>
      </c>
      <c r="AF26" s="1">
        <f>V26+(Y26-0.5)*10</f>
        <v>2.5306803594351734</v>
      </c>
      <c r="AG26" s="1">
        <f t="shared" si="3"/>
        <v>0.42178005990586226</v>
      </c>
    </row>
    <row r="27" spans="1:34" x14ac:dyDescent="0.2">
      <c r="A27" t="s">
        <v>18</v>
      </c>
      <c r="B27" t="s">
        <v>53</v>
      </c>
      <c r="C27" t="s">
        <v>78</v>
      </c>
      <c r="D27">
        <v>3800</v>
      </c>
      <c r="E27" s="1">
        <v>0.9</v>
      </c>
      <c r="F27">
        <v>0</v>
      </c>
      <c r="G27">
        <v>1</v>
      </c>
      <c r="H27">
        <v>0</v>
      </c>
      <c r="I27">
        <v>0</v>
      </c>
      <c r="J27">
        <v>4</v>
      </c>
      <c r="K27">
        <v>2</v>
      </c>
      <c r="L27">
        <v>36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 s="1">
        <f>(F27*10+G27*6+H27+I27+J27*0.7+K27+L27*0.02+M27+N27*(-0.5)+O27+P27*0.5+Q27*(-1.5)+R27*(-6))/5</f>
        <v>2.6040000000000001</v>
      </c>
      <c r="T27" s="1">
        <f>(F27*10+G27*6+H27+I27+J27*0.7+K27+L27*0.02+M27+N27*(-0.5)+O27+P27*0.5+Q27*(-1.5)+R27*(-6))/E27</f>
        <v>14.466666666666669</v>
      </c>
      <c r="U27" s="1">
        <f>(H27+I27+J27*0.7+K27+L27*0.02+M27+N27*(-0.5)+O27+P27*0.5+Q27*(-1.5))/5</f>
        <v>1.4039999999999999</v>
      </c>
      <c r="V27" s="1">
        <f>(H27+I27+J27*0.7+K27+L27*0.02+M27+N27*(-0.5)+O27+P27*0.5+Q27*(-1.5))/E27</f>
        <v>7.7999999999999989</v>
      </c>
      <c r="W27" s="1">
        <f>S27-U27</f>
        <v>1.2000000000000002</v>
      </c>
      <c r="X27" s="1">
        <f>T27-V27</f>
        <v>6.6666666666666696</v>
      </c>
      <c r="Y27" s="1">
        <f>20/41</f>
        <v>0.48780487804878048</v>
      </c>
      <c r="Z27" s="1">
        <f>S27+(Y27-0.5)*10</f>
        <v>2.4820487804878049</v>
      </c>
      <c r="AA27" s="1">
        <f t="shared" si="0"/>
        <v>0.6531707317073171</v>
      </c>
      <c r="AB27" s="1">
        <f>U27+(Y27-0.5)*10</f>
        <v>1.2820487804878047</v>
      </c>
      <c r="AC27" s="1">
        <f t="shared" si="1"/>
        <v>0.33738125802310653</v>
      </c>
      <c r="AD27" s="1">
        <f>T27+(Y27-0.5)*10</f>
        <v>14.344715447154474</v>
      </c>
      <c r="AE27" s="1">
        <f t="shared" si="2"/>
        <v>3.7749251176722303</v>
      </c>
      <c r="AF27" s="1">
        <f>V27+(Y27-0.5)*10</f>
        <v>7.6780487804878037</v>
      </c>
      <c r="AG27" s="1">
        <f t="shared" si="3"/>
        <v>2.0205391527599486</v>
      </c>
    </row>
    <row r="28" spans="1:34" x14ac:dyDescent="0.2">
      <c r="A28" t="s">
        <v>35</v>
      </c>
      <c r="B28" t="s">
        <v>53</v>
      </c>
      <c r="C28" t="s">
        <v>80</v>
      </c>
      <c r="D28">
        <v>7600</v>
      </c>
      <c r="E28" s="1">
        <v>2.7</v>
      </c>
      <c r="F28">
        <v>0</v>
      </c>
      <c r="G28">
        <v>1</v>
      </c>
      <c r="H28">
        <v>7</v>
      </c>
      <c r="I28">
        <v>3</v>
      </c>
      <c r="J28">
        <v>9</v>
      </c>
      <c r="K28">
        <v>6</v>
      </c>
      <c r="L28">
        <v>92</v>
      </c>
      <c r="M28">
        <v>7</v>
      </c>
      <c r="N28">
        <v>5</v>
      </c>
      <c r="O28">
        <v>2</v>
      </c>
      <c r="P28">
        <v>1</v>
      </c>
      <c r="Q28">
        <v>0</v>
      </c>
      <c r="R28">
        <v>0</v>
      </c>
      <c r="S28" s="1">
        <f>(F28*10+G28*6+H28+I28+J28*0.7+K28+L28*0.02+M28+N28*(-0.5)+O28+P28*0.5+Q28*(-1.5)+R28*(-6))/5</f>
        <v>7.4279999999999999</v>
      </c>
      <c r="T28" s="1">
        <f>(F28*10+G28*6+H28+I28+J28*0.7+K28+L28*0.02+M28+N28*(-0.5)+O28+P28*0.5+Q28*(-1.5)+R28*(-6))/E28</f>
        <v>13.755555555555555</v>
      </c>
      <c r="U28" s="1">
        <f>(H28+I28+J28*0.7+K28+L28*0.02+M28+N28*(-0.5)+O28+P28*0.5+Q28*(-1.5))/5</f>
        <v>6.2279999999999998</v>
      </c>
      <c r="V28" s="1">
        <f>(H28+I28+J28*0.7+K28+L28*0.02+M28+N28*(-0.5)+O28+P28*0.5+Q28*(-1.5))/E28</f>
        <v>11.533333333333333</v>
      </c>
      <c r="W28" s="1">
        <f>S28-U28</f>
        <v>1.2000000000000002</v>
      </c>
      <c r="X28" s="1">
        <f>T28-V28</f>
        <v>2.2222222222222214</v>
      </c>
      <c r="Y28" s="1">
        <f>20/41</f>
        <v>0.48780487804878048</v>
      </c>
      <c r="Z28" s="1">
        <f>S28+(Y28-0.5)*10</f>
        <v>7.3060487804878047</v>
      </c>
      <c r="AA28" s="1">
        <f t="shared" si="0"/>
        <v>0.96132220795892176</v>
      </c>
      <c r="AB28" s="1">
        <f>U28+(Y28-0.5)*10</f>
        <v>6.1060487804878045</v>
      </c>
      <c r="AC28" s="1">
        <f t="shared" si="1"/>
        <v>0.80342747111681645</v>
      </c>
      <c r="AD28" s="1">
        <f>T28+(Y28-0.5)*10</f>
        <v>13.633604336043359</v>
      </c>
      <c r="AE28" s="1">
        <f t="shared" si="2"/>
        <v>1.7938953073741262</v>
      </c>
      <c r="AF28" s="1">
        <f>V28+(Y28-0.5)*10</f>
        <v>11.411382113821137</v>
      </c>
      <c r="AG28" s="1">
        <f t="shared" si="3"/>
        <v>1.5014976465554128</v>
      </c>
    </row>
    <row r="29" spans="1:34" x14ac:dyDescent="0.2">
      <c r="A29" t="s">
        <v>32</v>
      </c>
      <c r="B29" t="s">
        <v>53</v>
      </c>
      <c r="C29" t="s">
        <v>78</v>
      </c>
      <c r="D29">
        <v>7400</v>
      </c>
      <c r="E29" s="1">
        <v>3.9</v>
      </c>
      <c r="F29">
        <v>0</v>
      </c>
      <c r="G29">
        <v>1</v>
      </c>
      <c r="H29">
        <v>2</v>
      </c>
      <c r="I29">
        <v>0</v>
      </c>
      <c r="J29">
        <v>26</v>
      </c>
      <c r="K29">
        <v>10</v>
      </c>
      <c r="L29">
        <v>258</v>
      </c>
      <c r="M29">
        <v>6</v>
      </c>
      <c r="N29">
        <v>5</v>
      </c>
      <c r="O29">
        <v>6</v>
      </c>
      <c r="P29">
        <v>5</v>
      </c>
      <c r="Q29">
        <v>1</v>
      </c>
      <c r="R29">
        <v>0</v>
      </c>
      <c r="S29" s="1">
        <f>(F29*10+G29*6+H29+I29+J29*0.7+K29+L29*0.02+M29+N29*(-0.5)+O29+P29*0.5+Q29*(-1.5)+R29*(-6))/5</f>
        <v>10.372</v>
      </c>
      <c r="T29" s="1">
        <f>(F29*10+G29*6+H29+I29+J29*0.7+K29+L29*0.02+M29+N29*(-0.5)+O29+P29*0.5+Q29*(-1.5)+R29*(-6))/E29</f>
        <v>13.297435897435898</v>
      </c>
      <c r="U29" s="1">
        <f>(H29+I29+J29*0.7+K29+L29*0.02+M29+N29*(-0.5)+O29+P29*0.5+Q29*(-1.5))/5</f>
        <v>9.1720000000000006</v>
      </c>
      <c r="V29" s="1">
        <f>(H29+I29+J29*0.7+K29+L29*0.02+M29+N29*(-0.5)+O29+P29*0.5+Q29*(-1.5))/E29</f>
        <v>11.75897435897436</v>
      </c>
      <c r="W29" s="1">
        <f>S29-U29</f>
        <v>1.1999999999999993</v>
      </c>
      <c r="X29" s="1">
        <f>T29-V29</f>
        <v>1.5384615384615383</v>
      </c>
      <c r="Y29" s="1">
        <f>20/41</f>
        <v>0.48780487804878048</v>
      </c>
      <c r="Z29" s="1">
        <f>S29+(Y29-0.5)*10</f>
        <v>10.250048780487806</v>
      </c>
      <c r="AA29" s="1">
        <f t="shared" si="0"/>
        <v>1.3851417270929467</v>
      </c>
      <c r="AB29" s="1">
        <f>U29+(Y29-0.5)*10</f>
        <v>9.0500487804878063</v>
      </c>
      <c r="AC29" s="1">
        <f t="shared" si="1"/>
        <v>1.2229795649307846</v>
      </c>
      <c r="AD29" s="1">
        <f>T29+(Y29-0.5)*10</f>
        <v>13.175484677923702</v>
      </c>
      <c r="AE29" s="1">
        <f t="shared" si="2"/>
        <v>1.7804709024221219</v>
      </c>
      <c r="AF29" s="1">
        <f>V29+(Y29-0.5)*10</f>
        <v>11.637023139462165</v>
      </c>
      <c r="AG29" s="1">
        <f t="shared" si="3"/>
        <v>1.5725706945219142</v>
      </c>
    </row>
    <row r="30" spans="1:34" x14ac:dyDescent="0.2">
      <c r="A30" t="s">
        <v>68</v>
      </c>
      <c r="B30" t="s">
        <v>72</v>
      </c>
      <c r="C30" t="s">
        <v>76</v>
      </c>
      <c r="D30">
        <v>3000</v>
      </c>
      <c r="E30" s="1">
        <v>2.4888888888888889</v>
      </c>
      <c r="F30">
        <v>0</v>
      </c>
      <c r="G30">
        <v>2</v>
      </c>
      <c r="H30">
        <v>2</v>
      </c>
      <c r="I30">
        <v>1</v>
      </c>
      <c r="J30">
        <v>0</v>
      </c>
      <c r="K30">
        <v>6</v>
      </c>
      <c r="L30">
        <v>164</v>
      </c>
      <c r="M30">
        <v>3</v>
      </c>
      <c r="N30">
        <v>4</v>
      </c>
      <c r="O30">
        <v>3</v>
      </c>
      <c r="P30">
        <v>0</v>
      </c>
      <c r="Q30">
        <v>0</v>
      </c>
      <c r="R30">
        <v>0</v>
      </c>
      <c r="S30" s="1">
        <f>(F30*10+G30*6+H30+I30+J30*0.7+K30+L30*0.02+M30+N30*(-0.5)+O30+P30*0.5+Q30*(-1.5)+R30*(-6))/5</f>
        <v>5.6560000000000006</v>
      </c>
      <c r="T30" s="1">
        <f>(F30*10+G30*6+H30+I30+J30*0.7+K30+L30*0.02+M30+N30*(-0.5)+O30+P30*0.5+Q30*(-1.5)+R30*(-6))/E30</f>
        <v>11.362500000000001</v>
      </c>
      <c r="U30" s="1">
        <f>(H30+I30+J30*0.7+K30+L30*0.02+M30+N30*(-0.5)+O30+P30*0.5+Q30*(-1.5))/5</f>
        <v>3.2560000000000002</v>
      </c>
      <c r="V30" s="1">
        <f>(H30+I30+J30*0.7+K30+L30*0.02+M30+N30*(-0.5)+O30+P30*0.5+Q30*(-1.5))/E30</f>
        <v>6.5410714285714286</v>
      </c>
      <c r="W30" s="1">
        <f>S30-U30</f>
        <v>2.4000000000000004</v>
      </c>
      <c r="X30" s="1">
        <f>T30-V30</f>
        <v>4.8214285714285721</v>
      </c>
      <c r="Y30" s="1">
        <f>20/41</f>
        <v>0.48780487804878048</v>
      </c>
      <c r="Z30" s="1">
        <f>S30+(Y30-0.5)*10</f>
        <v>5.5340487804878054</v>
      </c>
      <c r="AA30" s="1">
        <f t="shared" si="0"/>
        <v>1.8446829268292684</v>
      </c>
      <c r="AB30" s="1">
        <f>U30+(Y30-0.5)*10</f>
        <v>3.134048780487805</v>
      </c>
      <c r="AC30" s="1">
        <f t="shared" si="1"/>
        <v>1.0446829268292683</v>
      </c>
      <c r="AD30" s="1">
        <f>T30+(Y30-0.5)*10</f>
        <v>11.240548780487806</v>
      </c>
      <c r="AE30" s="1">
        <f t="shared" si="2"/>
        <v>3.7468495934959356</v>
      </c>
      <c r="AF30" s="1">
        <f>V30+(Y30-0.5)*10</f>
        <v>6.4191202090592334</v>
      </c>
      <c r="AG30" s="1">
        <f t="shared" si="3"/>
        <v>2.139706736353078</v>
      </c>
    </row>
    <row r="31" spans="1:34" x14ac:dyDescent="0.2">
      <c r="A31" t="s">
        <v>71</v>
      </c>
      <c r="B31" t="s">
        <v>72</v>
      </c>
      <c r="C31" t="s">
        <v>76</v>
      </c>
      <c r="D31">
        <v>5800</v>
      </c>
      <c r="E31" s="1">
        <v>2.5777777777777779</v>
      </c>
      <c r="F31">
        <v>1</v>
      </c>
      <c r="G31">
        <v>0</v>
      </c>
      <c r="H31">
        <v>3</v>
      </c>
      <c r="I31">
        <v>2</v>
      </c>
      <c r="J31">
        <v>1</v>
      </c>
      <c r="K31">
        <v>2</v>
      </c>
      <c r="L31">
        <v>188</v>
      </c>
      <c r="M31">
        <v>3</v>
      </c>
      <c r="N31">
        <v>4</v>
      </c>
      <c r="O31">
        <v>4</v>
      </c>
      <c r="P31">
        <v>1</v>
      </c>
      <c r="Q31">
        <v>0</v>
      </c>
      <c r="R31">
        <v>0</v>
      </c>
      <c r="S31" s="1">
        <f>(F31*10+G31*6+H31+I31+J31*0.7+K31+L31*0.02+M31+N31*(-0.5)+O31+P31*0.5+Q31*(-1.5)+R31*(-6))/5</f>
        <v>5.3920000000000003</v>
      </c>
      <c r="T31" s="1">
        <f>(F31*10+G31*6+H31+I31+J31*0.7+K31+L31*0.02+M31+N31*(-0.5)+O31+P31*0.5+Q31*(-1.5)+R31*(-6))/E31</f>
        <v>10.458620689655172</v>
      </c>
      <c r="U31" s="1">
        <f>(H31+I31+J31*0.7+K31+L31*0.02+M31+N31*(-0.5)+O31+P31*0.5+Q31*(-1.5))/5</f>
        <v>3.3920000000000003</v>
      </c>
      <c r="V31" s="1">
        <f>(H31+I31+J31*0.7+K31+L31*0.02+M31+N31*(-0.5)+O31+P31*0.5+Q31*(-1.5))/E31</f>
        <v>6.5793103448275865</v>
      </c>
      <c r="W31" s="1">
        <f>S31-U31</f>
        <v>2</v>
      </c>
      <c r="X31" s="1">
        <f>T31-V31</f>
        <v>3.8793103448275854</v>
      </c>
      <c r="Y31" s="1">
        <f>20/41</f>
        <v>0.48780487804878048</v>
      </c>
      <c r="Z31" s="1">
        <f>S31+(Y31-0.5)*10</f>
        <v>5.2700487804878051</v>
      </c>
      <c r="AA31" s="1">
        <f t="shared" si="0"/>
        <v>0.90862910008410436</v>
      </c>
      <c r="AB31" s="1">
        <f>U31+(Y31-0.5)*10</f>
        <v>3.2700487804878051</v>
      </c>
      <c r="AC31" s="1">
        <f t="shared" si="1"/>
        <v>0.56380151387720778</v>
      </c>
      <c r="AD31" s="1">
        <f>T31+(Y31-0.5)*10</f>
        <v>10.336669470142976</v>
      </c>
      <c r="AE31" s="1">
        <f t="shared" si="2"/>
        <v>1.7821843914039615</v>
      </c>
      <c r="AF31" s="1">
        <f>V31+(Y31-0.5)*10</f>
        <v>6.4573591253153912</v>
      </c>
      <c r="AG31" s="1">
        <f t="shared" si="3"/>
        <v>1.1133377802267916</v>
      </c>
    </row>
    <row r="32" spans="1:34" x14ac:dyDescent="0.2">
      <c r="A32" t="s">
        <v>69</v>
      </c>
      <c r="B32" t="s">
        <v>72</v>
      </c>
      <c r="C32" t="s">
        <v>79</v>
      </c>
      <c r="D32">
        <v>7000</v>
      </c>
      <c r="E32" s="1">
        <v>1.9</v>
      </c>
      <c r="F32">
        <v>1</v>
      </c>
      <c r="G32">
        <v>0</v>
      </c>
      <c r="H32">
        <v>4</v>
      </c>
      <c r="I32">
        <v>1</v>
      </c>
      <c r="J32">
        <v>0</v>
      </c>
      <c r="K32">
        <v>5</v>
      </c>
      <c r="L32">
        <v>97</v>
      </c>
      <c r="M32">
        <v>3</v>
      </c>
      <c r="N32">
        <v>2</v>
      </c>
      <c r="O32">
        <v>1</v>
      </c>
      <c r="P32">
        <v>0</v>
      </c>
      <c r="Q32">
        <v>0</v>
      </c>
      <c r="R32">
        <v>1</v>
      </c>
      <c r="S32" s="1">
        <f>(F32*10+G32*6+H32+I32+J32*0.7+K32+L32*0.02+M32+N32*(-0.5)+O32+P32*0.5+Q32*(-1.5)+R32*(-6))/5</f>
        <v>3.7880000000000003</v>
      </c>
      <c r="T32" s="1">
        <f>(F32*10+G32*6+H32+I32+J32*0.7+K32+L32*0.02+M32+N32*(-0.5)+O32+P32*0.5+Q32*(-1.5)+R32*(-6))/E32</f>
        <v>9.9684210526315802</v>
      </c>
      <c r="U32" s="1">
        <f>(H32+I32+J32*0.7+K32+L32*0.02+M32+N32*(-0.5)+O32+P32*0.5+Q32*(-1.5))/5</f>
        <v>2.988</v>
      </c>
      <c r="V32" s="1">
        <f>(H32+I32+J32*0.7+K32+L32*0.02+M32+N32*(-0.5)+O32+P32*0.5+Q32*(-1.5))/E32</f>
        <v>7.8631578947368421</v>
      </c>
      <c r="W32" s="1">
        <f>S32-U32</f>
        <v>0.80000000000000027</v>
      </c>
      <c r="X32" s="1">
        <f>T32-V32</f>
        <v>2.1052631578947381</v>
      </c>
      <c r="Y32" s="1">
        <f>20/41</f>
        <v>0.48780487804878048</v>
      </c>
      <c r="Z32" s="1">
        <f>S32+(Y32-0.5)*10</f>
        <v>3.666048780487805</v>
      </c>
      <c r="AA32" s="1">
        <f t="shared" si="0"/>
        <v>0.52372125435540073</v>
      </c>
      <c r="AB32" s="1">
        <f>U32+(Y32-0.5)*10</f>
        <v>2.8660487804878048</v>
      </c>
      <c r="AC32" s="1">
        <f t="shared" si="1"/>
        <v>0.40943554006968641</v>
      </c>
      <c r="AD32" s="1">
        <f>T32+(Y32-0.5)*10</f>
        <v>9.8464698331193858</v>
      </c>
      <c r="AE32" s="1">
        <f t="shared" si="2"/>
        <v>1.4066385475884837</v>
      </c>
      <c r="AF32" s="1">
        <f>V32+(Y32-0.5)*10</f>
        <v>7.7412066752246469</v>
      </c>
      <c r="AG32" s="1">
        <f t="shared" si="3"/>
        <v>1.1058866678892352</v>
      </c>
    </row>
    <row r="33" spans="1:33" x14ac:dyDescent="0.2">
      <c r="A33" t="s">
        <v>23</v>
      </c>
      <c r="B33" t="s">
        <v>53</v>
      </c>
      <c r="C33" t="s">
        <v>76</v>
      </c>
      <c r="D33">
        <v>8800</v>
      </c>
      <c r="E33" s="1">
        <v>0.66666666666666663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  <c r="L33">
        <v>25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 s="1">
        <f>(F33*10+G33*6+H33+I33+J33*0.7+K33+L33*0.02+M33+N33*(-0.5)+O33+P33*0.5+Q33*(-1.5)+R33*(-6))/5</f>
        <v>1.24</v>
      </c>
      <c r="T33" s="1">
        <f>(F33*10+G33*6+H33+I33+J33*0.7+K33+L33*0.02+M33+N33*(-0.5)+O33+P33*0.5+Q33*(-1.5)+R33*(-6))/E33</f>
        <v>9.3000000000000007</v>
      </c>
      <c r="U33" s="1">
        <f>(H33+I33+J33*0.7+K33+L33*0.02+M33+N33*(-0.5)+O33+P33*0.5+Q33*(-1.5))/5</f>
        <v>1.24</v>
      </c>
      <c r="V33" s="1">
        <f>(H33+I33+J33*0.7+K33+L33*0.02+M33+N33*(-0.5)+O33+P33*0.5+Q33*(-1.5))/E33</f>
        <v>9.3000000000000007</v>
      </c>
      <c r="W33" s="1">
        <f>S33-U33</f>
        <v>0</v>
      </c>
      <c r="X33" s="1">
        <f>T33-V33</f>
        <v>0</v>
      </c>
      <c r="Y33" s="1">
        <f>20/41</f>
        <v>0.48780487804878048</v>
      </c>
      <c r="Z33" s="1">
        <f>S33+(Y33-0.5)*10</f>
        <v>1.1180487804878048</v>
      </c>
      <c r="AA33" s="1">
        <f t="shared" si="0"/>
        <v>0.12705099778270507</v>
      </c>
      <c r="AB33" s="1">
        <f>U33+(Y33-0.5)*10</f>
        <v>1.1180487804878048</v>
      </c>
      <c r="AC33" s="1">
        <f t="shared" si="1"/>
        <v>0.12705099778270507</v>
      </c>
      <c r="AD33" s="1">
        <f>T33+(Y33-0.5)*10</f>
        <v>9.1780487804878064</v>
      </c>
      <c r="AE33" s="1">
        <f t="shared" si="2"/>
        <v>1.042960088691796</v>
      </c>
      <c r="AF33" s="1">
        <f>V33+(Y33-0.5)*10</f>
        <v>9.1780487804878064</v>
      </c>
      <c r="AG33" s="1">
        <f t="shared" si="3"/>
        <v>1.042960088691796</v>
      </c>
    </row>
    <row r="34" spans="1:33" x14ac:dyDescent="0.2">
      <c r="A34" t="s">
        <v>63</v>
      </c>
      <c r="B34" t="s">
        <v>72</v>
      </c>
      <c r="C34" t="s">
        <v>76</v>
      </c>
      <c r="D34">
        <v>4000</v>
      </c>
      <c r="E34" s="1">
        <v>5</v>
      </c>
      <c r="F34">
        <v>0</v>
      </c>
      <c r="G34">
        <v>0</v>
      </c>
      <c r="H34">
        <v>2</v>
      </c>
      <c r="I34">
        <v>1</v>
      </c>
      <c r="J34">
        <v>4</v>
      </c>
      <c r="K34">
        <v>6</v>
      </c>
      <c r="L34">
        <v>430</v>
      </c>
      <c r="M34">
        <v>7</v>
      </c>
      <c r="N34">
        <v>2</v>
      </c>
      <c r="O34">
        <v>6</v>
      </c>
      <c r="P34">
        <v>7</v>
      </c>
      <c r="Q34">
        <v>0</v>
      </c>
      <c r="R34">
        <v>0</v>
      </c>
      <c r="S34" s="1">
        <f>(F34*10+G34*6+H34+I34+J34*0.7+K34+L34*0.02+M34+N34*(-0.5)+O34+P34*0.5+Q34*(-1.5)+R34*(-6))/5</f>
        <v>7.18</v>
      </c>
      <c r="T34" s="1">
        <f>(F34*10+G34*6+H34+I34+J34*0.7+K34+L34*0.02+M34+N34*(-0.5)+O34+P34*0.5+Q34*(-1.5)+R34*(-6))/E34</f>
        <v>7.18</v>
      </c>
      <c r="U34" s="1">
        <f>(H34+I34+J34*0.7+K34+L34*0.02+M34+N34*(-0.5)+O34+P34*0.5+Q34*(-1.5))/5</f>
        <v>7.18</v>
      </c>
      <c r="V34" s="1">
        <f>(H34+I34+J34*0.7+K34+L34*0.02+M34+N34*(-0.5)+O34+P34*0.5+Q34*(-1.5))/E34</f>
        <v>7.18</v>
      </c>
      <c r="W34" s="1">
        <f>S34-U34</f>
        <v>0</v>
      </c>
      <c r="X34" s="1">
        <f>T34-V34</f>
        <v>0</v>
      </c>
      <c r="Y34" s="1">
        <f>20/41</f>
        <v>0.48780487804878048</v>
      </c>
      <c r="Z34" s="1">
        <f>S34+(Y34-0.5)*10</f>
        <v>7.0580487804878045</v>
      </c>
      <c r="AA34" s="1">
        <f t="shared" si="0"/>
        <v>1.7645121951219511</v>
      </c>
      <c r="AB34" s="1">
        <f>U34+(Y34-0.5)*10</f>
        <v>7.0580487804878045</v>
      </c>
      <c r="AC34" s="1">
        <f t="shared" si="1"/>
        <v>1.7645121951219511</v>
      </c>
      <c r="AD34" s="1">
        <f>T34+(Y34-0.5)*10</f>
        <v>7.0580487804878045</v>
      </c>
      <c r="AE34" s="1">
        <f t="shared" si="2"/>
        <v>1.7645121951219511</v>
      </c>
      <c r="AF34" s="1">
        <f>V34+(Y34-0.5)*10</f>
        <v>7.0580487804878045</v>
      </c>
      <c r="AG34" s="1">
        <f t="shared" si="3"/>
        <v>1.7645121951219511</v>
      </c>
    </row>
    <row r="35" spans="1:33" x14ac:dyDescent="0.2">
      <c r="A35" t="s">
        <v>34</v>
      </c>
      <c r="B35" t="s">
        <v>53</v>
      </c>
      <c r="C35" t="s">
        <v>78</v>
      </c>
      <c r="D35">
        <v>4000</v>
      </c>
      <c r="E35" s="1">
        <v>1.1444444444444444</v>
      </c>
      <c r="F35">
        <v>0</v>
      </c>
      <c r="G35">
        <v>0</v>
      </c>
      <c r="H35">
        <v>1</v>
      </c>
      <c r="I35">
        <v>1</v>
      </c>
      <c r="J35">
        <v>2</v>
      </c>
      <c r="K35">
        <v>1</v>
      </c>
      <c r="L35">
        <v>49</v>
      </c>
      <c r="M35">
        <v>2</v>
      </c>
      <c r="N35">
        <v>4</v>
      </c>
      <c r="O35">
        <v>2</v>
      </c>
      <c r="P35">
        <v>1</v>
      </c>
      <c r="Q35">
        <v>0</v>
      </c>
      <c r="R35">
        <v>0</v>
      </c>
      <c r="S35" s="1">
        <f>(F35*10+G35*6+H35+I35+J35*0.7+K35+L35*0.02+M35+N35*(-0.5)+O35+P35*0.5+Q35*(-1.5)+R35*(-6))/5</f>
        <v>1.5760000000000001</v>
      </c>
      <c r="T35" s="1">
        <f>(F35*10+G35*6+H35+I35+J35*0.7+K35+L35*0.02+M35+N35*(-0.5)+O35+P35*0.5+Q35*(-1.5)+R35*(-6))/E35</f>
        <v>6.8854368932038845</v>
      </c>
      <c r="U35" s="1">
        <f>(H35+I35+J35*0.7+K35+L35*0.02+M35+N35*(-0.5)+O35+P35*0.5+Q35*(-1.5))/5</f>
        <v>1.5760000000000001</v>
      </c>
      <c r="V35" s="1">
        <f>(H35+I35+J35*0.7+K35+L35*0.02+M35+N35*(-0.5)+O35+P35*0.5+Q35*(-1.5))/E35</f>
        <v>6.8854368932038845</v>
      </c>
      <c r="W35" s="1">
        <f>S35-U35</f>
        <v>0</v>
      </c>
      <c r="X35" s="1">
        <f>T35-V35</f>
        <v>0</v>
      </c>
      <c r="Y35" s="1">
        <f>20/41</f>
        <v>0.48780487804878048</v>
      </c>
      <c r="Z35" s="1">
        <f>S35+(Y35-0.5)*10</f>
        <v>1.4540487804878048</v>
      </c>
      <c r="AA35" s="1">
        <f t="shared" si="0"/>
        <v>0.36351219512195121</v>
      </c>
      <c r="AB35" s="1">
        <f>U35+(Y35-0.5)*10</f>
        <v>1.4540487804878048</v>
      </c>
      <c r="AC35" s="1">
        <f t="shared" si="1"/>
        <v>0.36351219512195121</v>
      </c>
      <c r="AD35" s="1">
        <f>T35+(Y35-0.5)*10</f>
        <v>6.7634856736916893</v>
      </c>
      <c r="AE35" s="1">
        <f t="shared" si="2"/>
        <v>1.6908714184229223</v>
      </c>
      <c r="AF35" s="1">
        <f>V35+(Y35-0.5)*10</f>
        <v>6.7634856736916893</v>
      </c>
      <c r="AG35" s="1">
        <f t="shared" si="3"/>
        <v>1.6908714184229223</v>
      </c>
    </row>
    <row r="36" spans="1:33" x14ac:dyDescent="0.2">
      <c r="A36" t="s">
        <v>33</v>
      </c>
      <c r="B36" t="s">
        <v>53</v>
      </c>
      <c r="C36" t="s">
        <v>78</v>
      </c>
      <c r="D36">
        <v>5200</v>
      </c>
      <c r="E36" s="1">
        <v>3.3222222222222224</v>
      </c>
      <c r="F36">
        <v>0</v>
      </c>
      <c r="G36">
        <v>1</v>
      </c>
      <c r="H36">
        <v>3</v>
      </c>
      <c r="I36">
        <v>0</v>
      </c>
      <c r="J36">
        <v>7</v>
      </c>
      <c r="K36">
        <v>1</v>
      </c>
      <c r="L36">
        <v>163</v>
      </c>
      <c r="M36">
        <v>2</v>
      </c>
      <c r="N36">
        <v>5</v>
      </c>
      <c r="O36">
        <v>1</v>
      </c>
      <c r="P36">
        <v>8</v>
      </c>
      <c r="Q36">
        <v>0</v>
      </c>
      <c r="R36">
        <v>0</v>
      </c>
      <c r="S36" s="1">
        <f>(F36*10+G36*6+H36+I36+J36*0.7+K36+L36*0.02+M36+N36*(-0.5)+O36+P36*0.5+Q36*(-1.5)+R36*(-6))/5</f>
        <v>4.532</v>
      </c>
      <c r="T36" s="1">
        <f>(F36*10+G36*6+H36+I36+J36*0.7+K36+L36*0.02+M36+N36*(-0.5)+O36+P36*0.5+Q36*(-1.5)+R36*(-6))/E36</f>
        <v>6.8207357859531772</v>
      </c>
      <c r="U36" s="1">
        <f>(H36+I36+J36*0.7+K36+L36*0.02+M36+N36*(-0.5)+O36+P36*0.5+Q36*(-1.5))/5</f>
        <v>3.3319999999999994</v>
      </c>
      <c r="V36" s="1">
        <f>(H36+I36+J36*0.7+K36+L36*0.02+M36+N36*(-0.5)+O36+P36*0.5+Q36*(-1.5))/E36</f>
        <v>5.0147157190635436</v>
      </c>
      <c r="W36" s="1">
        <f>S36-U36</f>
        <v>1.2000000000000006</v>
      </c>
      <c r="X36" s="1">
        <f>T36-V36</f>
        <v>1.8060200668896336</v>
      </c>
      <c r="Y36" s="1">
        <f>20/41</f>
        <v>0.48780487804878048</v>
      </c>
      <c r="Z36" s="1">
        <f>S36+(Y36-0.5)*10</f>
        <v>4.4100487804878048</v>
      </c>
      <c r="AA36" s="1">
        <f t="shared" si="0"/>
        <v>0.84808630393996243</v>
      </c>
      <c r="AB36" s="1">
        <f>U36+(Y36-0.5)*10</f>
        <v>3.2100487804878042</v>
      </c>
      <c r="AC36" s="1">
        <f t="shared" si="1"/>
        <v>0.61731707317073159</v>
      </c>
      <c r="AD36" s="1">
        <f>T36+(Y36-0.5)*10</f>
        <v>6.698784566440982</v>
      </c>
      <c r="AE36" s="1">
        <f t="shared" si="2"/>
        <v>1.2882278012386503</v>
      </c>
      <c r="AF36" s="1">
        <f>V36+(Y36-0.5)*10</f>
        <v>4.8927644995513484</v>
      </c>
      <c r="AG36" s="1">
        <f t="shared" si="3"/>
        <v>0.9409162499137208</v>
      </c>
    </row>
    <row r="37" spans="1:33" x14ac:dyDescent="0.2">
      <c r="A37" t="s">
        <v>67</v>
      </c>
      <c r="B37" t="s">
        <v>72</v>
      </c>
      <c r="C37" t="s">
        <v>79</v>
      </c>
      <c r="D37">
        <v>5600</v>
      </c>
      <c r="E37" s="1">
        <v>0.88888888888888884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25</v>
      </c>
      <c r="M37">
        <v>4</v>
      </c>
      <c r="N37">
        <v>4</v>
      </c>
      <c r="O37">
        <v>0</v>
      </c>
      <c r="P37">
        <v>0</v>
      </c>
      <c r="Q37">
        <v>0</v>
      </c>
      <c r="R37">
        <v>0</v>
      </c>
      <c r="S37" s="1">
        <f>(F37*10+G37*6+H37+I37+J37*0.7+K37+L37*0.02+M37+N37*(-0.5)+O37+P37*0.5+Q37*(-1.5)+R37*(-6))/5</f>
        <v>1.1000000000000001</v>
      </c>
      <c r="T37" s="1">
        <f>(F37*10+G37*6+H37+I37+J37*0.7+K37+L37*0.02+M37+N37*(-0.5)+O37+P37*0.5+Q37*(-1.5)+R37*(-6))/E37</f>
        <v>6.1875</v>
      </c>
      <c r="U37" s="1">
        <f>(H37+I37+J37*0.7+K37+L37*0.02+M37+N37*(-0.5)+O37+P37*0.5+Q37*(-1.5))/5</f>
        <v>1.1000000000000001</v>
      </c>
      <c r="V37" s="1">
        <f>(H37+I37+J37*0.7+K37+L37*0.02+M37+N37*(-0.5)+O37+P37*0.5+Q37*(-1.5))/E37</f>
        <v>6.1875</v>
      </c>
      <c r="W37" s="1">
        <f>S37-U37</f>
        <v>0</v>
      </c>
      <c r="X37" s="1">
        <f>T37-V37</f>
        <v>0</v>
      </c>
      <c r="Y37" s="1">
        <f>20/41</f>
        <v>0.48780487804878048</v>
      </c>
      <c r="Z37" s="1">
        <f>S37+(Y37-0.5)*10</f>
        <v>0.97804878048780486</v>
      </c>
      <c r="AA37" s="1">
        <f t="shared" si="0"/>
        <v>0.17465156794425088</v>
      </c>
      <c r="AB37" s="1">
        <f>U37+(Y37-0.5)*10</f>
        <v>0.97804878048780486</v>
      </c>
      <c r="AC37" s="1">
        <f t="shared" si="1"/>
        <v>0.17465156794425088</v>
      </c>
      <c r="AD37" s="1">
        <f>T37+(Y37-0.5)*10</f>
        <v>6.0655487804878048</v>
      </c>
      <c r="AE37" s="1">
        <f t="shared" si="2"/>
        <v>1.0831337108013939</v>
      </c>
      <c r="AF37" s="1">
        <f>V37+(Y37-0.5)*10</f>
        <v>6.0655487804878048</v>
      </c>
      <c r="AG37" s="1">
        <f t="shared" si="3"/>
        <v>1.0831337108013939</v>
      </c>
    </row>
    <row r="38" spans="1:33" x14ac:dyDescent="0.2">
      <c r="A38" t="s">
        <v>70</v>
      </c>
      <c r="B38" t="s">
        <v>72</v>
      </c>
      <c r="C38" t="s">
        <v>78</v>
      </c>
      <c r="D38">
        <v>3000</v>
      </c>
      <c r="E38" s="1">
        <v>1.3888888888888888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93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  <c r="S38" s="1">
        <f>(F38*10+G38*6+H38+I38+J38*0.7+K38+L38*0.02+M38+N38*(-0.5)+O38+P38*0.5+Q38*(-1.5)+R38*(-6))/5</f>
        <v>1.0720000000000001</v>
      </c>
      <c r="T38" s="1">
        <f>(F38*10+G38*6+H38+I38+J38*0.7+K38+L38*0.02+M38+N38*(-0.5)+O38+P38*0.5+Q38*(-1.5)+R38*(-6))/E38</f>
        <v>3.8592000000000004</v>
      </c>
      <c r="U38" s="1">
        <f>(H38+I38+J38*0.7+K38+L38*0.02+M38+N38*(-0.5)+O38+P38*0.5+Q38*(-1.5))/5</f>
        <v>1.0720000000000001</v>
      </c>
      <c r="V38" s="1">
        <f>(H38+I38+J38*0.7+K38+L38*0.02+M38+N38*(-0.5)+O38+P38*0.5+Q38*(-1.5))/E38</f>
        <v>3.8592000000000004</v>
      </c>
      <c r="W38" s="1">
        <f>S38-U38</f>
        <v>0</v>
      </c>
      <c r="X38" s="1">
        <f>T38-V38</f>
        <v>0</v>
      </c>
      <c r="Y38" s="1">
        <f>20/41</f>
        <v>0.48780487804878048</v>
      </c>
      <c r="Z38" s="1">
        <f>S38+(Y38-0.5)*10</f>
        <v>0.95004878048780483</v>
      </c>
      <c r="AA38" s="1">
        <f t="shared" si="0"/>
        <v>0.3166829268292683</v>
      </c>
      <c r="AB38" s="1">
        <f>U38+(Y38-0.5)*10</f>
        <v>0.95004878048780483</v>
      </c>
      <c r="AC38" s="1">
        <f t="shared" si="1"/>
        <v>0.3166829268292683</v>
      </c>
      <c r="AD38" s="1">
        <f>T38+(Y38-0.5)*10</f>
        <v>3.7372487804878052</v>
      </c>
      <c r="AE38" s="1">
        <f t="shared" si="2"/>
        <v>1.2457495934959351</v>
      </c>
      <c r="AF38" s="1">
        <f>V38+(Y38-0.5)*10</f>
        <v>3.7372487804878052</v>
      </c>
      <c r="AG38" s="1">
        <f t="shared" si="3"/>
        <v>1.2457495934959351</v>
      </c>
    </row>
    <row r="39" spans="1:33" x14ac:dyDescent="0.2">
      <c r="A39" t="s">
        <v>21</v>
      </c>
      <c r="B39" t="s">
        <v>53</v>
      </c>
      <c r="C39" t="s">
        <v>76</v>
      </c>
      <c r="D39">
        <v>3600</v>
      </c>
      <c r="E39" s="1">
        <v>0.14444444444444443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f>(F39*10+G39*6+H39+I39+J39*0.7+K39+L39*0.02+M39+N39*(-0.5)+O39+P39*0.5+Q39*(-1.5)+R39*(-6))/5</f>
        <v>5.2000000000000005E-2</v>
      </c>
      <c r="T39" s="1">
        <f>(F39*10+G39*6+H39+I39+J39*0.7+K39+L39*0.02+M39+N39*(-0.5)+O39+P39*0.5+Q39*(-1.5)+R39*(-6))/E39</f>
        <v>1.8000000000000003</v>
      </c>
      <c r="U39" s="1">
        <f>(H39+I39+J39*0.7+K39+L39*0.02+M39+N39*(-0.5)+O39+P39*0.5+Q39*(-1.5))/5</f>
        <v>5.2000000000000005E-2</v>
      </c>
      <c r="V39" s="1">
        <f>(H39+I39+J39*0.7+K39+L39*0.02+M39+N39*(-0.5)+O39+P39*0.5+Q39*(-1.5))/E39</f>
        <v>1.8000000000000003</v>
      </c>
      <c r="W39" s="1">
        <f>S39-U39</f>
        <v>0</v>
      </c>
      <c r="X39" s="1">
        <f>T39-V39</f>
        <v>0</v>
      </c>
      <c r="Y39" s="1">
        <f>20/41</f>
        <v>0.48780487804878048</v>
      </c>
      <c r="Z39" s="1">
        <f>S39+(Y39-0.5)*10</f>
        <v>-6.9951219512195226E-2</v>
      </c>
      <c r="AA39" s="1">
        <f t="shared" si="0"/>
        <v>-1.9430894308943118E-2</v>
      </c>
      <c r="AB39" s="1">
        <f>U39+(Y39-0.5)*10</f>
        <v>-6.9951219512195226E-2</v>
      </c>
      <c r="AC39" s="1">
        <f t="shared" si="1"/>
        <v>-1.9430894308943118E-2</v>
      </c>
      <c r="AD39" s="1">
        <f>T39+(Y39-0.5)*10</f>
        <v>1.678048780487805</v>
      </c>
      <c r="AE39" s="1">
        <f t="shared" si="2"/>
        <v>0.4661246612466125</v>
      </c>
      <c r="AF39" s="1">
        <f>V39+(Y39-0.5)*10</f>
        <v>1.678048780487805</v>
      </c>
      <c r="AG39" s="1">
        <f t="shared" si="3"/>
        <v>0.4661246612466125</v>
      </c>
    </row>
    <row r="40" spans="1:33" x14ac:dyDescent="0.2">
      <c r="A40" t="s">
        <v>65</v>
      </c>
      <c r="B40" t="s">
        <v>72</v>
      </c>
      <c r="C40" t="s">
        <v>78</v>
      </c>
      <c r="D40">
        <v>3000</v>
      </c>
      <c r="E40" s="1">
        <v>1.0666666666666667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80</v>
      </c>
      <c r="M40">
        <v>2</v>
      </c>
      <c r="N40">
        <v>4</v>
      </c>
      <c r="O40">
        <v>0</v>
      </c>
      <c r="P40">
        <v>1</v>
      </c>
      <c r="Q40">
        <v>1</v>
      </c>
      <c r="R40">
        <v>0</v>
      </c>
      <c r="S40" s="1">
        <f>(F40*10+G40*6+H40+I40+J40*0.7+K40+L40*0.02+M40+N40*(-0.5)+O40+P40*0.5+Q40*(-1.5)+R40*(-6))/5</f>
        <v>0.31999999999999995</v>
      </c>
      <c r="T40" s="1">
        <f>(F40*10+G40*6+H40+I40+J40*0.7+K40+L40*0.02+M40+N40*(-0.5)+O40+P40*0.5+Q40*(-1.5)+R40*(-6))/E40</f>
        <v>1.4999999999999998</v>
      </c>
      <c r="U40" s="1">
        <f>(H40+I40+J40*0.7+K40+L40*0.02+M40+N40*(-0.5)+O40+P40*0.5+Q40*(-1.5))/5</f>
        <v>0.31999999999999995</v>
      </c>
      <c r="V40" s="1">
        <f>(H40+I40+J40*0.7+K40+L40*0.02+M40+N40*(-0.5)+O40+P40*0.5+Q40*(-1.5))/E40</f>
        <v>1.4999999999999998</v>
      </c>
      <c r="W40" s="1">
        <f>S40-U40</f>
        <v>0</v>
      </c>
      <c r="X40" s="1">
        <f>T40-V40</f>
        <v>0</v>
      </c>
      <c r="Y40" s="1">
        <f>20/41</f>
        <v>0.48780487804878048</v>
      </c>
      <c r="Z40" s="1">
        <f>S40+(Y40-0.5)*10</f>
        <v>0.19804878048780472</v>
      </c>
      <c r="AA40" s="1">
        <f t="shared" si="0"/>
        <v>6.6016260162601578E-2</v>
      </c>
      <c r="AB40" s="1">
        <f>U40+(Y40-0.5)*10</f>
        <v>0.19804878048780472</v>
      </c>
      <c r="AC40" s="1">
        <f t="shared" si="1"/>
        <v>6.6016260162601578E-2</v>
      </c>
      <c r="AD40" s="1">
        <f>T40+(Y40-0.5)*10</f>
        <v>1.3780487804878045</v>
      </c>
      <c r="AE40" s="1">
        <f t="shared" si="2"/>
        <v>0.45934959349593485</v>
      </c>
      <c r="AF40" s="1">
        <f>V40+(Y40-0.5)*10</f>
        <v>1.3780487804878045</v>
      </c>
      <c r="AG40" s="1">
        <f t="shared" si="3"/>
        <v>0.45934959349593485</v>
      </c>
    </row>
  </sheetData>
  <sortState xmlns:xlrd2="http://schemas.microsoft.com/office/spreadsheetml/2017/richdata2" ref="A2:AH40">
    <sortCondition ref="AH2:AH40"/>
    <sortCondition descending="1" ref="AD2:AD40"/>
  </sortState>
  <dataConsolidate leftLabels="1" topLabels="1">
    <dataRefs count="5">
      <dataRef ref="A26:R39" sheet="Sheet1"/>
      <dataRef ref="A41:R55" sheet="Sheet1"/>
      <dataRef ref="A57:R73" sheet="Sheet1"/>
      <dataRef ref="A75:R90" sheet="Sheet1"/>
      <dataRef ref="A92:R107" sheet="Sheet1"/>
    </dataRefs>
  </dataConsolidate>
  <conditionalFormatting sqref="S2:S40">
    <cfRule type="colorScale" priority="34">
      <colorScale>
        <cfvo type="min"/>
        <cfvo type="max"/>
        <color rgb="FFFCFCFF"/>
        <color rgb="FF63BE7B"/>
      </colorScale>
    </cfRule>
  </conditionalFormatting>
  <conditionalFormatting sqref="T2:T40">
    <cfRule type="colorScale" priority="35">
      <colorScale>
        <cfvo type="min"/>
        <cfvo type="max"/>
        <color rgb="FFFCFCFF"/>
        <color rgb="FF63BE7B"/>
      </colorScale>
    </cfRule>
  </conditionalFormatting>
  <conditionalFormatting sqref="U2:U40">
    <cfRule type="colorScale" priority="36">
      <colorScale>
        <cfvo type="min"/>
        <cfvo type="max"/>
        <color rgb="FFFCFCFF"/>
        <color rgb="FF63BE7B"/>
      </colorScale>
    </cfRule>
  </conditionalFormatting>
  <conditionalFormatting sqref="V2:V40">
    <cfRule type="colorScale" priority="37">
      <colorScale>
        <cfvo type="min"/>
        <cfvo type="max"/>
        <color rgb="FFFCFCFF"/>
        <color rgb="FF63BE7B"/>
      </colorScale>
    </cfRule>
  </conditionalFormatting>
  <conditionalFormatting sqref="W2:W40">
    <cfRule type="colorScale" priority="38">
      <colorScale>
        <cfvo type="min"/>
        <cfvo type="max"/>
        <color rgb="FFFCFCFF"/>
        <color rgb="FFF8696B"/>
      </colorScale>
    </cfRule>
  </conditionalFormatting>
  <conditionalFormatting sqref="X2:X40">
    <cfRule type="colorScale" priority="39">
      <colorScale>
        <cfvo type="min"/>
        <cfvo type="max"/>
        <color rgb="FFFCFCFF"/>
        <color rgb="FFF8696B"/>
      </colorScale>
    </cfRule>
  </conditionalFormatting>
  <conditionalFormatting sqref="Z2:Z40">
    <cfRule type="colorScale" priority="40">
      <colorScale>
        <cfvo type="min"/>
        <cfvo type="max"/>
        <color rgb="FFFCFCFF"/>
        <color rgb="FF63BE7B"/>
      </colorScale>
    </cfRule>
  </conditionalFormatting>
  <conditionalFormatting sqref="AB2:AB40">
    <cfRule type="colorScale" priority="41">
      <colorScale>
        <cfvo type="min"/>
        <cfvo type="max"/>
        <color rgb="FFFCFCFF"/>
        <color rgb="FF63BE7B"/>
      </colorScale>
    </cfRule>
  </conditionalFormatting>
  <conditionalFormatting sqref="AD2:AD40">
    <cfRule type="colorScale" priority="42">
      <colorScale>
        <cfvo type="min"/>
        <cfvo type="max"/>
        <color rgb="FFFCFCFF"/>
        <color rgb="FF63BE7B"/>
      </colorScale>
    </cfRule>
  </conditionalFormatting>
  <conditionalFormatting sqref="AF2:AF40">
    <cfRule type="colorScale" priority="43">
      <colorScale>
        <cfvo type="min"/>
        <cfvo type="max"/>
        <color rgb="FFFCFCFF"/>
        <color rgb="FF63BE7B"/>
      </colorScale>
    </cfRule>
  </conditionalFormatting>
  <conditionalFormatting sqref="AA2:AA40">
    <cfRule type="colorScale" priority="44">
      <colorScale>
        <cfvo type="min"/>
        <cfvo type="max"/>
        <color rgb="FFFCFCFF"/>
        <color rgb="FF63BE7B"/>
      </colorScale>
    </cfRule>
  </conditionalFormatting>
  <conditionalFormatting sqref="AC2:AC40">
    <cfRule type="colorScale" priority="45">
      <colorScale>
        <cfvo type="min"/>
        <cfvo type="max"/>
        <color rgb="FFFCFCFF"/>
        <color rgb="FF63BE7B"/>
      </colorScale>
    </cfRule>
  </conditionalFormatting>
  <conditionalFormatting sqref="AE2:AE4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G2:AG40">
    <cfRule type="colorScale" priority="4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2020-08-13T19:50:12Z</dcterms:created>
  <dcterms:modified xsi:type="dcterms:W3CDTF">2020-08-13T23:32:51Z</dcterms:modified>
</cp:coreProperties>
</file>