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"/>
    </mc:Choice>
  </mc:AlternateContent>
  <xr:revisionPtr revIDLastSave="0" documentId="13_ncr:1_{BB1F0EE8-8BB3-664C-9B00-DBE241C8B191}" xr6:coauthVersionLast="45" xr6:coauthVersionMax="45" xr10:uidLastSave="{00000000-0000-0000-0000-000000000000}"/>
  <bookViews>
    <workbookView xWindow="-38400" yWindow="0" windowWidth="38400" windowHeight="21600" xr2:uid="{49B09B73-0E8E-9A42-A327-54B27894C2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4" i="1" l="1"/>
  <c r="Z14" i="1"/>
  <c r="Y48" i="1"/>
  <c r="Z48" i="1"/>
  <c r="Y40" i="1"/>
  <c r="Z40" i="1"/>
  <c r="Y44" i="1"/>
  <c r="Z44" i="1"/>
  <c r="Y19" i="1"/>
  <c r="Z19" i="1"/>
  <c r="Y41" i="1"/>
  <c r="Z41" i="1"/>
  <c r="Y7" i="1"/>
  <c r="Z7" i="1"/>
  <c r="Y47" i="1"/>
  <c r="Z47" i="1"/>
  <c r="Y17" i="1"/>
  <c r="Z17" i="1"/>
  <c r="Y45" i="1"/>
  <c r="Z45" i="1"/>
  <c r="Y16" i="1"/>
  <c r="Z16" i="1"/>
  <c r="Y51" i="1"/>
  <c r="Z51" i="1"/>
  <c r="Y50" i="1"/>
  <c r="Z50" i="1"/>
  <c r="Y36" i="1"/>
  <c r="Z36" i="1"/>
  <c r="Y49" i="1"/>
  <c r="Z49" i="1"/>
  <c r="Y5" i="1"/>
  <c r="Z5" i="1"/>
  <c r="Y20" i="1"/>
  <c r="Z20" i="1"/>
  <c r="Y11" i="1"/>
  <c r="Z11" i="1"/>
  <c r="Y26" i="1"/>
  <c r="Z26" i="1"/>
  <c r="Y31" i="1"/>
  <c r="Z31" i="1"/>
  <c r="Y8" i="1"/>
  <c r="Z8" i="1"/>
  <c r="Y32" i="1"/>
  <c r="Z32" i="1"/>
  <c r="X14" i="1"/>
  <c r="X48" i="1"/>
  <c r="X40" i="1"/>
  <c r="X44" i="1"/>
  <c r="X19" i="1"/>
  <c r="X41" i="1"/>
  <c r="X7" i="1"/>
  <c r="X47" i="1"/>
  <c r="X17" i="1"/>
  <c r="X45" i="1"/>
  <c r="X16" i="1"/>
  <c r="X51" i="1"/>
  <c r="X50" i="1"/>
  <c r="X36" i="1"/>
  <c r="X49" i="1"/>
  <c r="X38" i="1"/>
  <c r="X5" i="1"/>
  <c r="X20" i="1"/>
  <c r="X39" i="1"/>
  <c r="X11" i="1"/>
  <c r="X26" i="1"/>
  <c r="X31" i="1"/>
  <c r="X8" i="1"/>
  <c r="X32" i="1"/>
  <c r="X34" i="1"/>
  <c r="Z34" i="1" s="1"/>
  <c r="Y34" i="1"/>
  <c r="T34" i="1"/>
  <c r="U34" i="1" s="1"/>
  <c r="V34" i="1"/>
  <c r="W34" i="1" s="1"/>
  <c r="T14" i="1"/>
  <c r="W14" i="1" s="1"/>
  <c r="V14" i="1"/>
  <c r="T48" i="1"/>
  <c r="W48" i="1" s="1"/>
  <c r="V48" i="1"/>
  <c r="T40" i="1"/>
  <c r="W40" i="1" s="1"/>
  <c r="V40" i="1"/>
  <c r="T44" i="1"/>
  <c r="W44" i="1" s="1"/>
  <c r="V44" i="1"/>
  <c r="T19" i="1"/>
  <c r="W19" i="1" s="1"/>
  <c r="V19" i="1"/>
  <c r="T41" i="1"/>
  <c r="W41" i="1" s="1"/>
  <c r="V41" i="1"/>
  <c r="T7" i="1"/>
  <c r="W7" i="1" s="1"/>
  <c r="V7" i="1"/>
  <c r="T47" i="1"/>
  <c r="W47" i="1" s="1"/>
  <c r="V47" i="1"/>
  <c r="T17" i="1"/>
  <c r="W17" i="1" s="1"/>
  <c r="V17" i="1"/>
  <c r="T45" i="1"/>
  <c r="U45" i="1" s="1"/>
  <c r="V45" i="1"/>
  <c r="T16" i="1"/>
  <c r="U16" i="1" s="1"/>
  <c r="V16" i="1"/>
  <c r="T51" i="1"/>
  <c r="U51" i="1" s="1"/>
  <c r="V51" i="1"/>
  <c r="W51" i="1"/>
  <c r="T50" i="1"/>
  <c r="U50" i="1" s="1"/>
  <c r="V50" i="1"/>
  <c r="W50" i="1" s="1"/>
  <c r="T36" i="1"/>
  <c r="U36" i="1" s="1"/>
  <c r="V36" i="1"/>
  <c r="T49" i="1"/>
  <c r="U49" i="1" s="1"/>
  <c r="V49" i="1"/>
  <c r="T5" i="1"/>
  <c r="U5" i="1" s="1"/>
  <c r="V5" i="1"/>
  <c r="W5" i="1"/>
  <c r="T20" i="1"/>
  <c r="U20" i="1" s="1"/>
  <c r="V20" i="1"/>
  <c r="W20" i="1" s="1"/>
  <c r="T11" i="1"/>
  <c r="U11" i="1" s="1"/>
  <c r="V11" i="1"/>
  <c r="T26" i="1"/>
  <c r="U26" i="1" s="1"/>
  <c r="V26" i="1"/>
  <c r="T31" i="1"/>
  <c r="U31" i="1" s="1"/>
  <c r="V31" i="1"/>
  <c r="W31" i="1"/>
  <c r="T8" i="1"/>
  <c r="U8" i="1" s="1"/>
  <c r="V8" i="1"/>
  <c r="W8" i="1" s="1"/>
  <c r="T32" i="1"/>
  <c r="U32" i="1" s="1"/>
  <c r="V32" i="1"/>
  <c r="T23" i="1"/>
  <c r="U23" i="1" s="1"/>
  <c r="V23" i="1"/>
  <c r="X23" i="1"/>
  <c r="Y23" i="1" s="1"/>
  <c r="T46" i="1"/>
  <c r="U46" i="1" s="1"/>
  <c r="V46" i="1"/>
  <c r="X46" i="1"/>
  <c r="Y46" i="1" s="1"/>
  <c r="T22" i="1"/>
  <c r="V22" i="1"/>
  <c r="X22" i="1"/>
  <c r="Z22" i="1" s="1"/>
  <c r="T25" i="1"/>
  <c r="W25" i="1" s="1"/>
  <c r="V25" i="1"/>
  <c r="X25" i="1"/>
  <c r="Z25" i="1" s="1"/>
  <c r="Y25" i="1"/>
  <c r="T13" i="1"/>
  <c r="U13" i="1" s="1"/>
  <c r="V13" i="1"/>
  <c r="X13" i="1"/>
  <c r="Y13" i="1" s="1"/>
  <c r="T6" i="1"/>
  <c r="U6" i="1" s="1"/>
  <c r="V6" i="1"/>
  <c r="X6" i="1"/>
  <c r="Y6" i="1" s="1"/>
  <c r="T33" i="1"/>
  <c r="V33" i="1"/>
  <c r="X33" i="1"/>
  <c r="Z33" i="1" s="1"/>
  <c r="Y33" i="1"/>
  <c r="T10" i="1"/>
  <c r="V10" i="1"/>
  <c r="X10" i="1"/>
  <c r="Z10" i="1" s="1"/>
  <c r="Y10" i="1"/>
  <c r="T30" i="1"/>
  <c r="U30" i="1" s="1"/>
  <c r="V30" i="1"/>
  <c r="X30" i="1"/>
  <c r="Y30" i="1" s="1"/>
  <c r="T37" i="1"/>
  <c r="U37" i="1" s="1"/>
  <c r="V37" i="1"/>
  <c r="X37" i="1"/>
  <c r="Y37" i="1" s="1"/>
  <c r="T9" i="1"/>
  <c r="U9" i="1" s="1"/>
  <c r="V9" i="1"/>
  <c r="X9" i="1"/>
  <c r="Z9" i="1" s="1"/>
  <c r="T2" i="1"/>
  <c r="W2" i="1" s="1"/>
  <c r="V2" i="1"/>
  <c r="X2" i="1"/>
  <c r="Y2" i="1"/>
  <c r="Z2" i="1"/>
  <c r="T43" i="1"/>
  <c r="U43" i="1" s="1"/>
  <c r="V43" i="1"/>
  <c r="W43" i="1"/>
  <c r="X43" i="1"/>
  <c r="Y43" i="1" s="1"/>
  <c r="T18" i="1"/>
  <c r="U18" i="1" s="1"/>
  <c r="V18" i="1"/>
  <c r="X18" i="1"/>
  <c r="Y18" i="1" s="1"/>
  <c r="T3" i="1"/>
  <c r="U3" i="1" s="1"/>
  <c r="V3" i="1"/>
  <c r="X3" i="1"/>
  <c r="Z3" i="1" s="1"/>
  <c r="T15" i="1"/>
  <c r="U15" i="1" s="1"/>
  <c r="V15" i="1"/>
  <c r="X15" i="1"/>
  <c r="Y15" i="1" s="1"/>
  <c r="Z15" i="1"/>
  <c r="T29" i="1"/>
  <c r="U29" i="1" s="1"/>
  <c r="V29" i="1"/>
  <c r="X29" i="1"/>
  <c r="Y29" i="1" s="1"/>
  <c r="Z29" i="1"/>
  <c r="T28" i="1"/>
  <c r="U28" i="1" s="1"/>
  <c r="V28" i="1"/>
  <c r="X28" i="1"/>
  <c r="Y28" i="1" s="1"/>
  <c r="T4" i="1"/>
  <c r="V4" i="1"/>
  <c r="X4" i="1"/>
  <c r="Z4" i="1" s="1"/>
  <c r="Y4" i="1"/>
  <c r="W27" i="1"/>
  <c r="X27" i="1"/>
  <c r="T35" i="1"/>
  <c r="U35" i="1" s="1"/>
  <c r="V35" i="1"/>
  <c r="X35" i="1"/>
  <c r="Y35" i="1" s="1"/>
  <c r="Z35" i="1"/>
  <c r="T42" i="1"/>
  <c r="U42" i="1" s="1"/>
  <c r="V42" i="1"/>
  <c r="X42" i="1"/>
  <c r="Y42" i="1" s="1"/>
  <c r="T12" i="1"/>
  <c r="V12" i="1"/>
  <c r="X12" i="1"/>
  <c r="Z12" i="1" s="1"/>
  <c r="Y12" i="1"/>
  <c r="T21" i="1"/>
  <c r="U21" i="1" s="1"/>
  <c r="V21" i="1"/>
  <c r="X21" i="1"/>
  <c r="Z21" i="1" s="1"/>
  <c r="Y21" i="1"/>
  <c r="X24" i="1"/>
  <c r="Z24" i="1" s="1"/>
  <c r="V24" i="1"/>
  <c r="T24" i="1"/>
  <c r="U24" i="1" s="1"/>
  <c r="W12" i="1" l="1"/>
  <c r="U2" i="1"/>
  <c r="W32" i="1"/>
  <c r="W26" i="1"/>
  <c r="W49" i="1"/>
  <c r="W16" i="1"/>
  <c r="U17" i="1"/>
  <c r="U47" i="1"/>
  <c r="U7" i="1"/>
  <c r="U41" i="1"/>
  <c r="U19" i="1"/>
  <c r="U44" i="1"/>
  <c r="U40" i="1"/>
  <c r="U48" i="1"/>
  <c r="U14" i="1"/>
  <c r="W11" i="1"/>
  <c r="W36" i="1"/>
  <c r="W45" i="1"/>
  <c r="W10" i="1"/>
  <c r="W33" i="1"/>
  <c r="Z13" i="1"/>
  <c r="U25" i="1"/>
  <c r="W22" i="1"/>
  <c r="Z23" i="1"/>
  <c r="W4" i="1"/>
  <c r="W30" i="1"/>
  <c r="Y24" i="1"/>
  <c r="U12" i="1"/>
  <c r="W24" i="1"/>
  <c r="W21" i="1"/>
  <c r="W29" i="1"/>
  <c r="W15" i="1"/>
  <c r="Y9" i="1"/>
  <c r="W9" i="1"/>
  <c r="Z30" i="1"/>
  <c r="W13" i="1"/>
  <c r="W23" i="1"/>
  <c r="W35" i="1"/>
  <c r="U4" i="1"/>
  <c r="Y3" i="1"/>
  <c r="W3" i="1"/>
  <c r="Z43" i="1"/>
  <c r="U10" i="1"/>
  <c r="U33" i="1"/>
  <c r="Y22" i="1"/>
  <c r="U22" i="1"/>
  <c r="W42" i="1"/>
  <c r="W28" i="1"/>
  <c r="W6" i="1"/>
  <c r="W46" i="1"/>
  <c r="W37" i="1"/>
  <c r="Z42" i="1"/>
  <c r="Z28" i="1"/>
  <c r="Z18" i="1"/>
  <c r="Z37" i="1"/>
  <c r="Z6" i="1"/>
  <c r="Z46" i="1"/>
  <c r="W18" i="1"/>
</calcChain>
</file>

<file path=xl/sharedStrings.xml><?xml version="1.0" encoding="utf-8"?>
<sst xmlns="http://schemas.openxmlformats.org/spreadsheetml/2006/main" count="196" uniqueCount="88">
  <si>
    <t>Player</t>
  </si>
  <si>
    <t>Team</t>
  </si>
  <si>
    <t>Pos</t>
  </si>
  <si>
    <t>90s</t>
  </si>
  <si>
    <t>Gls</t>
  </si>
  <si>
    <t>Ast</t>
  </si>
  <si>
    <t>Sh</t>
  </si>
  <si>
    <t>SoT</t>
  </si>
  <si>
    <t>Crs</t>
  </si>
  <si>
    <t>PassLive</t>
  </si>
  <si>
    <t>PassDead</t>
  </si>
  <si>
    <t>Pass_Cmp</t>
  </si>
  <si>
    <t>Fld</t>
  </si>
  <si>
    <t>Fls</t>
  </si>
  <si>
    <t>TklW</t>
  </si>
  <si>
    <t>Int</t>
  </si>
  <si>
    <t>CrdY</t>
  </si>
  <si>
    <t>CrdR</t>
  </si>
  <si>
    <t>Salary</t>
  </si>
  <si>
    <t>FPPG</t>
  </si>
  <si>
    <t>FPPG/$1000</t>
  </si>
  <si>
    <t>Floor</t>
  </si>
  <si>
    <t>FPPG-Floor</t>
  </si>
  <si>
    <t>Team_Odds</t>
  </si>
  <si>
    <t>FPPG_w_Odds</t>
  </si>
  <si>
    <t>Floor_w_Odds</t>
  </si>
  <si>
    <t>Opp_Def_OPRK</t>
  </si>
  <si>
    <t>Starting</t>
  </si>
  <si>
    <t>DF</t>
  </si>
  <si>
    <t>Jordi Alba\Jordi-Alba</t>
  </si>
  <si>
    <t>Carles Aleñá\Carles-Alena</t>
  </si>
  <si>
    <t>MF</t>
  </si>
  <si>
    <t>Ronald Araújo\Ronald-Araujo</t>
  </si>
  <si>
    <t>Martin Braithwaite\Martin-Braithwaite</t>
  </si>
  <si>
    <t>FWMF</t>
  </si>
  <si>
    <t>Sergio Busquets\Sergio-Busquets</t>
  </si>
  <si>
    <t>FW</t>
  </si>
  <si>
    <t>Ousmane Dembélé\Ousmane-Dembele</t>
  </si>
  <si>
    <t>Ansu Fati\Ansu-Fati</t>
  </si>
  <si>
    <t>Junior Firpo\Junior-Firpo</t>
  </si>
  <si>
    <t>Antoine Griezmann\Antoine-Griezmann</t>
  </si>
  <si>
    <t>GK</t>
  </si>
  <si>
    <t>Frenkie de Jong\Frenkie-de-Jong</t>
  </si>
  <si>
    <t>Clément Lenglet\Clement-Lenglet</t>
  </si>
  <si>
    <t>Arthur Melo\Arthur-Melo</t>
  </si>
  <si>
    <t>Lionel Messi\Lionel-Messi</t>
  </si>
  <si>
    <t>Gerard Piqué\Gerard-Pique</t>
  </si>
  <si>
    <t>Riqui Puig\Riqui-Puig</t>
  </si>
  <si>
    <t>Rafinha\Rafinha</t>
  </si>
  <si>
    <t>Ivan Rakitić\Ivan-Rakitic</t>
  </si>
  <si>
    <t>Sergi Roberto\Sergi-Roberto</t>
  </si>
  <si>
    <t>Nélson Semedo\Nelson-Semedo</t>
  </si>
  <si>
    <t>Luis Suárez\Luis-Suarez</t>
  </si>
  <si>
    <t>Marc-André ter Stegen\Marc-Andre-ter-Stegen</t>
  </si>
  <si>
    <t>Jean-Clair Todibo\Jean-Clair-Todibo</t>
  </si>
  <si>
    <t>Samuel Umtiti\Samuel-Umtiti</t>
  </si>
  <si>
    <t>Arturo Vidal\Arturo-Vidal</t>
  </si>
  <si>
    <t>MFFW</t>
  </si>
  <si>
    <t>Moussa Wagué\Moussa-Wague</t>
  </si>
  <si>
    <t>BAR</t>
  </si>
  <si>
    <t>Allan\Allan</t>
  </si>
  <si>
    <t>José Callejón\Jose-Callejon</t>
  </si>
  <si>
    <t>Diego Demme\Diego-Demme</t>
  </si>
  <si>
    <t>Giovanni Di Lorenzo\Giovanni-Di-Lorenzo</t>
  </si>
  <si>
    <t>DFMF</t>
  </si>
  <si>
    <t>Elif Elmas\Elif-Elmas</t>
  </si>
  <si>
    <t>Faouzi Ghoulam\Faouzi-Ghoulam</t>
  </si>
  <si>
    <t>Elseid Hysaj\Elseid-Hysaj</t>
  </si>
  <si>
    <t>Lorenzo Insigne\Lorenzo-Insigne</t>
  </si>
  <si>
    <t>Kalidou Koulibaly\Kalidou-Koulibaly</t>
  </si>
  <si>
    <t>Fernando Llorente\Fernando-Llorente</t>
  </si>
  <si>
    <t>Stanislav Lobotka\Stanislav-Lobotka</t>
  </si>
  <si>
    <t>Hirving Lozano\Hirving-Lozano</t>
  </si>
  <si>
    <t>Sebastiano Luperto\Sebastiano-Luperto</t>
  </si>
  <si>
    <t>Nikola Maksimović\Nikola-Maksimovic</t>
  </si>
  <si>
    <t>Kévin Malcuit\Kevin-Malcuit</t>
  </si>
  <si>
    <t>Kostas Manolas\Kostas-Manolas</t>
  </si>
  <si>
    <t>Alex Meret\Alex-Meret</t>
  </si>
  <si>
    <t>Dries Mertens\Dries-Mertens</t>
  </si>
  <si>
    <t>Arkadiusz Milik\Arkadiusz-Milik</t>
  </si>
  <si>
    <t>David Ospina\David-Ospina</t>
  </si>
  <si>
    <t>Matteo Politano\Matteo-Politano</t>
  </si>
  <si>
    <t>Mário Rui\Mario-Rui</t>
  </si>
  <si>
    <t>Fabián Ruiz Peña\Fabian-Ruiz-Pena</t>
  </si>
  <si>
    <t>Amin Younes\Amin-Younes</t>
  </si>
  <si>
    <t>Piotr Zieliński\Piotr-Zielinski</t>
  </si>
  <si>
    <t>NAP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</si>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</sst>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78132-E0CE-D548-AB78-0D82C18FD5A3}">
  <dimension ref="A1:AK51"/>
  <sheetViews>
    <sheetView tabSelected="1" topLeftCell="A4" workbookViewId="0">
      <selection activeCell="AB26" sqref="AB26"/>
    </sheetView>
  </sheetViews>
  <sheetFormatPr baseColWidth="10" defaultRowHeight="16" x14ac:dyDescent="0.2"/>
  <cols>
    <col min="1" max="1" width="17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37" x14ac:dyDescent="0.2">
      <c r="A2" t="s">
        <v>45</v>
      </c>
      <c r="B2" t="s">
        <v>59</v>
      </c>
      <c r="C2" t="s">
        <v>36</v>
      </c>
      <c r="D2">
        <v>40.4</v>
      </c>
      <c r="E2">
        <v>30</v>
      </c>
      <c r="F2">
        <v>24</v>
      </c>
      <c r="G2">
        <v>190</v>
      </c>
      <c r="H2">
        <v>81</v>
      </c>
      <c r="I2">
        <v>135</v>
      </c>
      <c r="J2">
        <v>147</v>
      </c>
      <c r="K2">
        <v>21</v>
      </c>
      <c r="L2">
        <v>1950</v>
      </c>
      <c r="M2">
        <v>92</v>
      </c>
      <c r="N2">
        <v>27</v>
      </c>
      <c r="O2">
        <v>11</v>
      </c>
      <c r="P2">
        <v>9</v>
      </c>
      <c r="Q2">
        <v>7</v>
      </c>
      <c r="R2">
        <v>0</v>
      </c>
      <c r="S2">
        <v>12800</v>
      </c>
      <c r="T2" s="2">
        <f>(E2*10+F2*6+G2+H2+I2*0.7+J2+K2+L2*0.02+M2+N2*(-0.5)+O2+P2*0.5+Q2*(-1.5)+R2*(-3))/D2</f>
        <v>27.227722772277229</v>
      </c>
      <c r="U2" s="2">
        <f>T2/(S2/1000)</f>
        <v>2.1271658415841586</v>
      </c>
      <c r="V2" s="2">
        <f>(G2+H2+I2*0.7+J2+K2+L2*0.02+M2+N2*(-0.5)+O2+P2*0.5+Q2*(-1.5)+R2*(-3))/D2</f>
        <v>16.237623762376238</v>
      </c>
      <c r="W2" s="2">
        <f>T2-V2</f>
        <v>10.990099009900991</v>
      </c>
      <c r="X2" s="2">
        <f>11/18</f>
        <v>0.61111111111111116</v>
      </c>
      <c r="Y2" s="2">
        <f>(E2*10+F2*6+G2+H2+I2*0.7+J2+K2+L2*0.02+M2+N2*(-0.5)+O2+P2*0.5+Q2*(-1.5)+R2*(-3))/D2+(X2-0.5)*10</f>
        <v>28.33883388338834</v>
      </c>
      <c r="Z2" s="2">
        <f>(G2+H2+I2*0.7+J2+K2+L2*0.02+M2+N2*(-0.5)+O2+P2*0.5+Q2*(-1.5)+R2*(-3))/D2+(X2-0.5)*10</f>
        <v>17.348734873487349</v>
      </c>
      <c r="AA2">
        <v>12</v>
      </c>
      <c r="AB2" t="s">
        <v>87</v>
      </c>
    </row>
    <row r="3" spans="1:37" x14ac:dyDescent="0.2">
      <c r="A3" t="s">
        <v>48</v>
      </c>
      <c r="B3" t="s">
        <v>59</v>
      </c>
      <c r="C3" t="s">
        <v>34</v>
      </c>
      <c r="D3">
        <v>2.1</v>
      </c>
      <c r="E3">
        <v>0</v>
      </c>
      <c r="F3">
        <v>0</v>
      </c>
      <c r="G3">
        <v>6</v>
      </c>
      <c r="H3">
        <v>1</v>
      </c>
      <c r="I3">
        <v>12</v>
      </c>
      <c r="J3">
        <v>6</v>
      </c>
      <c r="K3">
        <v>3</v>
      </c>
      <c r="L3">
        <v>142</v>
      </c>
      <c r="M3">
        <v>12</v>
      </c>
      <c r="N3">
        <v>3</v>
      </c>
      <c r="O3">
        <v>3</v>
      </c>
      <c r="P3">
        <v>1</v>
      </c>
      <c r="Q3">
        <v>0</v>
      </c>
      <c r="R3">
        <v>0</v>
      </c>
      <c r="S3">
        <v>6600</v>
      </c>
      <c r="T3" s="2">
        <f>(E3*10+F3*6+G3+H3+I3*0.7+J3+K3+L3*0.02+M3+N3*(-0.5)+O3+P3*0.5+Q3*(-1.5)+R3*(-3))/D3</f>
        <v>19.638095238095236</v>
      </c>
      <c r="U3" s="2">
        <f>T3/(S3/1000)</f>
        <v>2.9754689754689752</v>
      </c>
      <c r="V3" s="2">
        <f>(G3+H3+I3*0.7+J3+K3+L3*0.02+M3+N3*(-0.5)+O3+P3*0.5+Q3*(-1.5)+R3*(-3))/D3</f>
        <v>19.638095238095236</v>
      </c>
      <c r="W3" s="2">
        <f>T3-V3</f>
        <v>0</v>
      </c>
      <c r="X3" s="2">
        <f>11/18</f>
        <v>0.61111111111111116</v>
      </c>
      <c r="Y3" s="2">
        <f>(E3*10+F3*6+G3+H3+I3*0.7+J3+K3+L3*0.02+M3+N3*(-0.5)+O3+P3*0.5+Q3*(-1.5)+R3*(-3))/D3+(X3-0.5)*10</f>
        <v>20.749206349206347</v>
      </c>
      <c r="Z3" s="2">
        <f>(G3+H3+I3*0.7+J3+K3+L3*0.02+M3+N3*(-0.5)+O3+P3*0.5+Q3*(-1.5)+R3*(-3))/D3+(X3-0.5)*10</f>
        <v>20.749206349206347</v>
      </c>
      <c r="AA3">
        <v>12</v>
      </c>
      <c r="AK3" s="1"/>
    </row>
    <row r="4" spans="1:37" x14ac:dyDescent="0.2">
      <c r="A4" t="s">
        <v>52</v>
      </c>
      <c r="B4" t="s">
        <v>59</v>
      </c>
      <c r="C4" t="s">
        <v>36</v>
      </c>
      <c r="D4">
        <v>27.5</v>
      </c>
      <c r="E4">
        <v>19</v>
      </c>
      <c r="F4">
        <v>11</v>
      </c>
      <c r="G4">
        <v>97</v>
      </c>
      <c r="H4">
        <v>53</v>
      </c>
      <c r="I4">
        <v>10</v>
      </c>
      <c r="J4">
        <v>65</v>
      </c>
      <c r="K4">
        <v>0</v>
      </c>
      <c r="L4">
        <v>627</v>
      </c>
      <c r="M4">
        <v>35</v>
      </c>
      <c r="N4">
        <v>19</v>
      </c>
      <c r="O4">
        <v>5</v>
      </c>
      <c r="P4">
        <v>3</v>
      </c>
      <c r="Q4">
        <v>5</v>
      </c>
      <c r="R4">
        <v>0</v>
      </c>
      <c r="S4">
        <v>11000</v>
      </c>
      <c r="T4" s="2">
        <f>(E4*10+F4*6+G4+H4+I4*0.7+J4+K4+L4*0.02+M4+N4*(-0.5)+O4+P4*0.5+Q4*(-1.5)+R4*(-3))/D4</f>
        <v>18.728727272727273</v>
      </c>
      <c r="U4" s="2">
        <f>T4/(S4/1000)</f>
        <v>1.7026115702479339</v>
      </c>
      <c r="V4" s="2">
        <f>(G4+H4+I4*0.7+J4+K4+L4*0.02+M4+N4*(-0.5)+O4+P4*0.5+Q4*(-1.5)+R4*(-3))/D4</f>
        <v>9.4196363636363625</v>
      </c>
      <c r="W4" s="2">
        <f>T4-V4</f>
        <v>9.3090909090909104</v>
      </c>
      <c r="X4" s="2">
        <f>11/18</f>
        <v>0.61111111111111116</v>
      </c>
      <c r="Y4" s="2">
        <f>(E4*10+F4*6+G4+H4+I4*0.7+J4+K4+L4*0.02+M4+N4*(-0.5)+O4+P4*0.5+Q4*(-1.5)+R4*(-3))/D4+(X4-0.5)*10</f>
        <v>19.839838383838384</v>
      </c>
      <c r="Z4" s="2">
        <f>(G4+H4+I4*0.7+J4+K4+L4*0.02+M4+N4*(-0.5)+O4+P4*0.5+Q4*(-1.5)+R4*(-3))/D4+(X4-0.5)*10</f>
        <v>10.530747474747475</v>
      </c>
      <c r="AA4">
        <v>12</v>
      </c>
      <c r="AB4" t="s">
        <v>87</v>
      </c>
    </row>
    <row r="5" spans="1:37" x14ac:dyDescent="0.2">
      <c r="A5" t="s">
        <v>78</v>
      </c>
      <c r="B5" t="s">
        <v>86</v>
      </c>
      <c r="C5" t="s">
        <v>36</v>
      </c>
      <c r="D5">
        <v>26.6</v>
      </c>
      <c r="E5">
        <v>16</v>
      </c>
      <c r="F5">
        <v>8</v>
      </c>
      <c r="G5">
        <v>99</v>
      </c>
      <c r="H5">
        <v>35</v>
      </c>
      <c r="I5">
        <v>112</v>
      </c>
      <c r="J5">
        <v>80</v>
      </c>
      <c r="K5">
        <v>12</v>
      </c>
      <c r="L5">
        <v>656</v>
      </c>
      <c r="M5">
        <v>34</v>
      </c>
      <c r="N5">
        <v>41</v>
      </c>
      <c r="O5">
        <v>30</v>
      </c>
      <c r="P5">
        <v>11</v>
      </c>
      <c r="Q5">
        <v>5</v>
      </c>
      <c r="R5">
        <v>0</v>
      </c>
      <c r="S5">
        <v>8600</v>
      </c>
      <c r="T5" s="2">
        <f>(E5*10+F5*6+G5+H5+I5*0.7+J5+K5+L5*0.02+M5+N5*(-0.5)+O5+P5*0.5+Q5*(-1.5)+R5*(-3))/D5</f>
        <v>21.316541353383457</v>
      </c>
      <c r="U5" s="2">
        <f>T5/(S5/1000)</f>
        <v>2.4786675992306346</v>
      </c>
      <c r="V5" s="2">
        <f>(G5+H5+I5*0.7+J5+K5+L5*0.02+M5+N5*(-0.5)+O5+P5*0.5+Q5*(-1.5)+R5*(-3))/D5</f>
        <v>13.496992481203007</v>
      </c>
      <c r="W5" s="2">
        <f>T5-V5</f>
        <v>7.8195488721804498</v>
      </c>
      <c r="X5" s="2">
        <f>4/23</f>
        <v>0.17391304347826086</v>
      </c>
      <c r="Y5" s="2">
        <f>(E5*10+F5*6+G5+H5+I5*0.7+J5+K5+L5*0.02+M5+N5*(-0.5)+O5+P5*0.5+Q5*(-1.5)+R5*(-3))/D5+(X5-0.5)*10</f>
        <v>18.055671788166066</v>
      </c>
      <c r="Z5" s="2">
        <f>(G5+H5+I5*0.7+J5+K5+L5*0.02+M5+N5*(-0.5)+O5+P5*0.5+Q5*(-1.5)+R5*(-3))/D5+(X5-0.5)*10</f>
        <v>10.236122915985614</v>
      </c>
      <c r="AA5">
        <v>18</v>
      </c>
      <c r="AB5" t="s">
        <v>87</v>
      </c>
    </row>
    <row r="6" spans="1:37" x14ac:dyDescent="0.2">
      <c r="A6" t="s">
        <v>38</v>
      </c>
      <c r="B6" t="s">
        <v>59</v>
      </c>
      <c r="C6" t="s">
        <v>36</v>
      </c>
      <c r="D6">
        <v>15.1</v>
      </c>
      <c r="E6">
        <v>8</v>
      </c>
      <c r="F6">
        <v>1</v>
      </c>
      <c r="G6">
        <v>44</v>
      </c>
      <c r="H6">
        <v>15</v>
      </c>
      <c r="I6">
        <v>27</v>
      </c>
      <c r="J6">
        <v>29</v>
      </c>
      <c r="K6">
        <v>2</v>
      </c>
      <c r="L6">
        <v>487</v>
      </c>
      <c r="M6">
        <v>31</v>
      </c>
      <c r="N6">
        <v>24</v>
      </c>
      <c r="O6">
        <v>12</v>
      </c>
      <c r="P6">
        <v>9</v>
      </c>
      <c r="Q6">
        <v>3</v>
      </c>
      <c r="R6">
        <v>1</v>
      </c>
      <c r="S6">
        <v>8200</v>
      </c>
      <c r="T6" s="2">
        <f>(E6*10+F6*6+G6+H6+I6*0.7+J6+K6+L6*0.02+M6+N6*(-0.5)+O6+P6*0.5+Q6*(-1.5)+R6*(-3))/D6</f>
        <v>15.406622516556293</v>
      </c>
      <c r="U6" s="2">
        <f>T6/(S6/1000)</f>
        <v>1.8788564044580847</v>
      </c>
      <c r="V6" s="2">
        <f>(G6+H6+I6*0.7+J6+K6+L6*0.02+M6+N6*(-0.5)+O6+P6*0.5+Q6*(-1.5)+R6*(-3))/D6</f>
        <v>9.711258278145694</v>
      </c>
      <c r="W6" s="2">
        <f>T6-V6</f>
        <v>5.6953642384105994</v>
      </c>
      <c r="X6" s="2">
        <f>11/18</f>
        <v>0.61111111111111116</v>
      </c>
      <c r="Y6" s="2">
        <f>(E6*10+F6*6+G6+H6+I6*0.7+J6+K6+L6*0.02+M6+N6*(-0.5)+O6+P6*0.5+Q6*(-1.5)+R6*(-3))/D6+(X6-0.5)*10</f>
        <v>16.517733627667404</v>
      </c>
      <c r="Z6" s="2">
        <f>(G6+H6+I6*0.7+J6+K6+L6*0.02+M6+N6*(-0.5)+O6+P6*0.5+Q6*(-1.5)+R6*(-3))/D6+(X6-0.5)*10</f>
        <v>10.822369389256806</v>
      </c>
      <c r="AA6">
        <v>12</v>
      </c>
    </row>
    <row r="7" spans="1:37" x14ac:dyDescent="0.2">
      <c r="A7" t="s">
        <v>68</v>
      </c>
      <c r="B7" t="s">
        <v>86</v>
      </c>
      <c r="C7" t="s">
        <v>31</v>
      </c>
      <c r="D7">
        <v>38.299999999999997</v>
      </c>
      <c r="E7">
        <v>12</v>
      </c>
      <c r="F7">
        <v>8</v>
      </c>
      <c r="G7">
        <v>144</v>
      </c>
      <c r="H7">
        <v>47</v>
      </c>
      <c r="I7">
        <v>137</v>
      </c>
      <c r="J7">
        <v>123</v>
      </c>
      <c r="K7">
        <v>13</v>
      </c>
      <c r="L7">
        <v>1553</v>
      </c>
      <c r="M7">
        <v>37</v>
      </c>
      <c r="N7">
        <v>9</v>
      </c>
      <c r="O7">
        <v>23</v>
      </c>
      <c r="P7">
        <v>36</v>
      </c>
      <c r="Q7">
        <v>2</v>
      </c>
      <c r="R7">
        <v>0</v>
      </c>
      <c r="S7">
        <v>9000</v>
      </c>
      <c r="T7" s="2">
        <f>(E7*10+F7*6+G7+H7+I7*0.7+J7+K7+L7*0.02+M7+N7*(-0.5)+O7+P7*0.5+Q7*(-1.5)+R7*(-3))/D7</f>
        <v>18.079895561357706</v>
      </c>
      <c r="U7" s="2">
        <f>T7/(S7/1000)</f>
        <v>2.0088772845953007</v>
      </c>
      <c r="V7" s="2">
        <f>(G7+H7+I7*0.7+J7+K7+L7*0.02+M7+N7*(-0.5)+O7+P7*0.5+Q7*(-1.5)+R7*(-3))/D7</f>
        <v>13.6934725848564</v>
      </c>
      <c r="W7" s="2">
        <f>T7-V7</f>
        <v>4.3864229765013061</v>
      </c>
      <c r="X7" s="2">
        <f>4/23</f>
        <v>0.17391304347826086</v>
      </c>
      <c r="Y7" s="2">
        <f>(E7*10+F7*6+G7+H7+I7*0.7+J7+K7+L7*0.02+M7+N7*(-0.5)+O7+P7*0.5+Q7*(-1.5)+R7*(-3))/D7+(X7-0.5)*10</f>
        <v>14.819025996140315</v>
      </c>
      <c r="Z7" s="2">
        <f>(G7+H7+I7*0.7+J7+K7+L7*0.02+M7+N7*(-0.5)+O7+P7*0.5+Q7*(-1.5)+R7*(-3))/D7+(X7-0.5)*10</f>
        <v>10.432603019639007</v>
      </c>
      <c r="AA7">
        <v>18</v>
      </c>
      <c r="AB7" t="s">
        <v>87</v>
      </c>
    </row>
    <row r="8" spans="1:37" x14ac:dyDescent="0.2">
      <c r="A8" t="s">
        <v>84</v>
      </c>
      <c r="B8" t="s">
        <v>86</v>
      </c>
      <c r="C8" t="s">
        <v>36</v>
      </c>
      <c r="D8">
        <v>2.1</v>
      </c>
      <c r="E8">
        <v>1</v>
      </c>
      <c r="F8">
        <v>0</v>
      </c>
      <c r="G8">
        <v>7</v>
      </c>
      <c r="H8">
        <v>1</v>
      </c>
      <c r="I8">
        <v>1</v>
      </c>
      <c r="J8">
        <v>10</v>
      </c>
      <c r="K8">
        <v>0</v>
      </c>
      <c r="L8">
        <v>92</v>
      </c>
      <c r="M8">
        <v>5</v>
      </c>
      <c r="N8">
        <v>4</v>
      </c>
      <c r="O8">
        <v>5</v>
      </c>
      <c r="P8">
        <v>0</v>
      </c>
      <c r="Q8">
        <v>1</v>
      </c>
      <c r="R8">
        <v>0</v>
      </c>
      <c r="S8">
        <v>5800</v>
      </c>
      <c r="T8" s="2">
        <f>(E8*10+F8*6+G8+H8+I8*0.7+J8+K8+L8*0.02+M8+N8*(-0.5)+O8+P8*0.5+Q8*(-1.5)+R8*(-3))/D8</f>
        <v>17.638095238095236</v>
      </c>
      <c r="U8" s="2">
        <f>T8/(S8/1000)</f>
        <v>3.0410509031198685</v>
      </c>
      <c r="V8" s="2">
        <f>(G8+H8+I8*0.7+J8+K8+L8*0.02+M8+N8*(-0.5)+O8+P8*0.5+Q8*(-1.5)+R8*(-3))/D8</f>
        <v>12.876190476190475</v>
      </c>
      <c r="W8" s="2">
        <f>T8-V8</f>
        <v>4.761904761904761</v>
      </c>
      <c r="X8" s="2">
        <f>4/23</f>
        <v>0.17391304347826086</v>
      </c>
      <c r="Y8" s="2">
        <f>(E8*10+F8*6+G8+H8+I8*0.7+J8+K8+L8*0.02+M8+N8*(-0.5)+O8+P8*0.5+Q8*(-1.5)+R8*(-3))/D8+(X8-0.5)*10</f>
        <v>14.377225672877845</v>
      </c>
      <c r="Z8" s="2">
        <f>(G8+H8+I8*0.7+J8+K8+L8*0.02+M8+N8*(-0.5)+O8+P8*0.5+Q8*(-1.5)+R8*(-3))/D8+(X8-0.5)*10</f>
        <v>9.6153209109730824</v>
      </c>
      <c r="AA8">
        <v>18</v>
      </c>
    </row>
    <row r="9" spans="1:37" x14ac:dyDescent="0.2">
      <c r="A9" t="s">
        <v>44</v>
      </c>
      <c r="B9" t="s">
        <v>59</v>
      </c>
      <c r="C9" t="s">
        <v>31</v>
      </c>
      <c r="D9">
        <v>17.100000000000001</v>
      </c>
      <c r="E9">
        <v>4</v>
      </c>
      <c r="F9">
        <v>4</v>
      </c>
      <c r="G9">
        <v>11</v>
      </c>
      <c r="H9">
        <v>6</v>
      </c>
      <c r="I9">
        <v>25</v>
      </c>
      <c r="J9">
        <v>24</v>
      </c>
      <c r="K9">
        <v>2</v>
      </c>
      <c r="L9">
        <v>1209</v>
      </c>
      <c r="M9">
        <v>56</v>
      </c>
      <c r="N9">
        <v>15</v>
      </c>
      <c r="O9">
        <v>18</v>
      </c>
      <c r="P9">
        <v>4</v>
      </c>
      <c r="Q9">
        <v>2</v>
      </c>
      <c r="R9">
        <v>0</v>
      </c>
      <c r="S9">
        <v>6000</v>
      </c>
      <c r="T9" s="2">
        <f>(E9*10+F9*6+G9+H9+I9*0.7+J9+K9+L9*0.02+M9+N9*(-0.5)+O9+P9*0.5+Q9*(-1.5)+R9*(-3))/D9</f>
        <v>12.525146198830409</v>
      </c>
      <c r="U9" s="2">
        <f>T9/(S9/1000)</f>
        <v>2.0875243664717349</v>
      </c>
      <c r="V9" s="2">
        <f>(G9+H9+I9*0.7+J9+K9+L9*0.02+M9+N9*(-0.5)+O9+P9*0.5+Q9*(-1.5)+R9*(-3))/D9</f>
        <v>8.7824561403508774</v>
      </c>
      <c r="W9" s="2">
        <f>T9-V9</f>
        <v>3.742690058479532</v>
      </c>
      <c r="X9" s="2">
        <f>11/18</f>
        <v>0.61111111111111116</v>
      </c>
      <c r="Y9" s="2">
        <f>(E9*10+F9*6+G9+H9+I9*0.7+J9+K9+L9*0.02+M9+N9*(-0.5)+O9+P9*0.5+Q9*(-1.5)+R9*(-3))/D9+(X9-0.5)*10</f>
        <v>13.63625730994152</v>
      </c>
      <c r="Z9" s="2">
        <f>(G9+H9+I9*0.7+J9+K9+L9*0.02+M9+N9*(-0.5)+O9+P9*0.5+Q9*(-1.5)+R9*(-3))/D9+(X9-0.5)*10</f>
        <v>9.8935672514619881</v>
      </c>
      <c r="AA9">
        <v>12</v>
      </c>
    </row>
    <row r="10" spans="1:37" x14ac:dyDescent="0.2">
      <c r="A10" t="s">
        <v>40</v>
      </c>
      <c r="B10" t="s">
        <v>59</v>
      </c>
      <c r="C10" t="s">
        <v>36</v>
      </c>
      <c r="D10">
        <v>37.299999999999997</v>
      </c>
      <c r="E10">
        <v>15</v>
      </c>
      <c r="F10">
        <v>4</v>
      </c>
      <c r="G10">
        <v>74</v>
      </c>
      <c r="H10">
        <v>36</v>
      </c>
      <c r="I10">
        <v>32</v>
      </c>
      <c r="J10">
        <v>63</v>
      </c>
      <c r="K10">
        <v>1</v>
      </c>
      <c r="L10">
        <v>1141</v>
      </c>
      <c r="M10">
        <v>25</v>
      </c>
      <c r="N10">
        <v>19</v>
      </c>
      <c r="O10">
        <v>24</v>
      </c>
      <c r="P10">
        <v>16</v>
      </c>
      <c r="Q10">
        <v>4</v>
      </c>
      <c r="R10">
        <v>0</v>
      </c>
      <c r="S10">
        <v>9400</v>
      </c>
      <c r="T10" s="2">
        <f>(E10*10+F10*6+G10+H10+I10*0.7+J10+K10+L10*0.02+M10+N10*(-0.5)+O10+P10*0.5+Q10*(-1.5)+R10*(-3))/D10</f>
        <v>11.654691689008043</v>
      </c>
      <c r="U10" s="2">
        <f>T10/(S10/1000)</f>
        <v>1.2398608179795789</v>
      </c>
      <c r="V10" s="2">
        <f>(G10+H10+I10*0.7+J10+K10+L10*0.02+M10+N10*(-0.5)+O10+P10*0.5+Q10*(-1.5)+R10*(-3))/D10</f>
        <v>6.9898123324396799</v>
      </c>
      <c r="W10" s="2">
        <f>T10-V10</f>
        <v>4.6648793565683633</v>
      </c>
      <c r="X10" s="2">
        <f>11/18</f>
        <v>0.61111111111111116</v>
      </c>
      <c r="Y10" s="2">
        <f>(E10*10+F10*6+G10+H10+I10*0.7+J10+K10+L10*0.02+M10+N10*(-0.5)+O10+P10*0.5+Q10*(-1.5)+R10*(-3))/D10+(X10-0.5)*10</f>
        <v>12.765802800119154</v>
      </c>
      <c r="Z10" s="2">
        <f>(G10+H10+I10*0.7+J10+K10+L10*0.02+M10+N10*(-0.5)+O10+P10*0.5+Q10*(-1.5)+R10*(-3))/D10+(X10-0.5)*10</f>
        <v>8.1009234435507906</v>
      </c>
      <c r="AA10">
        <v>12</v>
      </c>
      <c r="AB10" t="s">
        <v>87</v>
      </c>
    </row>
    <row r="11" spans="1:37" x14ac:dyDescent="0.2">
      <c r="A11" t="s">
        <v>81</v>
      </c>
      <c r="B11" t="s">
        <v>86</v>
      </c>
      <c r="C11" t="s">
        <v>31</v>
      </c>
      <c r="D11">
        <v>9.9</v>
      </c>
      <c r="E11">
        <v>2</v>
      </c>
      <c r="F11">
        <v>2</v>
      </c>
      <c r="G11">
        <v>22</v>
      </c>
      <c r="H11">
        <v>10</v>
      </c>
      <c r="I11">
        <v>45</v>
      </c>
      <c r="J11">
        <v>26</v>
      </c>
      <c r="K11">
        <v>6</v>
      </c>
      <c r="L11">
        <v>278</v>
      </c>
      <c r="M11">
        <v>21</v>
      </c>
      <c r="N11">
        <v>9</v>
      </c>
      <c r="O11">
        <v>8</v>
      </c>
      <c r="P11">
        <v>5</v>
      </c>
      <c r="Q11">
        <v>1</v>
      </c>
      <c r="R11">
        <v>0</v>
      </c>
      <c r="S11">
        <v>6800</v>
      </c>
      <c r="T11" s="2">
        <f>(E11*10+F11*6+G11+H11+I11*0.7+J11+K11+L11*0.02+M11+N11*(-0.5)+O11+P11*0.5+Q11*(-1.5)+R11*(-3))/D11</f>
        <v>16.016161616161614</v>
      </c>
      <c r="U11" s="2">
        <f>T11/(S11/1000)</f>
        <v>2.3553178847296494</v>
      </c>
      <c r="V11" s="2">
        <f>(G11+H11+I11*0.7+J11+K11+L11*0.02+M11+N11*(-0.5)+O11+P11*0.5+Q11*(-1.5)+R11*(-3))/D11</f>
        <v>12.783838383838384</v>
      </c>
      <c r="W11" s="2">
        <f>T11-V11</f>
        <v>3.23232323232323</v>
      </c>
      <c r="X11" s="2">
        <f>4/23</f>
        <v>0.17391304347826086</v>
      </c>
      <c r="Y11" s="2">
        <f>(E11*10+F11*6+G11+H11+I11*0.7+J11+K11+L11*0.02+M11+N11*(-0.5)+O11+P11*0.5+Q11*(-1.5)+R11*(-3))/D11+(X11-0.5)*10</f>
        <v>12.755292050944224</v>
      </c>
      <c r="Z11" s="2">
        <f>(G11+H11+I11*0.7+J11+K11+L11*0.02+M11+N11*(-0.5)+O11+P11*0.5+Q11*(-1.5)+R11*(-3))/D11+(X11-0.5)*10</f>
        <v>9.522968818620992</v>
      </c>
      <c r="AA11">
        <v>18</v>
      </c>
    </row>
    <row r="12" spans="1:37" x14ac:dyDescent="0.2">
      <c r="A12" t="s">
        <v>56</v>
      </c>
      <c r="B12" t="s">
        <v>59</v>
      </c>
      <c r="C12" t="s">
        <v>57</v>
      </c>
      <c r="D12">
        <v>24</v>
      </c>
      <c r="E12">
        <v>8</v>
      </c>
      <c r="F12">
        <v>3</v>
      </c>
      <c r="G12">
        <v>31</v>
      </c>
      <c r="H12">
        <v>14</v>
      </c>
      <c r="I12">
        <v>19</v>
      </c>
      <c r="J12">
        <v>51</v>
      </c>
      <c r="K12">
        <v>2</v>
      </c>
      <c r="L12">
        <v>1327</v>
      </c>
      <c r="M12">
        <v>29</v>
      </c>
      <c r="N12">
        <v>60</v>
      </c>
      <c r="O12">
        <v>49</v>
      </c>
      <c r="P12">
        <v>18</v>
      </c>
      <c r="Q12">
        <v>8</v>
      </c>
      <c r="R12">
        <v>1</v>
      </c>
      <c r="S12">
        <v>6800</v>
      </c>
      <c r="T12" s="2">
        <f>(E12*10+F12*6+G12+H12+I12*0.7+J12+K12+L12*0.02+M12+N12*(-0.5)+O12+P12*0.5+Q12*(-1.5)+R12*(-3))/D12</f>
        <v>11.576666666666668</v>
      </c>
      <c r="U12" s="2">
        <f>T12/(S12/1000)</f>
        <v>1.702450980392157</v>
      </c>
      <c r="V12" s="2">
        <f>(G12+H12+I12*0.7+J12+K12+L12*0.02+M12+N12*(-0.5)+O12+P12*0.5+Q12*(-1.5)+R12*(-3))/D12</f>
        <v>7.4933333333333332</v>
      </c>
      <c r="W12" s="2">
        <f>T12-V12</f>
        <v>4.0833333333333348</v>
      </c>
      <c r="X12" s="2">
        <f>11/18</f>
        <v>0.61111111111111116</v>
      </c>
      <c r="Y12" s="2">
        <f>(E12*10+F12*6+G12+H12+I12*0.7+J12+K12+L12*0.02+M12+N12*(-0.5)+O12+P12*0.5+Q12*(-1.5)+R12*(-3))/D12+(X12-0.5)*10</f>
        <v>12.687777777777779</v>
      </c>
      <c r="Z12" s="2">
        <f>(G12+H12+I12*0.7+J12+K12+L12*0.02+M12+N12*(-0.5)+O12+P12*0.5+Q12*(-1.5)+R12*(-3))/D12+(X12-0.5)*10</f>
        <v>8.6044444444444448</v>
      </c>
      <c r="AA12">
        <v>12</v>
      </c>
    </row>
    <row r="13" spans="1:37" x14ac:dyDescent="0.2">
      <c r="A13" t="s">
        <v>37</v>
      </c>
      <c r="B13" t="s">
        <v>59</v>
      </c>
      <c r="C13" t="s">
        <v>36</v>
      </c>
      <c r="D13">
        <v>5.5</v>
      </c>
      <c r="E13">
        <v>1</v>
      </c>
      <c r="F13">
        <v>0</v>
      </c>
      <c r="G13">
        <v>9</v>
      </c>
      <c r="H13">
        <v>3</v>
      </c>
      <c r="I13">
        <v>25</v>
      </c>
      <c r="J13">
        <v>15</v>
      </c>
      <c r="K13">
        <v>3</v>
      </c>
      <c r="L13">
        <v>248</v>
      </c>
      <c r="M13">
        <v>6</v>
      </c>
      <c r="N13">
        <v>3</v>
      </c>
      <c r="O13">
        <v>0</v>
      </c>
      <c r="P13">
        <v>0</v>
      </c>
      <c r="Q13">
        <v>2</v>
      </c>
      <c r="R13">
        <v>1</v>
      </c>
      <c r="S13">
        <v>7600</v>
      </c>
      <c r="T13" s="2">
        <f>(E13*10+F13*6+G13+H13+I13*0.7+J13+K13+L13*0.02+M13+N13*(-0.5)+O13+P13*0.5+Q13*(-1.5)+R13*(-3))/D13</f>
        <v>11.083636363636366</v>
      </c>
      <c r="U13" s="2">
        <f>T13/(S13/1000)</f>
        <v>1.4583732057416272</v>
      </c>
      <c r="V13" s="2">
        <f>(G13+H13+I13*0.7+J13+K13+L13*0.02+M13+N13*(-0.5)+O13+P13*0.5+Q13*(-1.5)+R13*(-3))/D13</f>
        <v>9.2654545454545456</v>
      </c>
      <c r="W13" s="2">
        <f>T13-V13</f>
        <v>1.8181818181818201</v>
      </c>
      <c r="X13" s="2">
        <f>11/18</f>
        <v>0.61111111111111116</v>
      </c>
      <c r="Y13" s="2">
        <f>(E13*10+F13*6+G13+H13+I13*0.7+J13+K13+L13*0.02+M13+N13*(-0.5)+O13+P13*0.5+Q13*(-1.5)+R13*(-3))/D13+(X13-0.5)*10</f>
        <v>12.194747474747476</v>
      </c>
      <c r="Z13" s="2">
        <f>(G13+H13+I13*0.7+J13+K13+L13*0.02+M13+N13*(-0.5)+O13+P13*0.5+Q13*(-1.5)+R13*(-3))/D13+(X13-0.5)*10</f>
        <v>10.376565656565656</v>
      </c>
      <c r="AA13">
        <v>12</v>
      </c>
    </row>
    <row r="14" spans="1:37" x14ac:dyDescent="0.2">
      <c r="A14" t="s">
        <v>61</v>
      </c>
      <c r="B14" t="s">
        <v>86</v>
      </c>
      <c r="C14" t="s">
        <v>31</v>
      </c>
      <c r="D14">
        <v>32.5</v>
      </c>
      <c r="E14">
        <v>4</v>
      </c>
      <c r="F14">
        <v>8</v>
      </c>
      <c r="G14">
        <v>50</v>
      </c>
      <c r="H14">
        <v>17</v>
      </c>
      <c r="I14">
        <v>195</v>
      </c>
      <c r="J14">
        <v>81</v>
      </c>
      <c r="K14">
        <v>33</v>
      </c>
      <c r="L14">
        <v>1189</v>
      </c>
      <c r="M14">
        <v>58</v>
      </c>
      <c r="N14">
        <v>17</v>
      </c>
      <c r="O14">
        <v>10</v>
      </c>
      <c r="P14">
        <v>12</v>
      </c>
      <c r="Q14">
        <v>2</v>
      </c>
      <c r="R14">
        <v>0</v>
      </c>
      <c r="S14">
        <v>7800</v>
      </c>
      <c r="T14" s="2">
        <f>(E14*10+F14*6+G14+H14+I14*0.7+J14+K14+L14*0.02+M14+N14*(-0.5)+O14+P14*0.5+Q14*(-1.5)+R14*(-3))/D14</f>
        <v>15.131692307692306</v>
      </c>
      <c r="U14" s="2">
        <f>T14/(S14/1000)</f>
        <v>1.9399605522682444</v>
      </c>
      <c r="V14" s="2">
        <f>(G14+H14+I14*0.7+J14+K14+L14*0.02+M14+N14*(-0.5)+O14+P14*0.5+Q14*(-1.5)+R14*(-3))/D14</f>
        <v>12.423999999999999</v>
      </c>
      <c r="W14" s="2">
        <f>T14-V14</f>
        <v>2.707692307692307</v>
      </c>
      <c r="X14" s="2">
        <f>4/23</f>
        <v>0.17391304347826086</v>
      </c>
      <c r="Y14" s="2">
        <f>(E14*10+F14*6+G14+H14+I14*0.7+J14+K14+L14*0.02+M14+N14*(-0.5)+O14+P14*0.5+Q14*(-1.5)+R14*(-3))/D14+(X14-0.5)*10</f>
        <v>11.870822742474914</v>
      </c>
      <c r="Z14" s="2">
        <f>(G14+H14+I14*0.7+J14+K14+L14*0.02+M14+N14*(-0.5)+O14+P14*0.5+Q14*(-1.5)+R14*(-3))/D14+(X14-0.5)*10</f>
        <v>9.1631304347826088</v>
      </c>
      <c r="AA14">
        <v>18</v>
      </c>
      <c r="AB14" t="s">
        <v>87</v>
      </c>
    </row>
    <row r="15" spans="1:37" x14ac:dyDescent="0.2">
      <c r="A15" t="s">
        <v>49</v>
      </c>
      <c r="B15" t="s">
        <v>59</v>
      </c>
      <c r="C15" t="s">
        <v>31</v>
      </c>
      <c r="D15">
        <v>22.5</v>
      </c>
      <c r="E15">
        <v>1</v>
      </c>
      <c r="F15">
        <v>4</v>
      </c>
      <c r="G15">
        <v>37</v>
      </c>
      <c r="H15">
        <v>9</v>
      </c>
      <c r="I15">
        <v>40</v>
      </c>
      <c r="J15">
        <v>33</v>
      </c>
      <c r="K15">
        <v>5</v>
      </c>
      <c r="L15">
        <v>1571</v>
      </c>
      <c r="M15">
        <v>47</v>
      </c>
      <c r="N15">
        <v>26</v>
      </c>
      <c r="O15">
        <v>22</v>
      </c>
      <c r="P15">
        <v>25</v>
      </c>
      <c r="Q15">
        <v>6</v>
      </c>
      <c r="R15">
        <v>0</v>
      </c>
      <c r="S15">
        <v>5600</v>
      </c>
      <c r="T15" s="2">
        <f>(E15*10+F15*6+G15+H15+I15*0.7+J15+K15+L15*0.02+M15+N15*(-0.5)+O15+P15*0.5+Q15*(-1.5)+R15*(-3))/D15</f>
        <v>10.529777777777779</v>
      </c>
      <c r="U15" s="2">
        <f>T15/(S15/1000)</f>
        <v>1.8803174603174606</v>
      </c>
      <c r="V15" s="2">
        <f>(G15+H15+I15*0.7+J15+K15+L15*0.02+M15+N15*(-0.5)+O15+P15*0.5+Q15*(-1.5)+R15*(-3))/D15</f>
        <v>9.0186666666666682</v>
      </c>
      <c r="W15" s="2">
        <f>T15-V15</f>
        <v>1.5111111111111111</v>
      </c>
      <c r="X15" s="2">
        <f>11/18</f>
        <v>0.61111111111111116</v>
      </c>
      <c r="Y15" s="2">
        <f>(E15*10+F15*6+G15+H15+I15*0.7+J15+K15+L15*0.02+M15+N15*(-0.5)+O15+P15*0.5+Q15*(-1.5)+R15*(-3))/D15+(X15-0.5)*10</f>
        <v>11.640888888888892</v>
      </c>
      <c r="Z15" s="2">
        <f>(G15+H15+I15*0.7+J15+K15+L15*0.02+M15+N15*(-0.5)+O15+P15*0.5+Q15*(-1.5)+R15*(-3))/D15+(X15-0.5)*10</f>
        <v>10.129777777777779</v>
      </c>
      <c r="AA15">
        <v>12</v>
      </c>
      <c r="AB15" t="s">
        <v>87</v>
      </c>
    </row>
    <row r="16" spans="1:37" x14ac:dyDescent="0.2">
      <c r="A16" t="s">
        <v>72</v>
      </c>
      <c r="B16" t="s">
        <v>86</v>
      </c>
      <c r="C16" t="s">
        <v>34</v>
      </c>
      <c r="D16">
        <v>16.600000000000001</v>
      </c>
      <c r="E16">
        <v>5</v>
      </c>
      <c r="F16">
        <v>1</v>
      </c>
      <c r="G16">
        <v>44</v>
      </c>
      <c r="H16">
        <v>16</v>
      </c>
      <c r="I16">
        <v>55</v>
      </c>
      <c r="J16">
        <v>41</v>
      </c>
      <c r="K16">
        <v>1</v>
      </c>
      <c r="L16">
        <v>351</v>
      </c>
      <c r="M16">
        <v>45</v>
      </c>
      <c r="N16">
        <v>29</v>
      </c>
      <c r="O16">
        <v>10</v>
      </c>
      <c r="P16">
        <v>9</v>
      </c>
      <c r="Q16">
        <v>4</v>
      </c>
      <c r="R16">
        <v>0</v>
      </c>
      <c r="S16">
        <v>7400</v>
      </c>
      <c r="T16" s="2">
        <f>(E16*10+F16*6+G16+H16+I16*0.7+J16+K16+L16*0.02+M16+N16*(-0.5)+O16+P16*0.5+Q16*(-1.5)+R16*(-3))/D16</f>
        <v>14.609638554216867</v>
      </c>
      <c r="U16" s="2">
        <f>T16/(S16/1000)</f>
        <v>1.9742754802995766</v>
      </c>
      <c r="V16" s="2">
        <f>(G16+H16+I16*0.7+J16+K16+L16*0.02+M16+N16*(-0.5)+O16+P16*0.5+Q16*(-1.5)+R16*(-3))/D16</f>
        <v>11.236144578313253</v>
      </c>
      <c r="W16" s="2">
        <f>T16-V16</f>
        <v>3.3734939759036138</v>
      </c>
      <c r="X16" s="2">
        <f>4/23</f>
        <v>0.17391304347826086</v>
      </c>
      <c r="Y16" s="2">
        <f>(E16*10+F16*6+G16+H16+I16*0.7+J16+K16+L16*0.02+M16+N16*(-0.5)+O16+P16*0.5+Q16*(-1.5)+R16*(-3))/D16+(X16-0.5)*10</f>
        <v>11.348768988999474</v>
      </c>
      <c r="Z16" s="2">
        <f>(G16+H16+I16*0.7+J16+K16+L16*0.02+M16+N16*(-0.5)+O16+P16*0.5+Q16*(-1.5)+R16*(-3))/D16+(X16-0.5)*10</f>
        <v>7.9752750130958612</v>
      </c>
      <c r="AA16">
        <v>18</v>
      </c>
    </row>
    <row r="17" spans="1:37" x14ac:dyDescent="0.2">
      <c r="A17" t="s">
        <v>70</v>
      </c>
      <c r="B17" t="s">
        <v>86</v>
      </c>
      <c r="C17" t="s">
        <v>36</v>
      </c>
      <c r="D17">
        <v>7.6</v>
      </c>
      <c r="E17">
        <v>4</v>
      </c>
      <c r="F17">
        <v>1</v>
      </c>
      <c r="G17">
        <v>34</v>
      </c>
      <c r="H17">
        <v>12</v>
      </c>
      <c r="I17">
        <v>0</v>
      </c>
      <c r="J17">
        <v>15</v>
      </c>
      <c r="K17">
        <v>0</v>
      </c>
      <c r="L17">
        <v>155</v>
      </c>
      <c r="M17">
        <v>11</v>
      </c>
      <c r="N17">
        <v>17</v>
      </c>
      <c r="O17">
        <v>2</v>
      </c>
      <c r="P17">
        <v>1</v>
      </c>
      <c r="Q17">
        <v>3</v>
      </c>
      <c r="R17">
        <v>0</v>
      </c>
      <c r="S17">
        <v>6400</v>
      </c>
      <c r="T17" s="2">
        <f>(E17*10+F17*6+G17+H17+I17*0.7+J17+K17+L17*0.02+M17+N17*(-0.5)+O17+P17*0.5+Q17*(-1.5)+R17*(-3))/D17</f>
        <v>14.552631578947368</v>
      </c>
      <c r="U17" s="2">
        <f>T17/(S17/1000)</f>
        <v>2.2738486842105261</v>
      </c>
      <c r="V17" s="2">
        <f>(G17+H17+I17*0.7+J17+K17+L17*0.02+M17+N17*(-0.5)+O17+P17*0.5+Q17*(-1.5)+R17*(-3))/D17</f>
        <v>8.5</v>
      </c>
      <c r="W17" s="2">
        <f>T17-V17</f>
        <v>6.0526315789473681</v>
      </c>
      <c r="X17" s="2">
        <f>4/23</f>
        <v>0.17391304347826086</v>
      </c>
      <c r="Y17" s="2">
        <f>(E17*10+F17*6+G17+H17+I17*0.7+J17+K17+L17*0.02+M17+N17*(-0.5)+O17+P17*0.5+Q17*(-1.5)+R17*(-3))/D17+(X17-0.5)*10</f>
        <v>11.291762013729976</v>
      </c>
      <c r="Z17" s="2">
        <f>(G17+H17+I17*0.7+J17+K17+L17*0.02+M17+N17*(-0.5)+O17+P17*0.5+Q17*(-1.5)+R17*(-3))/D17+(X17-0.5)*10</f>
        <v>5.2391304347826084</v>
      </c>
      <c r="AA17">
        <v>18</v>
      </c>
    </row>
    <row r="18" spans="1:37" x14ac:dyDescent="0.2">
      <c r="A18" t="s">
        <v>47</v>
      </c>
      <c r="B18" t="s">
        <v>59</v>
      </c>
      <c r="C18" t="s">
        <v>36</v>
      </c>
      <c r="D18">
        <v>6.4</v>
      </c>
      <c r="E18">
        <v>0</v>
      </c>
      <c r="F18">
        <v>2</v>
      </c>
      <c r="G18">
        <v>8</v>
      </c>
      <c r="H18">
        <v>4</v>
      </c>
      <c r="I18">
        <v>1</v>
      </c>
      <c r="J18">
        <v>16</v>
      </c>
      <c r="K18">
        <v>1</v>
      </c>
      <c r="L18">
        <v>394</v>
      </c>
      <c r="M18">
        <v>11</v>
      </c>
      <c r="N18">
        <v>9</v>
      </c>
      <c r="O18">
        <v>7</v>
      </c>
      <c r="P18">
        <v>5</v>
      </c>
      <c r="Q18">
        <v>1</v>
      </c>
      <c r="R18">
        <v>0</v>
      </c>
      <c r="S18">
        <v>3000</v>
      </c>
      <c r="T18" s="2">
        <f>(E18*10+F18*6+G18+H18+I18*0.7+J18+K18+L18*0.02+M18+N18*(-0.5)+O18+P18*0.5+Q18*(-1.5)+R18*(-3))/D18</f>
        <v>10.012500000000001</v>
      </c>
      <c r="U18" s="2">
        <f>T18/(S18/1000)</f>
        <v>3.3375000000000004</v>
      </c>
      <c r="V18" s="2">
        <f>(G18+H18+I18*0.7+J18+K18+L18*0.02+M18+N18*(-0.5)+O18+P18*0.5+Q18*(-1.5)+R18*(-3))/D18</f>
        <v>8.1374999999999993</v>
      </c>
      <c r="W18" s="2">
        <f>T18-V18</f>
        <v>1.8750000000000018</v>
      </c>
      <c r="X18" s="2">
        <f>11/18</f>
        <v>0.61111111111111116</v>
      </c>
      <c r="Y18" s="2">
        <f>(E18*10+F18*6+G18+H18+I18*0.7+J18+K18+L18*0.02+M18+N18*(-0.5)+O18+P18*0.5+Q18*(-1.5)+R18*(-3))/D18+(X18-0.5)*10</f>
        <v>11.123611111111114</v>
      </c>
      <c r="Z18" s="2">
        <f>(G18+H18+I18*0.7+J18+K18+L18*0.02+M18+N18*(-0.5)+O18+P18*0.5+Q18*(-1.5)+R18*(-3))/D18+(X18-0.5)*10</f>
        <v>9.24861111111111</v>
      </c>
      <c r="AA18">
        <v>12</v>
      </c>
    </row>
    <row r="19" spans="1:37" x14ac:dyDescent="0.2">
      <c r="A19" t="s">
        <v>66</v>
      </c>
      <c r="B19" t="s">
        <v>86</v>
      </c>
      <c r="C19" t="s">
        <v>28</v>
      </c>
      <c r="D19">
        <v>4.2</v>
      </c>
      <c r="E19">
        <v>0</v>
      </c>
      <c r="F19">
        <v>1</v>
      </c>
      <c r="G19">
        <v>4</v>
      </c>
      <c r="H19">
        <v>2</v>
      </c>
      <c r="I19">
        <v>33</v>
      </c>
      <c r="J19">
        <v>8</v>
      </c>
      <c r="K19">
        <v>6</v>
      </c>
      <c r="L19">
        <v>240</v>
      </c>
      <c r="M19">
        <v>5</v>
      </c>
      <c r="N19">
        <v>6</v>
      </c>
      <c r="O19">
        <v>3</v>
      </c>
      <c r="P19">
        <v>5</v>
      </c>
      <c r="Q19">
        <v>2</v>
      </c>
      <c r="R19">
        <v>0</v>
      </c>
      <c r="S19">
        <v>4000</v>
      </c>
      <c r="T19" s="2">
        <f>(E19*10+F19*6+G19+H19+I19*0.7+J19+K19+L19*0.02+M19+N19*(-0.5)+O19+P19*0.5+Q19*(-1.5)+R19*(-3))/D19</f>
        <v>13.904761904761902</v>
      </c>
      <c r="U19" s="2">
        <f>T19/(S19/1000)</f>
        <v>3.4761904761904754</v>
      </c>
      <c r="V19" s="2">
        <f>(G19+H19+I19*0.7+J19+K19+L19*0.02+M19+N19*(-0.5)+O19+P19*0.5+Q19*(-1.5)+R19*(-3))/D19</f>
        <v>12.476190476190474</v>
      </c>
      <c r="W19" s="2">
        <f>T19-V19</f>
        <v>1.428571428571427</v>
      </c>
      <c r="X19" s="2">
        <f>4/23</f>
        <v>0.17391304347826086</v>
      </c>
      <c r="Y19" s="2">
        <f>(E19*10+F19*6+G19+H19+I19*0.7+J19+K19+L19*0.02+M19+N19*(-0.5)+O19+P19*0.5+Q19*(-1.5)+R19*(-3))/D19+(X19-0.5)*10</f>
        <v>10.643892339544511</v>
      </c>
      <c r="Z19" s="2">
        <f>(G19+H19+I19*0.7+J19+K19+L19*0.02+M19+N19*(-0.5)+O19+P19*0.5+Q19*(-1.5)+R19*(-3))/D19+(X19-0.5)*10</f>
        <v>9.2153209109730838</v>
      </c>
      <c r="AA19">
        <v>18</v>
      </c>
    </row>
    <row r="20" spans="1:37" x14ac:dyDescent="0.2">
      <c r="A20" t="s">
        <v>79</v>
      </c>
      <c r="B20" t="s">
        <v>86</v>
      </c>
      <c r="C20" t="s">
        <v>36</v>
      </c>
      <c r="D20">
        <v>23.6</v>
      </c>
      <c r="E20">
        <v>14</v>
      </c>
      <c r="F20">
        <v>0</v>
      </c>
      <c r="G20">
        <v>80</v>
      </c>
      <c r="H20">
        <v>30</v>
      </c>
      <c r="I20">
        <v>2</v>
      </c>
      <c r="J20">
        <v>39</v>
      </c>
      <c r="K20">
        <v>1</v>
      </c>
      <c r="L20">
        <v>442</v>
      </c>
      <c r="M20">
        <v>37</v>
      </c>
      <c r="N20">
        <v>30</v>
      </c>
      <c r="O20">
        <v>10</v>
      </c>
      <c r="P20">
        <v>3</v>
      </c>
      <c r="Q20">
        <v>6</v>
      </c>
      <c r="R20">
        <v>0</v>
      </c>
      <c r="S20">
        <v>8000</v>
      </c>
      <c r="T20" s="2">
        <f>(E20*10+F20*6+G20+H20+I20*0.7+J20+K20+L20*0.02+M20+N20*(-0.5)+O20+P20*0.5+Q20*(-1.5)+R20*(-3))/D20</f>
        <v>13.760169491525421</v>
      </c>
      <c r="U20" s="2">
        <f>T20/(S20/1000)</f>
        <v>1.7200211864406776</v>
      </c>
      <c r="V20" s="2">
        <f>(G20+H20+I20*0.7+J20+K20+L20*0.02+M20+N20*(-0.5)+O20+P20*0.5+Q20*(-1.5)+R20*(-3))/D20</f>
        <v>7.8279661016949156</v>
      </c>
      <c r="W20" s="2">
        <f>T20-V20</f>
        <v>5.9322033898305051</v>
      </c>
      <c r="X20" s="2">
        <f>4/23</f>
        <v>0.17391304347826086</v>
      </c>
      <c r="Y20" s="2">
        <f>(E20*10+F20*6+G20+H20+I20*0.7+J20+K20+L20*0.02+M20+N20*(-0.5)+O20+P20*0.5+Q20*(-1.5)+R20*(-3))/D20+(X20-0.5)*10</f>
        <v>10.49929992630803</v>
      </c>
      <c r="Z20" s="2">
        <f>(G20+H20+I20*0.7+J20+K20+L20*0.02+M20+N20*(-0.5)+O20+P20*0.5+Q20*(-1.5)+R20*(-3))/D20+(X20-0.5)*10</f>
        <v>4.567096536477524</v>
      </c>
      <c r="AA20">
        <v>18</v>
      </c>
    </row>
    <row r="21" spans="1:37" x14ac:dyDescent="0.2">
      <c r="A21" t="s">
        <v>58</v>
      </c>
      <c r="B21" t="s">
        <v>59</v>
      </c>
      <c r="C21" t="s">
        <v>28</v>
      </c>
      <c r="D21">
        <v>2</v>
      </c>
      <c r="E21">
        <v>0</v>
      </c>
      <c r="F21">
        <v>0</v>
      </c>
      <c r="G21">
        <v>2</v>
      </c>
      <c r="H21">
        <v>0</v>
      </c>
      <c r="I21">
        <v>7</v>
      </c>
      <c r="J21">
        <v>2</v>
      </c>
      <c r="K21">
        <v>0</v>
      </c>
      <c r="L21">
        <v>127</v>
      </c>
      <c r="M21">
        <v>0</v>
      </c>
      <c r="N21">
        <v>2</v>
      </c>
      <c r="O21">
        <v>7</v>
      </c>
      <c r="P21">
        <v>2</v>
      </c>
      <c r="Q21">
        <v>0</v>
      </c>
      <c r="R21">
        <v>0</v>
      </c>
      <c r="S21">
        <v>5200</v>
      </c>
      <c r="T21" s="2">
        <f>(E21*10+F21*6+G21+H21+I21*0.7+J21+K21+L21*0.02+M21+N21*(-0.5)+O21+P21*0.5+Q21*(-1.5)+R21*(-3))/D21</f>
        <v>9.2199999999999989</v>
      </c>
      <c r="U21" s="2">
        <f>T21/(S21/1000)</f>
        <v>1.7730769230769228</v>
      </c>
      <c r="V21" s="2">
        <f>(G21+H21+I21*0.7+J21+K21+L21*0.02+M21+N21*(-0.5)+O21+P21*0.5+Q21*(-1.5)+R21*(-3))/D21</f>
        <v>9.2199999999999989</v>
      </c>
      <c r="W21" s="2">
        <f>T21-V21</f>
        <v>0</v>
      </c>
      <c r="X21" s="2">
        <f>11/18</f>
        <v>0.61111111111111116</v>
      </c>
      <c r="Y21" s="2">
        <f>(E21*10+F21*6+G21+H21+I21*0.7+J21+K21+L21*0.02+M21+N21*(-0.5)+O21+P21*0.5+Q21*(-1.5)+R21*(-3))/D21+(X21-0.5)*10</f>
        <v>10.33111111111111</v>
      </c>
      <c r="Z21" s="2">
        <f>(G21+H21+I21*0.7+J21+K21+L21*0.02+M21+N21*(-0.5)+O21+P21*0.5+Q21*(-1.5)+R21*(-3))/D21+(X21-0.5)*10</f>
        <v>10.33111111111111</v>
      </c>
      <c r="AA21">
        <v>12</v>
      </c>
    </row>
    <row r="22" spans="1:37" x14ac:dyDescent="0.2">
      <c r="A22" t="s">
        <v>33</v>
      </c>
      <c r="B22" t="s">
        <v>59</v>
      </c>
      <c r="C22" t="s">
        <v>34</v>
      </c>
      <c r="D22">
        <v>4.5</v>
      </c>
      <c r="E22">
        <v>1</v>
      </c>
      <c r="F22">
        <v>0</v>
      </c>
      <c r="G22">
        <v>13</v>
      </c>
      <c r="H22">
        <v>8</v>
      </c>
      <c r="I22">
        <v>4</v>
      </c>
      <c r="J22">
        <v>2</v>
      </c>
      <c r="K22">
        <v>0</v>
      </c>
      <c r="L22">
        <v>99</v>
      </c>
      <c r="M22">
        <v>7</v>
      </c>
      <c r="N22">
        <v>8</v>
      </c>
      <c r="O22">
        <v>1</v>
      </c>
      <c r="P22">
        <v>1</v>
      </c>
      <c r="Q22">
        <v>1</v>
      </c>
      <c r="R22">
        <v>0</v>
      </c>
      <c r="S22">
        <v>7000</v>
      </c>
      <c r="T22" s="2">
        <f>(E22*10+F22*6+G22+H22+I22*0.7+J22+K22+L22*0.02+M22+N22*(-0.5)+O22+P22*0.5+Q22*(-1.5)+R22*(-3))/D22</f>
        <v>9.0622222222222213</v>
      </c>
      <c r="U22" s="2">
        <f>T22/(S22/1000)</f>
        <v>1.2946031746031745</v>
      </c>
      <c r="V22" s="2">
        <f>(G22+H22+I22*0.7+J22+K22+L22*0.02+M22+N22*(-0.5)+O22+P22*0.5+Q22*(-1.5)+R22*(-3))/D22</f>
        <v>6.84</v>
      </c>
      <c r="W22" s="2">
        <f>T22-V22</f>
        <v>2.2222222222222214</v>
      </c>
      <c r="X22" s="2">
        <f>11/18</f>
        <v>0.61111111111111116</v>
      </c>
      <c r="Y22" s="2">
        <f>(E22*10+F22*6+G22+H22+I22*0.7+J22+K22+L22*0.02+M22+N22*(-0.5)+O22+P22*0.5+Q22*(-1.5)+R22*(-3))/D22+(X22-0.5)*10</f>
        <v>10.173333333333332</v>
      </c>
      <c r="Z22" s="2">
        <f>(G22+H22+I22*0.7+J22+K22+L22*0.02+M22+N22*(-0.5)+O22+P22*0.5+Q22*(-1.5)+R22*(-3))/D22+(X22-0.5)*10</f>
        <v>7.9511111111111115</v>
      </c>
      <c r="AA22">
        <v>12</v>
      </c>
    </row>
    <row r="23" spans="1:37" x14ac:dyDescent="0.2">
      <c r="A23" t="s">
        <v>30</v>
      </c>
      <c r="B23" t="s">
        <v>59</v>
      </c>
      <c r="C23" t="s">
        <v>31</v>
      </c>
      <c r="D23">
        <v>2.9</v>
      </c>
      <c r="E23">
        <v>0</v>
      </c>
      <c r="F23">
        <v>0</v>
      </c>
      <c r="G23">
        <v>1</v>
      </c>
      <c r="H23">
        <v>1</v>
      </c>
      <c r="I23">
        <v>7</v>
      </c>
      <c r="J23">
        <v>6</v>
      </c>
      <c r="K23">
        <v>1</v>
      </c>
      <c r="L23">
        <v>227</v>
      </c>
      <c r="M23">
        <v>4</v>
      </c>
      <c r="N23">
        <v>4</v>
      </c>
      <c r="O23">
        <v>4</v>
      </c>
      <c r="P23">
        <v>1</v>
      </c>
      <c r="Q23">
        <v>0</v>
      </c>
      <c r="R23">
        <v>0</v>
      </c>
      <c r="S23">
        <v>5400</v>
      </c>
      <c r="T23" s="2">
        <f>(E23*10+F23*6+G23+H23+I23*0.7+J23+K23+L23*0.02+M23+N23*(-0.5)+O23+P23*0.5+Q23*(-1.5)+R23*(-3))/D23</f>
        <v>8.6</v>
      </c>
      <c r="U23" s="2">
        <f>T23/(S23/1000)</f>
        <v>1.5925925925925923</v>
      </c>
      <c r="V23" s="2">
        <f>(G23+H23+I23*0.7+J23+K23+L23*0.02+M23+N23*(-0.5)+O23+P23*0.5+Q23*(-1.5)+R23*(-3))/D23</f>
        <v>8.6</v>
      </c>
      <c r="W23" s="2">
        <f>T23-V23</f>
        <v>0</v>
      </c>
      <c r="X23" s="2">
        <f>11/18</f>
        <v>0.61111111111111116</v>
      </c>
      <c r="Y23" s="2">
        <f>(E23*10+F23*6+G23+H23+I23*0.7+J23+K23+L23*0.02+M23+N23*(-0.5)+O23+P23*0.5+Q23*(-1.5)+R23*(-3))/D23+(X23-0.5)*10</f>
        <v>9.7111111111111121</v>
      </c>
      <c r="Z23" s="2">
        <f>(G23+H23+I23*0.7+J23+K23+L23*0.02+M23+N23*(-0.5)+O23+P23*0.5+Q23*(-1.5)+R23*(-3))/D23+(X23-0.5)*10</f>
        <v>9.7111111111111121</v>
      </c>
      <c r="AA23">
        <v>12</v>
      </c>
    </row>
    <row r="24" spans="1:37" x14ac:dyDescent="0.2">
      <c r="A24" t="s">
        <v>29</v>
      </c>
      <c r="B24" t="s">
        <v>59</v>
      </c>
      <c r="C24" t="s">
        <v>28</v>
      </c>
      <c r="D24">
        <v>29.3</v>
      </c>
      <c r="E24">
        <v>2</v>
      </c>
      <c r="F24">
        <v>6</v>
      </c>
      <c r="G24">
        <v>9</v>
      </c>
      <c r="H24">
        <v>3</v>
      </c>
      <c r="I24">
        <v>76</v>
      </c>
      <c r="J24">
        <v>49</v>
      </c>
      <c r="K24">
        <v>1</v>
      </c>
      <c r="L24">
        <v>1964</v>
      </c>
      <c r="M24">
        <v>26</v>
      </c>
      <c r="N24">
        <v>20</v>
      </c>
      <c r="O24">
        <v>16</v>
      </c>
      <c r="P24">
        <v>45</v>
      </c>
      <c r="Q24">
        <v>9</v>
      </c>
      <c r="R24">
        <v>0</v>
      </c>
      <c r="S24">
        <v>6400</v>
      </c>
      <c r="T24" s="2">
        <f>(E24*10+F24*6+G24+H24+I24*0.7+J24+K24+L24*0.02+M24+N24*(-0.5)+O24+P24*0.5+Q24*(-1.5)+R24*(-3))/D24</f>
        <v>8.5829351535836178</v>
      </c>
      <c r="U24" s="2">
        <f>T24/(S24/1000)</f>
        <v>1.3410836177474401</v>
      </c>
      <c r="V24" s="2">
        <f>(G24+H24+I24*0.7+J24+K24+L24*0.02+M24+N24*(-0.5)+O24+P24*0.5+Q24*(-1.5)+R24*(-3))/D24</f>
        <v>6.6716723549488046</v>
      </c>
      <c r="W24" s="2">
        <f>T24-V24</f>
        <v>1.9112627986348132</v>
      </c>
      <c r="X24" s="2">
        <f>11/18</f>
        <v>0.61111111111111116</v>
      </c>
      <c r="Y24" s="2">
        <f>(E24*10+F24*6+G24+H24+I24*0.7+J24+K24+L24*0.02+M24+N24*(-0.5)+O24+P24*0.5+Q24*(-1.5)+R24*(-3))/D24+(X24-0.5)*10</f>
        <v>9.6940462646947303</v>
      </c>
      <c r="Z24" s="2">
        <f>(G24+H24+I24*0.7+J24+K24+L24*0.02+M24+N24*(-0.5)+O24+P24*0.5+Q24*(-1.5)+R24*(-3))/D24+(X24-0.5)*10</f>
        <v>7.7827834660599162</v>
      </c>
      <c r="AA24">
        <v>12</v>
      </c>
      <c r="AB24" t="s">
        <v>87</v>
      </c>
    </row>
    <row r="25" spans="1:37" x14ac:dyDescent="0.2">
      <c r="A25" t="s">
        <v>35</v>
      </c>
      <c r="B25" t="s">
        <v>59</v>
      </c>
      <c r="C25" t="s">
        <v>31</v>
      </c>
      <c r="D25">
        <v>35.4</v>
      </c>
      <c r="E25">
        <v>2</v>
      </c>
      <c r="F25">
        <v>2</v>
      </c>
      <c r="G25">
        <v>11</v>
      </c>
      <c r="H25">
        <v>4</v>
      </c>
      <c r="I25">
        <v>1</v>
      </c>
      <c r="J25">
        <v>57</v>
      </c>
      <c r="K25">
        <v>1</v>
      </c>
      <c r="L25">
        <v>2689</v>
      </c>
      <c r="M25">
        <v>64</v>
      </c>
      <c r="N25">
        <v>60</v>
      </c>
      <c r="O25">
        <v>77</v>
      </c>
      <c r="P25">
        <v>67</v>
      </c>
      <c r="Q25">
        <v>12</v>
      </c>
      <c r="R25">
        <v>0</v>
      </c>
      <c r="S25">
        <v>4000</v>
      </c>
      <c r="T25" s="2">
        <f>(E25*10+F25*6+G25+H25+I25*0.7+J25+K25+L25*0.02+M25+N25*(-0.5)+O25+P25*0.5+Q25*(-1.5)+R25*(-3))/D25</f>
        <v>8.078531073446328</v>
      </c>
      <c r="U25" s="2">
        <f>T25/(S25/1000)</f>
        <v>2.019632768361582</v>
      </c>
      <c r="V25" s="2">
        <f>(G25+H25+I25*0.7+J25+K25+L25*0.02+M25+N25*(-0.5)+O25+P25*0.5+Q25*(-1.5)+R25*(-3))/D25</f>
        <v>7.1745762711864414</v>
      </c>
      <c r="W25" s="2">
        <f>T25-V25</f>
        <v>0.90395480225988667</v>
      </c>
      <c r="X25" s="2">
        <f>11/18</f>
        <v>0.61111111111111116</v>
      </c>
      <c r="Y25" s="2">
        <f>(E25*10+F25*6+G25+H25+I25*0.7+J25+K25+L25*0.02+M25+N25*(-0.5)+O25+P25*0.5+Q25*(-1.5)+R25*(-3))/D25+(X25-0.5)*10</f>
        <v>9.1896421845574388</v>
      </c>
      <c r="Z25" s="2">
        <f>(G25+H25+I25*0.7+J25+K25+L25*0.02+M25+N25*(-0.5)+O25+P25*0.5+Q25*(-1.5)+R25*(-3))/D25+(X25-0.5)*10</f>
        <v>8.285687382297553</v>
      </c>
      <c r="AA25">
        <v>12</v>
      </c>
    </row>
    <row r="26" spans="1:37" x14ac:dyDescent="0.2">
      <c r="A26" t="s">
        <v>82</v>
      </c>
      <c r="B26" t="s">
        <v>86</v>
      </c>
      <c r="C26" t="s">
        <v>28</v>
      </c>
      <c r="D26">
        <v>30.6</v>
      </c>
      <c r="E26">
        <v>0</v>
      </c>
      <c r="F26">
        <v>2</v>
      </c>
      <c r="G26">
        <v>35</v>
      </c>
      <c r="H26">
        <v>10</v>
      </c>
      <c r="I26">
        <v>160</v>
      </c>
      <c r="J26">
        <v>67</v>
      </c>
      <c r="K26">
        <v>6</v>
      </c>
      <c r="L26">
        <v>1878</v>
      </c>
      <c r="M26">
        <v>73</v>
      </c>
      <c r="N26">
        <v>26</v>
      </c>
      <c r="O26">
        <v>34</v>
      </c>
      <c r="P26">
        <v>33</v>
      </c>
      <c r="Q26">
        <v>12</v>
      </c>
      <c r="R26">
        <v>0</v>
      </c>
      <c r="S26">
        <v>5200</v>
      </c>
      <c r="T26" s="2">
        <f>(E26*10+F26*6+G26+H26+I26*0.7+J26+K26+L26*0.02+M26+N26*(-0.5)+O26+P26*0.5+Q26*(-1.5)+R26*(-3))/D26</f>
        <v>12.158823529411764</v>
      </c>
      <c r="U26" s="2">
        <f>T26/(S26/1000)</f>
        <v>2.3382352941176467</v>
      </c>
      <c r="V26" s="2">
        <f>(G26+H26+I26*0.7+J26+K26+L26*0.02+M26+N26*(-0.5)+O26+P26*0.5+Q26*(-1.5)+R26*(-3))/D26</f>
        <v>11.766666666666666</v>
      </c>
      <c r="W26" s="2">
        <f>T26-V26</f>
        <v>0.39215686274509842</v>
      </c>
      <c r="X26" s="2">
        <f>4/23</f>
        <v>0.17391304347826086</v>
      </c>
      <c r="Y26" s="2">
        <f>(E26*10+F26*6+G26+H26+I26*0.7+J26+K26+L26*0.02+M26+N26*(-0.5)+O26+P26*0.5+Q26*(-1.5)+R26*(-3))/D26+(X26-0.5)*10</f>
        <v>8.8979539641943717</v>
      </c>
      <c r="Z26" s="2">
        <f>(G26+H26+I26*0.7+J26+K26+L26*0.02+M26+N26*(-0.5)+O26+P26*0.5+Q26*(-1.5)+R26*(-3))/D26+(X26-0.5)*10</f>
        <v>8.505797101449275</v>
      </c>
      <c r="AA26">
        <v>18</v>
      </c>
      <c r="AB26" t="s">
        <v>87</v>
      </c>
    </row>
    <row r="27" spans="1:37" x14ac:dyDescent="0.2">
      <c r="A27" t="s">
        <v>53</v>
      </c>
      <c r="B27" t="s">
        <v>59</v>
      </c>
      <c r="C27" t="s">
        <v>41</v>
      </c>
      <c r="D27">
        <v>44</v>
      </c>
      <c r="E27">
        <v>0</v>
      </c>
      <c r="F27">
        <v>2</v>
      </c>
      <c r="G27">
        <v>0</v>
      </c>
      <c r="H27">
        <v>0</v>
      </c>
      <c r="I27">
        <v>0</v>
      </c>
      <c r="J27">
        <v>5</v>
      </c>
      <c r="K27">
        <v>1</v>
      </c>
      <c r="L27">
        <v>1409</v>
      </c>
      <c r="M27">
        <v>3</v>
      </c>
      <c r="N27">
        <v>0</v>
      </c>
      <c r="O27">
        <v>0</v>
      </c>
      <c r="P27">
        <v>2</v>
      </c>
      <c r="Q27">
        <v>1</v>
      </c>
      <c r="R27">
        <v>0</v>
      </c>
      <c r="S27">
        <v>7200</v>
      </c>
      <c r="T27" s="2">
        <v>0</v>
      </c>
      <c r="U27" s="2">
        <v>0</v>
      </c>
      <c r="V27" s="2">
        <v>0</v>
      </c>
      <c r="W27" s="2">
        <f>T27-V27</f>
        <v>0</v>
      </c>
      <c r="X27" s="2">
        <f>11/18</f>
        <v>0.61111111111111116</v>
      </c>
      <c r="Y27" s="2">
        <v>8.25</v>
      </c>
      <c r="Z27" s="2">
        <v>8.25</v>
      </c>
      <c r="AA27">
        <v>12</v>
      </c>
      <c r="AB27" t="s">
        <v>87</v>
      </c>
    </row>
    <row r="28" spans="1:37" x14ac:dyDescent="0.2">
      <c r="A28" t="s">
        <v>51</v>
      </c>
      <c r="B28" t="s">
        <v>59</v>
      </c>
      <c r="C28" t="s">
        <v>28</v>
      </c>
      <c r="D28">
        <v>31.3</v>
      </c>
      <c r="E28">
        <v>1</v>
      </c>
      <c r="F28">
        <v>4</v>
      </c>
      <c r="G28">
        <v>12</v>
      </c>
      <c r="H28">
        <v>3</v>
      </c>
      <c r="I28">
        <v>31</v>
      </c>
      <c r="J28">
        <v>31</v>
      </c>
      <c r="K28">
        <v>0</v>
      </c>
      <c r="L28">
        <v>1788</v>
      </c>
      <c r="M28">
        <v>41</v>
      </c>
      <c r="N28">
        <v>36</v>
      </c>
      <c r="O28">
        <v>51</v>
      </c>
      <c r="P28">
        <v>34</v>
      </c>
      <c r="Q28">
        <v>5</v>
      </c>
      <c r="R28">
        <v>0</v>
      </c>
      <c r="S28">
        <v>5800</v>
      </c>
      <c r="T28" s="2">
        <f>(E28*10+F28*6+G28+H28+I28*0.7+J28+K28+L28*0.02+M28+N28*(-0.5)+O28+P28*0.5+Q28*(-1.5)+R28*(-3))/D28</f>
        <v>7.0594249201277952</v>
      </c>
      <c r="U28" s="2">
        <f>T28/(S28/1000)</f>
        <v>1.2171422276082406</v>
      </c>
      <c r="V28" s="2">
        <f>(G28+H28+I28*0.7+J28+K28+L28*0.02+M28+N28*(-0.5)+O28+P28*0.5+Q28*(-1.5)+R28*(-3))/D28</f>
        <v>5.9731629392971248</v>
      </c>
      <c r="W28" s="2">
        <f>T28-V28</f>
        <v>1.0862619808306704</v>
      </c>
      <c r="X28" s="2">
        <f>11/18</f>
        <v>0.61111111111111116</v>
      </c>
      <c r="Y28" s="2">
        <f>(E28*10+F28*6+G28+H28+I28*0.7+J28+K28+L28*0.02+M28+N28*(-0.5)+O28+P28*0.5+Q28*(-1.5)+R28*(-3))/D28+(X28-0.5)*10</f>
        <v>8.1705360312389068</v>
      </c>
      <c r="Z28" s="2">
        <f>(G28+H28+I28*0.7+J28+K28+L28*0.02+M28+N28*(-0.5)+O28+P28*0.5+Q28*(-1.5)+R28*(-3))/D28+(X28-0.5)*10</f>
        <v>7.0842740504082364</v>
      </c>
      <c r="AA28">
        <v>12</v>
      </c>
      <c r="AB28" t="s">
        <v>87</v>
      </c>
      <c r="AK28" s="1"/>
    </row>
    <row r="29" spans="1:37" x14ac:dyDescent="0.2">
      <c r="A29" t="s">
        <v>50</v>
      </c>
      <c r="B29" t="s">
        <v>59</v>
      </c>
      <c r="C29" t="s">
        <v>28</v>
      </c>
      <c r="D29">
        <v>32.1</v>
      </c>
      <c r="E29">
        <v>1</v>
      </c>
      <c r="F29">
        <v>2</v>
      </c>
      <c r="G29">
        <v>10</v>
      </c>
      <c r="H29">
        <v>4</v>
      </c>
      <c r="I29">
        <v>39</v>
      </c>
      <c r="J29">
        <v>54</v>
      </c>
      <c r="K29">
        <v>0</v>
      </c>
      <c r="L29">
        <v>2161</v>
      </c>
      <c r="M29">
        <v>43</v>
      </c>
      <c r="N29">
        <v>25</v>
      </c>
      <c r="O29">
        <v>24</v>
      </c>
      <c r="P29">
        <v>40</v>
      </c>
      <c r="Q29">
        <v>9</v>
      </c>
      <c r="R29">
        <v>0</v>
      </c>
      <c r="S29">
        <v>4400</v>
      </c>
      <c r="T29" s="2">
        <f>(E29*10+F29*6+G29+H29+I29*0.7+J29+K29+L29*0.02+M29+N29*(-0.5)+O29+P29*0.5+Q29*(-1.5)+R29*(-3))/D29</f>
        <v>6.9009345794392516</v>
      </c>
      <c r="U29" s="2">
        <f>T29/(S29/1000)</f>
        <v>1.5683942225998297</v>
      </c>
      <c r="V29" s="2">
        <f>(G29+H29+I29*0.7+J29+K29+L29*0.02+M29+N29*(-0.5)+O29+P29*0.5+Q29*(-1.5)+R29*(-3))/D29</f>
        <v>6.2155763239875377</v>
      </c>
      <c r="W29" s="2">
        <f>T29-V29</f>
        <v>0.68535825545171392</v>
      </c>
      <c r="X29" s="2">
        <f>11/18</f>
        <v>0.61111111111111116</v>
      </c>
      <c r="Y29" s="2">
        <f>(E29*10+F29*6+G29+H29+I29*0.7+J29+K29+L29*0.02+M29+N29*(-0.5)+O29+P29*0.5+Q29*(-1.5)+R29*(-3))/D29+(X29-0.5)*10</f>
        <v>8.0120456905503623</v>
      </c>
      <c r="Z29" s="2">
        <f>(G29+H29+I29*0.7+J29+K29+L29*0.02+M29+N29*(-0.5)+O29+P29*0.5+Q29*(-1.5)+R29*(-3))/D29+(X29-0.5)*10</f>
        <v>7.3266874350986493</v>
      </c>
      <c r="AA29">
        <v>12</v>
      </c>
      <c r="AB29" t="s">
        <v>87</v>
      </c>
    </row>
    <row r="30" spans="1:37" x14ac:dyDescent="0.2">
      <c r="A30" t="s">
        <v>42</v>
      </c>
      <c r="B30" t="s">
        <v>59</v>
      </c>
      <c r="C30" t="s">
        <v>31</v>
      </c>
      <c r="D30">
        <v>33.799999999999997</v>
      </c>
      <c r="E30">
        <v>2</v>
      </c>
      <c r="F30">
        <v>3</v>
      </c>
      <c r="G30">
        <v>8</v>
      </c>
      <c r="H30">
        <v>6</v>
      </c>
      <c r="I30">
        <v>7</v>
      </c>
      <c r="J30">
        <v>58</v>
      </c>
      <c r="K30">
        <v>0</v>
      </c>
      <c r="L30">
        <v>1949</v>
      </c>
      <c r="M30">
        <v>41</v>
      </c>
      <c r="N30">
        <v>28</v>
      </c>
      <c r="O30">
        <v>36</v>
      </c>
      <c r="P30">
        <v>38</v>
      </c>
      <c r="Q30">
        <v>4</v>
      </c>
      <c r="R30">
        <v>1</v>
      </c>
      <c r="S30">
        <v>4200</v>
      </c>
      <c r="T30" s="2">
        <f>(E30*10+F30*6+G30+H30+I30*0.7+J30+K30+L30*0.02+M30+N30*(-0.5)+O30+P30*0.5+Q30*(-1.5)+R30*(-3))/D30</f>
        <v>6.7124260355029586</v>
      </c>
      <c r="U30" s="2">
        <f>T30/(S30/1000)</f>
        <v>1.5981966751197521</v>
      </c>
      <c r="V30" s="2">
        <f>(G30+H30+I30*0.7+J30+K30+L30*0.02+M30+N30*(-0.5)+O30+P30*0.5+Q30*(-1.5)+R30*(-3))/D30</f>
        <v>5.5881656804733728</v>
      </c>
      <c r="W30" s="2">
        <f>T30-V30</f>
        <v>1.1242603550295858</v>
      </c>
      <c r="X30" s="2">
        <f>11/18</f>
        <v>0.61111111111111116</v>
      </c>
      <c r="Y30" s="2">
        <f>(E30*10+F30*6+G30+H30+I30*0.7+J30+K30+L30*0.02+M30+N30*(-0.5)+O30+P30*0.5+Q30*(-1.5)+R30*(-3))/D30+(X30-0.5)*10</f>
        <v>7.8235371466140702</v>
      </c>
      <c r="Z30" s="2">
        <f>(G30+H30+I30*0.7+J30+K30+L30*0.02+M30+N30*(-0.5)+O30+P30*0.5+Q30*(-1.5)+R30*(-3))/D30+(X30-0.5)*10</f>
        <v>6.6992767915844844</v>
      </c>
      <c r="AA30">
        <v>12</v>
      </c>
      <c r="AB30" t="s">
        <v>87</v>
      </c>
    </row>
    <row r="31" spans="1:37" x14ac:dyDescent="0.2">
      <c r="A31" t="s">
        <v>83</v>
      </c>
      <c r="B31" t="s">
        <v>86</v>
      </c>
      <c r="C31" t="s">
        <v>31</v>
      </c>
      <c r="D31">
        <v>39.9</v>
      </c>
      <c r="E31">
        <v>4</v>
      </c>
      <c r="F31">
        <v>6</v>
      </c>
      <c r="G31">
        <v>82</v>
      </c>
      <c r="H31">
        <v>21</v>
      </c>
      <c r="I31">
        <v>25</v>
      </c>
      <c r="J31">
        <v>113</v>
      </c>
      <c r="K31">
        <v>1</v>
      </c>
      <c r="L31">
        <v>2508</v>
      </c>
      <c r="M31">
        <v>33</v>
      </c>
      <c r="N31">
        <v>24</v>
      </c>
      <c r="O31">
        <v>41</v>
      </c>
      <c r="P31">
        <v>51</v>
      </c>
      <c r="Q31">
        <v>4</v>
      </c>
      <c r="R31">
        <v>0</v>
      </c>
      <c r="S31">
        <v>4600</v>
      </c>
      <c r="T31" s="2">
        <f>(E31*10+F31*6+G31+H31+I31*0.7+J31+K31+L31*0.02+M31+N31*(-0.5)+O31+P31*0.5+Q31*(-1.5)+R31*(-3))/D31</f>
        <v>11.08170426065163</v>
      </c>
      <c r="U31" s="2">
        <f>T31/(S31/1000)</f>
        <v>2.4090661436199197</v>
      </c>
      <c r="V31" s="2">
        <f>(G31+H31+I31*0.7+J31+K31+L31*0.02+M31+N31*(-0.5)+O31+P31*0.5+Q31*(-1.5)+R31*(-3))/D31</f>
        <v>9.1769423558897252</v>
      </c>
      <c r="W31" s="2">
        <f>T31-V31</f>
        <v>1.9047619047619051</v>
      </c>
      <c r="X31" s="2">
        <f>4/23</f>
        <v>0.17391304347826086</v>
      </c>
      <c r="Y31" s="2">
        <f>(E31*10+F31*6+G31+H31+I31*0.7+J31+K31+L31*0.02+M31+N31*(-0.5)+O31+P31*0.5+Q31*(-1.5)+R31*(-3))/D31+(X31-0.5)*10</f>
        <v>7.8208346954342387</v>
      </c>
      <c r="Z31" s="2">
        <f>(G31+H31+I31*0.7+J31+K31+L31*0.02+M31+N31*(-0.5)+O31+P31*0.5+Q31*(-1.5)+R31*(-3))/D31+(X31-0.5)*10</f>
        <v>5.9160727906723336</v>
      </c>
      <c r="AA31">
        <v>18</v>
      </c>
      <c r="AB31" t="s">
        <v>87</v>
      </c>
    </row>
    <row r="32" spans="1:37" x14ac:dyDescent="0.2">
      <c r="A32" t="s">
        <v>85</v>
      </c>
      <c r="B32" t="s">
        <v>86</v>
      </c>
      <c r="C32" t="s">
        <v>31</v>
      </c>
      <c r="D32">
        <v>42.2</v>
      </c>
      <c r="E32">
        <v>2</v>
      </c>
      <c r="F32">
        <v>6</v>
      </c>
      <c r="G32">
        <v>83</v>
      </c>
      <c r="H32">
        <v>21</v>
      </c>
      <c r="I32">
        <v>44</v>
      </c>
      <c r="J32">
        <v>112</v>
      </c>
      <c r="K32">
        <v>3</v>
      </c>
      <c r="L32">
        <v>1926</v>
      </c>
      <c r="M32">
        <v>72</v>
      </c>
      <c r="N32">
        <v>27</v>
      </c>
      <c r="O32">
        <v>22</v>
      </c>
      <c r="P32">
        <v>31</v>
      </c>
      <c r="Q32">
        <v>5</v>
      </c>
      <c r="R32">
        <v>0</v>
      </c>
      <c r="S32">
        <v>5400</v>
      </c>
      <c r="T32" s="2">
        <f>(E32*10+F32*6+G32+H32+I32*0.7+J32+K32+L32*0.02+M32+N32*(-0.5)+O32+P32*0.5+Q32*(-1.5)+R32*(-3))/D32</f>
        <v>10.256398104265402</v>
      </c>
      <c r="U32" s="2">
        <f>T32/(S32/1000)</f>
        <v>1.8993329822713707</v>
      </c>
      <c r="V32" s="2">
        <f>(G32+H32+I32*0.7+J32+K32+L32*0.02+M32+N32*(-0.5)+O32+P32*0.5+Q32*(-1.5)+R32*(-3))/D32</f>
        <v>8.9293838862559234</v>
      </c>
      <c r="W32" s="2">
        <f>T32-V32</f>
        <v>1.3270142180094791</v>
      </c>
      <c r="X32" s="2">
        <f>4/23</f>
        <v>0.17391304347826086</v>
      </c>
      <c r="Y32" s="2">
        <f>(E32*10+F32*6+G32+H32+I32*0.7+J32+K32+L32*0.02+M32+N32*(-0.5)+O32+P32*0.5+Q32*(-1.5)+R32*(-3))/D32+(X32-0.5)*10</f>
        <v>6.9955285390480109</v>
      </c>
      <c r="Z32" s="2">
        <f>(G32+H32+I32*0.7+J32+K32+L32*0.02+M32+N32*(-0.5)+O32+P32*0.5+Q32*(-1.5)+R32*(-3))/D32+(X32-0.5)*10</f>
        <v>5.6685143210385318</v>
      </c>
      <c r="AA32">
        <v>18</v>
      </c>
      <c r="AB32" t="s">
        <v>87</v>
      </c>
    </row>
    <row r="33" spans="1:28" x14ac:dyDescent="0.2">
      <c r="A33" t="s">
        <v>39</v>
      </c>
      <c r="B33" t="s">
        <v>59</v>
      </c>
      <c r="C33" t="s">
        <v>28</v>
      </c>
      <c r="D33">
        <v>15.6</v>
      </c>
      <c r="E33">
        <v>1</v>
      </c>
      <c r="F33">
        <v>1</v>
      </c>
      <c r="G33">
        <v>4</v>
      </c>
      <c r="H33">
        <v>1</v>
      </c>
      <c r="I33">
        <v>10</v>
      </c>
      <c r="J33">
        <v>15</v>
      </c>
      <c r="K33">
        <v>0</v>
      </c>
      <c r="L33">
        <v>887</v>
      </c>
      <c r="M33">
        <v>24</v>
      </c>
      <c r="N33">
        <v>40</v>
      </c>
      <c r="O33">
        <v>18</v>
      </c>
      <c r="P33">
        <v>21</v>
      </c>
      <c r="Q33">
        <v>6</v>
      </c>
      <c r="R33">
        <v>0</v>
      </c>
      <c r="S33">
        <v>4200</v>
      </c>
      <c r="T33" s="2">
        <f>(E33*10+F33*6+G33+H33+I33*0.7+J33+K33+L33*0.02+M33+N33*(-0.5)+O33+P33*0.5+Q33*(-1.5)+R33*(-3))/D33</f>
        <v>5.4</v>
      </c>
      <c r="U33" s="2">
        <f>T33/(S33/1000)</f>
        <v>1.2857142857142858</v>
      </c>
      <c r="V33" s="2">
        <f>(G33+H33+I33*0.7+J33+K33+L33*0.02+M33+N33*(-0.5)+O33+P33*0.5+Q33*(-1.5)+R33*(-3))/D33</f>
        <v>4.3743589743589748</v>
      </c>
      <c r="W33" s="2">
        <f>T33-V33</f>
        <v>1.0256410256410255</v>
      </c>
      <c r="X33" s="2">
        <f>11/18</f>
        <v>0.61111111111111116</v>
      </c>
      <c r="Y33" s="2">
        <f>(E33*10+F33*6+G33+H33+I33*0.7+J33+K33+L33*0.02+M33+N33*(-0.5)+O33+P33*0.5+Q33*(-1.5)+R33*(-3))/D33+(X33-0.5)*10</f>
        <v>6.511111111111112</v>
      </c>
      <c r="Z33" s="2">
        <f>(G33+H33+I33*0.7+J33+K33+L33*0.02+M33+N33*(-0.5)+O33+P33*0.5+Q33*(-1.5)+R33*(-3))/D33+(X33-0.5)*10</f>
        <v>5.4854700854700864</v>
      </c>
      <c r="AA33">
        <v>12</v>
      </c>
    </row>
    <row r="34" spans="1:28" x14ac:dyDescent="0.2">
      <c r="A34" t="s">
        <v>60</v>
      </c>
      <c r="B34" t="s">
        <v>86</v>
      </c>
      <c r="C34" t="s">
        <v>31</v>
      </c>
      <c r="D34">
        <v>19.899999999999999</v>
      </c>
      <c r="E34">
        <v>2</v>
      </c>
      <c r="F34">
        <v>1</v>
      </c>
      <c r="G34">
        <v>14</v>
      </c>
      <c r="H34">
        <v>7</v>
      </c>
      <c r="I34">
        <v>13</v>
      </c>
      <c r="J34">
        <v>43</v>
      </c>
      <c r="K34">
        <v>0</v>
      </c>
      <c r="L34">
        <v>952</v>
      </c>
      <c r="M34">
        <v>33</v>
      </c>
      <c r="N34">
        <v>37</v>
      </c>
      <c r="O34">
        <v>52</v>
      </c>
      <c r="P34">
        <v>19</v>
      </c>
      <c r="Q34">
        <v>4</v>
      </c>
      <c r="R34">
        <v>0</v>
      </c>
      <c r="S34">
        <v>3400</v>
      </c>
      <c r="T34" s="2">
        <f>(E34*10+F34*6+G34+H34+I34*0.7+J34+K34+L34*0.02+M34+N34*(-0.5)+O34+P34*0.5+Q34*(-1.5)+R34*(-3))/D34</f>
        <v>9.4542713567839201</v>
      </c>
      <c r="U34" s="2">
        <f>T34/(S34/1000)</f>
        <v>2.7806680461129178</v>
      </c>
      <c r="V34" s="2">
        <f>(G34+H34+I34*0.7+J34+K34+L34*0.02+M34+N34*(-0.5)+O34+P34*0.5+Q34*(-1.5)+R34*(-3))/D34</f>
        <v>8.1477386934673373</v>
      </c>
      <c r="W34" s="2">
        <f>T34-V34</f>
        <v>1.3065326633165828</v>
      </c>
      <c r="X34" s="2">
        <f>4/23</f>
        <v>0.17391304347826086</v>
      </c>
      <c r="Y34" s="2">
        <f>(E34*10+F34*6+G34+H34+I34*0.7+J34+K34+L34*0.02+M34+N34*(-0.5)+O34+P34*0.5+Q34*(-1.5)+R34*(-3))/D34+(X34-0.5)*10</f>
        <v>6.1934017915665285</v>
      </c>
      <c r="Z34" s="2">
        <f>(G34+H34+I34*0.7+J34+K34+L34*0.02+M34+N34*(-0.5)+O34+P34*0.5+Q34*(-1.5)+R34*(-3))/D34+(X34-0.5)*10</f>
        <v>4.8868691282499457</v>
      </c>
      <c r="AA34">
        <v>18</v>
      </c>
    </row>
    <row r="35" spans="1:28" x14ac:dyDescent="0.2">
      <c r="A35" t="s">
        <v>54</v>
      </c>
      <c r="B35" t="s">
        <v>59</v>
      </c>
      <c r="C35" t="s">
        <v>28</v>
      </c>
      <c r="D35">
        <v>1.9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97</v>
      </c>
      <c r="M35">
        <v>0</v>
      </c>
      <c r="N35">
        <v>2</v>
      </c>
      <c r="O35">
        <v>7</v>
      </c>
      <c r="P35">
        <v>1</v>
      </c>
      <c r="Q35">
        <v>0</v>
      </c>
      <c r="R35">
        <v>0</v>
      </c>
      <c r="S35">
        <v>3600</v>
      </c>
      <c r="T35" s="2">
        <f>(E35*10+F35*6+G35+H35+I35*0.7+J35+K35+L35*0.02+M35+N35*(-0.5)+O35+P35*0.5+Q35*(-1.5)+R35*(-3))/D35</f>
        <v>4.9684210526315793</v>
      </c>
      <c r="U35" s="2">
        <f>T35/(S35/1000)</f>
        <v>1.3801169590643276</v>
      </c>
      <c r="V35" s="2">
        <f>(G35+H35+I35*0.7+J35+K35+L35*0.02+M35+N35*(-0.5)+O35+P35*0.5+Q35*(-1.5)+R35*(-3))/D35</f>
        <v>4.9684210526315793</v>
      </c>
      <c r="W35" s="2">
        <f>T35-V35</f>
        <v>0</v>
      </c>
      <c r="X35" s="2">
        <f>11/18</f>
        <v>0.61111111111111116</v>
      </c>
      <c r="Y35" s="2">
        <f>(E35*10+F35*6+G35+H35+I35*0.7+J35+K35+L35*0.02+M35+N35*(-0.5)+O35+P35*0.5+Q35*(-1.5)+R35*(-3))/D35+(X35-0.5)*10</f>
        <v>6.0795321637426909</v>
      </c>
      <c r="Z35" s="2">
        <f>(G35+H35+I35*0.7+J35+K35+L35*0.02+M35+N35*(-0.5)+O35+P35*0.5+Q35*(-1.5)+R35*(-3))/D35+(X35-0.5)*10</f>
        <v>6.0795321637426909</v>
      </c>
      <c r="AA35">
        <v>12</v>
      </c>
    </row>
    <row r="36" spans="1:28" x14ac:dyDescent="0.2">
      <c r="A36" t="s">
        <v>75</v>
      </c>
      <c r="B36" t="s">
        <v>86</v>
      </c>
      <c r="C36" t="s">
        <v>28</v>
      </c>
      <c r="D36">
        <v>4.5</v>
      </c>
      <c r="E36">
        <v>0</v>
      </c>
      <c r="F36">
        <v>0</v>
      </c>
      <c r="G36">
        <v>3</v>
      </c>
      <c r="H36">
        <v>0</v>
      </c>
      <c r="I36">
        <v>22</v>
      </c>
      <c r="J36">
        <v>7</v>
      </c>
      <c r="K36">
        <v>0</v>
      </c>
      <c r="L36">
        <v>224</v>
      </c>
      <c r="M36">
        <v>6</v>
      </c>
      <c r="N36">
        <v>6</v>
      </c>
      <c r="O36">
        <v>7</v>
      </c>
      <c r="P36">
        <v>6</v>
      </c>
      <c r="Q36">
        <v>1</v>
      </c>
      <c r="R36">
        <v>0</v>
      </c>
      <c r="S36">
        <v>3800</v>
      </c>
      <c r="T36" s="2">
        <f>(E36*10+F36*6+G36+H36+I36*0.7+J36+K36+L36*0.02+M36+N36*(-0.5)+O36+P36*0.5+Q36*(-1.5)+R36*(-3))/D36</f>
        <v>9.1955555555555542</v>
      </c>
      <c r="U36" s="2">
        <f>T36/(S36/1000)</f>
        <v>2.4198830409356722</v>
      </c>
      <c r="V36" s="2">
        <f>(G36+H36+I36*0.7+J36+K36+L36*0.02+M36+N36*(-0.5)+O36+P36*0.5+Q36*(-1.5)+R36*(-3))/D36</f>
        <v>9.1955555555555542</v>
      </c>
      <c r="W36" s="2">
        <f>T36-V36</f>
        <v>0</v>
      </c>
      <c r="X36" s="2">
        <f>4/23</f>
        <v>0.17391304347826086</v>
      </c>
      <c r="Y36" s="2">
        <f>(E36*10+F36*6+G36+H36+I36*0.7+J36+K36+L36*0.02+M36+N36*(-0.5)+O36+P36*0.5+Q36*(-1.5)+R36*(-3))/D36+(X36-0.5)*10</f>
        <v>5.9346859903381626</v>
      </c>
      <c r="Z36" s="2">
        <f>(G36+H36+I36*0.7+J36+K36+L36*0.02+M36+N36*(-0.5)+O36+P36*0.5+Q36*(-1.5)+R36*(-3))/D36+(X36-0.5)*10</f>
        <v>5.9346859903381626</v>
      </c>
      <c r="AA36">
        <v>18</v>
      </c>
    </row>
    <row r="37" spans="1:28" x14ac:dyDescent="0.2">
      <c r="A37" t="s">
        <v>43</v>
      </c>
      <c r="B37" t="s">
        <v>59</v>
      </c>
      <c r="C37" t="s">
        <v>28</v>
      </c>
      <c r="D37">
        <v>35.9</v>
      </c>
      <c r="E37">
        <v>3</v>
      </c>
      <c r="F37">
        <v>1</v>
      </c>
      <c r="G37">
        <v>15</v>
      </c>
      <c r="H37">
        <v>5</v>
      </c>
      <c r="I37">
        <v>1</v>
      </c>
      <c r="J37">
        <v>14</v>
      </c>
      <c r="K37">
        <v>0</v>
      </c>
      <c r="L37">
        <v>2389</v>
      </c>
      <c r="M37">
        <v>33</v>
      </c>
      <c r="N37">
        <v>45</v>
      </c>
      <c r="O37">
        <v>42</v>
      </c>
      <c r="P37">
        <v>44</v>
      </c>
      <c r="Q37">
        <v>12</v>
      </c>
      <c r="R37">
        <v>2</v>
      </c>
      <c r="S37">
        <v>3000</v>
      </c>
      <c r="T37" s="2">
        <f>(E37*10+F37*6+G37+H37+I37*0.7+J37+K37+L37*0.02+M37+N37*(-0.5)+O37+P37*0.5+Q37*(-1.5)+R37*(-3))/D37</f>
        <v>4.7069637883008362</v>
      </c>
      <c r="U37" s="2">
        <f>T37/(S37/1000)</f>
        <v>1.568987929433612</v>
      </c>
      <c r="V37" s="2">
        <f>(G37+H37+I37*0.7+J37+K37+L37*0.02+M37+N37*(-0.5)+O37+P37*0.5+Q37*(-1.5)+R37*(-3))/D37</f>
        <v>3.704178272980502</v>
      </c>
      <c r="W37" s="2">
        <f>T37-V37</f>
        <v>1.0027855153203342</v>
      </c>
      <c r="X37" s="2">
        <f>11/18</f>
        <v>0.61111111111111116</v>
      </c>
      <c r="Y37" s="2">
        <f>(E37*10+F37*6+G37+H37+I37*0.7+J37+K37+L37*0.02+M37+N37*(-0.5)+O37+P37*0.5+Q37*(-1.5)+R37*(-3))/D37+(X37-0.5)*10</f>
        <v>5.8180748994119478</v>
      </c>
      <c r="Z37" s="2">
        <f>(G37+H37+I37*0.7+J37+K37+L37*0.02+M37+N37*(-0.5)+O37+P37*0.5+Q37*(-1.5)+R37*(-3))/D37+(X37-0.5)*10</f>
        <v>4.8152893840916136</v>
      </c>
      <c r="AA37">
        <v>12</v>
      </c>
    </row>
    <row r="38" spans="1:28" x14ac:dyDescent="0.2">
      <c r="A38" t="s">
        <v>77</v>
      </c>
      <c r="B38" t="s">
        <v>86</v>
      </c>
      <c r="C38" t="s">
        <v>41</v>
      </c>
      <c r="D38">
        <v>29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652</v>
      </c>
      <c r="M38">
        <v>4</v>
      </c>
      <c r="N38">
        <v>0</v>
      </c>
      <c r="O38">
        <v>0</v>
      </c>
      <c r="P38">
        <v>2</v>
      </c>
      <c r="Q38">
        <v>0</v>
      </c>
      <c r="R38">
        <v>0</v>
      </c>
      <c r="S38">
        <v>4800</v>
      </c>
      <c r="T38" s="2">
        <v>0</v>
      </c>
      <c r="U38" s="2">
        <v>0</v>
      </c>
      <c r="V38" s="2">
        <v>0</v>
      </c>
      <c r="W38" s="2">
        <v>0</v>
      </c>
      <c r="X38" s="2">
        <f>4/23</f>
        <v>0.17391304347826086</v>
      </c>
      <c r="Y38" s="2">
        <v>5.42</v>
      </c>
      <c r="Z38" s="2">
        <v>5.42</v>
      </c>
      <c r="AA38">
        <v>18</v>
      </c>
    </row>
    <row r="39" spans="1:28" x14ac:dyDescent="0.2">
      <c r="A39" t="s">
        <v>80</v>
      </c>
      <c r="B39" t="s">
        <v>86</v>
      </c>
      <c r="C39" t="s">
        <v>41</v>
      </c>
      <c r="D39">
        <v>21.3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  <c r="L39">
        <v>440</v>
      </c>
      <c r="M39">
        <v>6</v>
      </c>
      <c r="N39">
        <v>1</v>
      </c>
      <c r="O39">
        <v>0</v>
      </c>
      <c r="P39">
        <v>0</v>
      </c>
      <c r="Q39">
        <v>2</v>
      </c>
      <c r="R39">
        <v>0</v>
      </c>
      <c r="S39">
        <v>4800</v>
      </c>
      <c r="T39" s="2">
        <v>0</v>
      </c>
      <c r="U39" s="2">
        <v>0</v>
      </c>
      <c r="V39" s="2">
        <v>0</v>
      </c>
      <c r="W39" s="2">
        <v>0</v>
      </c>
      <c r="X39" s="2">
        <f>4/23</f>
        <v>0.17391304347826086</v>
      </c>
      <c r="Y39" s="2">
        <v>5.38</v>
      </c>
      <c r="Z39" s="2">
        <v>5.38</v>
      </c>
      <c r="AA39">
        <v>18</v>
      </c>
      <c r="AB39" t="s">
        <v>87</v>
      </c>
    </row>
    <row r="40" spans="1:28" x14ac:dyDescent="0.2">
      <c r="A40" t="s">
        <v>63</v>
      </c>
      <c r="B40" t="s">
        <v>86</v>
      </c>
      <c r="C40" t="s">
        <v>64</v>
      </c>
      <c r="D40">
        <v>45.3</v>
      </c>
      <c r="E40">
        <v>3</v>
      </c>
      <c r="F40">
        <v>6</v>
      </c>
      <c r="G40">
        <v>25</v>
      </c>
      <c r="H40">
        <v>6</v>
      </c>
      <c r="I40">
        <v>74</v>
      </c>
      <c r="J40">
        <v>64</v>
      </c>
      <c r="K40">
        <v>2</v>
      </c>
      <c r="L40">
        <v>2341</v>
      </c>
      <c r="M40">
        <v>72</v>
      </c>
      <c r="N40">
        <v>41</v>
      </c>
      <c r="O40">
        <v>56</v>
      </c>
      <c r="P40">
        <v>36</v>
      </c>
      <c r="Q40">
        <v>5</v>
      </c>
      <c r="R40">
        <v>0</v>
      </c>
      <c r="S40">
        <v>4400</v>
      </c>
      <c r="T40" s="2">
        <f>(E40*10+F40*6+G40+H40+I40*0.7+J40+K40+L40*0.02+M40+N40*(-0.5)+O40+P40*0.5+Q40*(-1.5)+R40*(-3))/D40</f>
        <v>8.3801324503311267</v>
      </c>
      <c r="U40" s="2">
        <f>T40/(S40/1000)</f>
        <v>1.9045755568934377</v>
      </c>
      <c r="V40" s="2">
        <f>(G40+H40+I40*0.7+J40+K40+L40*0.02+M40+N40*(-0.5)+O40+P40*0.5+Q40*(-1.5)+R40*(-3))/D40</f>
        <v>6.9231788079470205</v>
      </c>
      <c r="W40" s="2">
        <f>T40-V40</f>
        <v>1.4569536423841063</v>
      </c>
      <c r="X40" s="2">
        <f>4/23</f>
        <v>0.17391304347826086</v>
      </c>
      <c r="Y40" s="2">
        <f>(E40*10+F40*6+G40+H40+I40*0.7+J40+K40+L40*0.02+M40+N40*(-0.5)+O40+P40*0.5+Q40*(-1.5)+R40*(-3))/D40+(X40-0.5)*10</f>
        <v>5.1192628851137352</v>
      </c>
      <c r="Z40" s="2">
        <f>(G40+H40+I40*0.7+J40+K40+L40*0.02+M40+N40*(-0.5)+O40+P40*0.5+Q40*(-1.5)+R40*(-3))/D40+(X40-0.5)*10</f>
        <v>3.6623092427296289</v>
      </c>
      <c r="AA40">
        <v>18</v>
      </c>
    </row>
    <row r="41" spans="1:28" x14ac:dyDescent="0.2">
      <c r="A41" t="s">
        <v>67</v>
      </c>
      <c r="B41" t="s">
        <v>86</v>
      </c>
      <c r="C41" t="s">
        <v>28</v>
      </c>
      <c r="D41">
        <v>19.100000000000001</v>
      </c>
      <c r="E41">
        <v>1</v>
      </c>
      <c r="F41">
        <v>2</v>
      </c>
      <c r="G41">
        <v>6</v>
      </c>
      <c r="H41">
        <v>3</v>
      </c>
      <c r="I41">
        <v>43</v>
      </c>
      <c r="J41">
        <v>33</v>
      </c>
      <c r="K41">
        <v>2</v>
      </c>
      <c r="L41">
        <v>1098</v>
      </c>
      <c r="M41">
        <v>22</v>
      </c>
      <c r="N41">
        <v>12</v>
      </c>
      <c r="O41">
        <v>20</v>
      </c>
      <c r="P41">
        <v>25</v>
      </c>
      <c r="Q41">
        <v>5</v>
      </c>
      <c r="R41">
        <v>1</v>
      </c>
      <c r="S41">
        <v>4400</v>
      </c>
      <c r="T41" s="2">
        <f>(E41*10+F41*6+G41+H41+I41*0.7+J41+K41+L41*0.02+M41+N41*(-0.5)+O41+P41*0.5+Q41*(-1.5)+R41*(-3))/D41</f>
        <v>8.1706806282722511</v>
      </c>
      <c r="U41" s="2">
        <f>T41/(S41/1000)</f>
        <v>1.8569728700618751</v>
      </c>
      <c r="V41" s="2">
        <f>(G41+H41+I41*0.7+J41+K41+L41*0.02+M41+N41*(-0.5)+O41+P41*0.5+Q41*(-1.5)+R41*(-3))/D41</f>
        <v>7.0188481675392662</v>
      </c>
      <c r="W41" s="2">
        <f>T41-V41</f>
        <v>1.1518324607329848</v>
      </c>
      <c r="X41" s="2">
        <f>4/23</f>
        <v>0.17391304347826086</v>
      </c>
      <c r="Y41" s="2">
        <f>(E41*10+F41*6+G41+H41+I41*0.7+J41+K41+L41*0.02+M41+N41*(-0.5)+O41+P41*0.5+Q41*(-1.5)+R41*(-3))/D41+(X41-0.5)*10</f>
        <v>4.9098110630548595</v>
      </c>
      <c r="Z41" s="2">
        <f>(G41+H41+I41*0.7+J41+K41+L41*0.02+M41+N41*(-0.5)+O41+P41*0.5+Q41*(-1.5)+R41*(-3))/D41+(X41-0.5)*10</f>
        <v>3.7579786023218746</v>
      </c>
      <c r="AA41">
        <v>18</v>
      </c>
      <c r="AB41" t="s">
        <v>87</v>
      </c>
    </row>
    <row r="42" spans="1:28" x14ac:dyDescent="0.2">
      <c r="A42" t="s">
        <v>55</v>
      </c>
      <c r="B42" t="s">
        <v>59</v>
      </c>
      <c r="C42" t="s">
        <v>28</v>
      </c>
      <c r="D42">
        <v>14.7</v>
      </c>
      <c r="E42">
        <v>0</v>
      </c>
      <c r="F42">
        <v>0</v>
      </c>
      <c r="G42">
        <v>1</v>
      </c>
      <c r="H42">
        <v>0</v>
      </c>
      <c r="I42">
        <v>0</v>
      </c>
      <c r="J42">
        <v>7</v>
      </c>
      <c r="K42">
        <v>0</v>
      </c>
      <c r="L42">
        <v>968</v>
      </c>
      <c r="M42">
        <v>19</v>
      </c>
      <c r="N42">
        <v>25</v>
      </c>
      <c r="O42">
        <v>11</v>
      </c>
      <c r="P42">
        <v>32</v>
      </c>
      <c r="Q42">
        <v>6</v>
      </c>
      <c r="R42">
        <v>0</v>
      </c>
      <c r="S42">
        <v>3200</v>
      </c>
      <c r="T42" s="2">
        <f>(E42*10+F42*6+G42+H42+I42*0.7+J42+K42+L42*0.02+M42+N42*(-0.5)+O42+P42*0.5+Q42*(-1.5)+R42*(-3))/D42</f>
        <v>3.527891156462585</v>
      </c>
      <c r="U42" s="2">
        <f>T42/(S42/1000)</f>
        <v>1.1024659863945578</v>
      </c>
      <c r="V42" s="2">
        <f>(G42+H42+I42*0.7+J42+K42+L42*0.02+M42+N42*(-0.5)+O42+P42*0.5+Q42*(-1.5)+R42*(-3))/D42</f>
        <v>3.527891156462585</v>
      </c>
      <c r="W42" s="2">
        <f>T42-V42</f>
        <v>0</v>
      </c>
      <c r="X42" s="2">
        <f>11/18</f>
        <v>0.61111111111111116</v>
      </c>
      <c r="Y42" s="2">
        <f>(E42*10+F42*6+G42+H42+I42*0.7+J42+K42+L42*0.02+M42+N42*(-0.5)+O42+P42*0.5+Q42*(-1.5)+R42*(-3))/D42+(X42-0.5)*10</f>
        <v>4.6390022675736962</v>
      </c>
      <c r="Z42" s="2">
        <f>(G42+H42+I42*0.7+J42+K42+L42*0.02+M42+N42*(-0.5)+O42+P42*0.5+Q42*(-1.5)+R42*(-3))/D42+(X42-0.5)*10</f>
        <v>4.6390022675736962</v>
      </c>
      <c r="AA42">
        <v>12</v>
      </c>
    </row>
    <row r="43" spans="1:28" x14ac:dyDescent="0.2">
      <c r="A43" t="s">
        <v>46</v>
      </c>
      <c r="B43" t="s">
        <v>59</v>
      </c>
      <c r="C43" t="s">
        <v>28</v>
      </c>
      <c r="D43">
        <v>42.2</v>
      </c>
      <c r="E43">
        <v>1</v>
      </c>
      <c r="F43">
        <v>0</v>
      </c>
      <c r="G43">
        <v>18</v>
      </c>
      <c r="H43">
        <v>7</v>
      </c>
      <c r="I43">
        <v>0</v>
      </c>
      <c r="J43">
        <v>14</v>
      </c>
      <c r="K43">
        <v>0</v>
      </c>
      <c r="L43">
        <v>2839</v>
      </c>
      <c r="M43">
        <v>22</v>
      </c>
      <c r="N43">
        <v>40</v>
      </c>
      <c r="O43">
        <v>29</v>
      </c>
      <c r="P43">
        <v>48</v>
      </c>
      <c r="Q43">
        <v>20</v>
      </c>
      <c r="R43">
        <v>0</v>
      </c>
      <c r="S43">
        <v>3800</v>
      </c>
      <c r="T43" s="2">
        <f>(E43*10+F43*6+G43+H43+I43*0.7+J43+K43+L43*0.02+M43+N43*(-0.5)+O43+P43*0.5+Q43*(-1.5)+R43*(-3))/D43</f>
        <v>3.0990521327014218</v>
      </c>
      <c r="U43" s="2">
        <f>T43/(S43/1000)</f>
        <v>0.81554003492142679</v>
      </c>
      <c r="V43" s="2">
        <f>(G43+H43+I43*0.7+J43+K43+L43*0.02+M43+N43*(-0.5)+O43+P43*0.5+Q43*(-1.5)+R43*(-3))/D43</f>
        <v>2.862085308056872</v>
      </c>
      <c r="W43" s="2">
        <f>T43-V43</f>
        <v>0.23696682464454977</v>
      </c>
      <c r="X43" s="2">
        <f>11/18</f>
        <v>0.61111111111111116</v>
      </c>
      <c r="Y43" s="2">
        <f>(E43*10+F43*6+G43+H43+I43*0.7+J43+K43+L43*0.02+M43+N43*(-0.5)+O43+P43*0.5+Q43*(-1.5)+R43*(-3))/D43+(X43-0.5)*10</f>
        <v>4.2101632438125334</v>
      </c>
      <c r="Z43" s="2">
        <f>(G43+H43+I43*0.7+J43+K43+L43*0.02+M43+N43*(-0.5)+O43+P43*0.5+Q43*(-1.5)+R43*(-3))/D43+(X43-0.5)*10</f>
        <v>3.9731964191679836</v>
      </c>
      <c r="AA43">
        <v>12</v>
      </c>
    </row>
    <row r="44" spans="1:28" x14ac:dyDescent="0.2">
      <c r="A44" t="s">
        <v>65</v>
      </c>
      <c r="B44" t="s">
        <v>86</v>
      </c>
      <c r="C44" t="s">
        <v>31</v>
      </c>
      <c r="D44">
        <v>17</v>
      </c>
      <c r="E44">
        <v>1</v>
      </c>
      <c r="F44">
        <v>1</v>
      </c>
      <c r="G44">
        <v>27</v>
      </c>
      <c r="H44">
        <v>11</v>
      </c>
      <c r="I44">
        <v>3</v>
      </c>
      <c r="J44">
        <v>32</v>
      </c>
      <c r="K44">
        <v>0</v>
      </c>
      <c r="L44">
        <v>677</v>
      </c>
      <c r="M44">
        <v>19</v>
      </c>
      <c r="N44">
        <v>33</v>
      </c>
      <c r="O44">
        <v>14</v>
      </c>
      <c r="P44">
        <v>12</v>
      </c>
      <c r="Q44">
        <v>7</v>
      </c>
      <c r="R44">
        <v>0</v>
      </c>
      <c r="S44">
        <v>4000</v>
      </c>
      <c r="T44" s="2">
        <f>(E44*10+F44*6+G44+H44+I44*0.7+J44+K44+L44*0.02+M44+N44*(-0.5)+O44+P44*0.5+Q44*(-1.5)+R44*(-3))/D44</f>
        <v>6.6847058823529411</v>
      </c>
      <c r="U44" s="2">
        <f>T44/(S44/1000)</f>
        <v>1.6711764705882353</v>
      </c>
      <c r="V44" s="2">
        <f>(G44+H44+I44*0.7+J44+K44+L44*0.02+M44+N44*(-0.5)+O44+P44*0.5+Q44*(-1.5)+R44*(-3))/D44</f>
        <v>5.7435294117647056</v>
      </c>
      <c r="W44" s="2">
        <f>T44-V44</f>
        <v>0.9411764705882355</v>
      </c>
      <c r="X44" s="2">
        <f>4/23</f>
        <v>0.17391304347826086</v>
      </c>
      <c r="Y44" s="2">
        <f>(E44*10+F44*6+G44+H44+I44*0.7+J44+K44+L44*0.02+M44+N44*(-0.5)+O44+P44*0.5+Q44*(-1.5)+R44*(-3))/D44+(X44-0.5)*10</f>
        <v>3.4238363171355495</v>
      </c>
      <c r="Z44" s="2">
        <f>(G44+H44+I44*0.7+J44+K44+L44*0.02+M44+N44*(-0.5)+O44+P44*0.5+Q44*(-1.5)+R44*(-3))/D44+(X44-0.5)*10</f>
        <v>2.482659846547314</v>
      </c>
      <c r="AA44">
        <v>18</v>
      </c>
    </row>
    <row r="45" spans="1:28" x14ac:dyDescent="0.2">
      <c r="A45" t="s">
        <v>71</v>
      </c>
      <c r="B45" t="s">
        <v>86</v>
      </c>
      <c r="C45" t="s">
        <v>31</v>
      </c>
      <c r="D45">
        <v>8.6</v>
      </c>
      <c r="E45">
        <v>0</v>
      </c>
      <c r="F45">
        <v>0</v>
      </c>
      <c r="G45">
        <v>2</v>
      </c>
      <c r="H45">
        <v>0</v>
      </c>
      <c r="I45">
        <v>1</v>
      </c>
      <c r="J45">
        <v>14</v>
      </c>
      <c r="K45">
        <v>0</v>
      </c>
      <c r="L45">
        <v>608</v>
      </c>
      <c r="M45">
        <v>15</v>
      </c>
      <c r="N45">
        <v>7</v>
      </c>
      <c r="O45">
        <v>10</v>
      </c>
      <c r="P45">
        <v>9</v>
      </c>
      <c r="Q45">
        <v>0</v>
      </c>
      <c r="R45">
        <v>0</v>
      </c>
      <c r="S45">
        <v>3600</v>
      </c>
      <c r="T45" s="2">
        <f>(E45*10+F45*6+G45+H45+I45*0.7+J45+K45+L45*0.02+M45+N45*(-0.5)+O45+P45*0.5+Q45*(-1.5)+R45*(-3))/D45</f>
        <v>6.3790697674418606</v>
      </c>
      <c r="U45" s="2">
        <f>T45/(S45/1000)</f>
        <v>1.7719638242894056</v>
      </c>
      <c r="V45" s="2">
        <f>(G45+H45+I45*0.7+J45+K45+L45*0.02+M45+N45*(-0.5)+O45+P45*0.5+Q45*(-1.5)+R45*(-3))/D45</f>
        <v>6.3790697674418606</v>
      </c>
      <c r="W45" s="2">
        <f>T45-V45</f>
        <v>0</v>
      </c>
      <c r="X45" s="2">
        <f>4/23</f>
        <v>0.17391304347826086</v>
      </c>
      <c r="Y45" s="2">
        <f>(E45*10+F45*6+G45+H45+I45*0.7+J45+K45+L45*0.02+M45+N45*(-0.5)+O45+P45*0.5+Q45*(-1.5)+R45*(-3))/D45+(X45-0.5)*10</f>
        <v>3.118200202224469</v>
      </c>
      <c r="Z45" s="2">
        <f>(G45+H45+I45*0.7+J45+K45+L45*0.02+M45+N45*(-0.5)+O45+P45*0.5+Q45*(-1.5)+R45*(-3))/D45+(X45-0.5)*10</f>
        <v>3.118200202224469</v>
      </c>
      <c r="AA45">
        <v>18</v>
      </c>
    </row>
    <row r="46" spans="1:28" x14ac:dyDescent="0.2">
      <c r="A46" t="s">
        <v>32</v>
      </c>
      <c r="B46" t="s">
        <v>59</v>
      </c>
      <c r="C46" t="s">
        <v>28</v>
      </c>
      <c r="D46">
        <v>2.6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197</v>
      </c>
      <c r="M46">
        <v>1</v>
      </c>
      <c r="N46">
        <v>2</v>
      </c>
      <c r="O46">
        <v>2</v>
      </c>
      <c r="P46">
        <v>1</v>
      </c>
      <c r="Q46">
        <v>0</v>
      </c>
      <c r="R46">
        <v>1</v>
      </c>
      <c r="S46">
        <v>3000</v>
      </c>
      <c r="T46" s="2">
        <f>(E46*10+F46*6+G46+H46+I46*0.7+J46+K46+L46*0.02+M46+N46*(-0.5)+O46+P46*0.5+Q46*(-1.5)+R46*(-3))/D46</f>
        <v>1.7076923076923074</v>
      </c>
      <c r="U46" s="2">
        <f>T46/(S46/1000)</f>
        <v>0.5692307692307691</v>
      </c>
      <c r="V46" s="2">
        <f>(G46+H46+I46*0.7+J46+K46+L46*0.02+M46+N46*(-0.5)+O46+P46*0.5+Q46*(-1.5)+R46*(-3))/D46</f>
        <v>1.7076923076923074</v>
      </c>
      <c r="W46" s="2">
        <f>T46-V46</f>
        <v>0</v>
      </c>
      <c r="X46" s="2">
        <f>11/18</f>
        <v>0.61111111111111116</v>
      </c>
      <c r="Y46" s="2">
        <f>(E46*10+F46*6+G46+H46+I46*0.7+J46+K46+L46*0.02+M46+N46*(-0.5)+O46+P46*0.5+Q46*(-1.5)+R46*(-3))/D46+(X46-0.5)*10</f>
        <v>2.818803418803419</v>
      </c>
      <c r="Z46" s="2">
        <f>(G46+H46+I46*0.7+J46+K46+L46*0.02+M46+N46*(-0.5)+O46+P46*0.5+Q46*(-1.5)+R46*(-3))/D46+(X46-0.5)*10</f>
        <v>2.818803418803419</v>
      </c>
      <c r="AA46">
        <v>12</v>
      </c>
    </row>
    <row r="47" spans="1:28" x14ac:dyDescent="0.2">
      <c r="A47" t="s">
        <v>69</v>
      </c>
      <c r="B47" t="s">
        <v>86</v>
      </c>
      <c r="C47" t="s">
        <v>28</v>
      </c>
      <c r="D47">
        <v>31.7</v>
      </c>
      <c r="E47">
        <v>0</v>
      </c>
      <c r="F47">
        <v>0</v>
      </c>
      <c r="G47">
        <v>23</v>
      </c>
      <c r="H47">
        <v>4</v>
      </c>
      <c r="I47">
        <v>4</v>
      </c>
      <c r="J47">
        <v>21</v>
      </c>
      <c r="K47">
        <v>0</v>
      </c>
      <c r="L47">
        <v>1799</v>
      </c>
      <c r="M47">
        <v>20</v>
      </c>
      <c r="N47">
        <v>44</v>
      </c>
      <c r="O47">
        <v>53</v>
      </c>
      <c r="P47">
        <v>45</v>
      </c>
      <c r="Q47">
        <v>9</v>
      </c>
      <c r="R47">
        <v>1</v>
      </c>
      <c r="S47">
        <v>3400</v>
      </c>
      <c r="T47" s="2">
        <f>(E47*10+F47*6+G47+H47+I47*0.7+J47+K47+L47*0.02+M47+N47*(-0.5)+O47+P47*0.5+Q47*(-1.5)+R47*(-3))/D47</f>
        <v>4.5356466876971613</v>
      </c>
      <c r="U47" s="2">
        <f>T47/(S47/1000)</f>
        <v>1.3340137316756357</v>
      </c>
      <c r="V47" s="2">
        <f>(G47+H47+I47*0.7+J47+K47+L47*0.02+M47+N47*(-0.5)+O47+P47*0.5+Q47*(-1.5)+R47*(-3))/D47</f>
        <v>4.5356466876971613</v>
      </c>
      <c r="W47" s="2">
        <f>T47-V47</f>
        <v>0</v>
      </c>
      <c r="X47" s="2">
        <f>4/23</f>
        <v>0.17391304347826086</v>
      </c>
      <c r="Y47" s="2">
        <f>(E47*10+F47*6+G47+H47+I47*0.7+J47+K47+L47*0.02+M47+N47*(-0.5)+O47+P47*0.5+Q47*(-1.5)+R47*(-3))/D47+(X47-0.5)*10</f>
        <v>1.2747771224797697</v>
      </c>
      <c r="Z47" s="2">
        <f>(G47+H47+I47*0.7+J47+K47+L47*0.02+M47+N47*(-0.5)+O47+P47*0.5+Q47*(-1.5)+R47*(-3))/D47+(X47-0.5)*10</f>
        <v>1.2747771224797697</v>
      </c>
      <c r="AA47">
        <v>18</v>
      </c>
    </row>
    <row r="48" spans="1:28" x14ac:dyDescent="0.2">
      <c r="A48" t="s">
        <v>62</v>
      </c>
      <c r="B48" t="s">
        <v>86</v>
      </c>
      <c r="C48" t="s">
        <v>31</v>
      </c>
      <c r="D48">
        <v>15.5</v>
      </c>
      <c r="E48">
        <v>1</v>
      </c>
      <c r="F48">
        <v>0</v>
      </c>
      <c r="G48">
        <v>5</v>
      </c>
      <c r="H48">
        <v>2</v>
      </c>
      <c r="I48">
        <v>5</v>
      </c>
      <c r="J48">
        <v>17</v>
      </c>
      <c r="K48">
        <v>0</v>
      </c>
      <c r="L48">
        <v>751</v>
      </c>
      <c r="M48">
        <v>15</v>
      </c>
      <c r="N48">
        <v>32</v>
      </c>
      <c r="O48">
        <v>16</v>
      </c>
      <c r="P48">
        <v>20</v>
      </c>
      <c r="Q48">
        <v>6</v>
      </c>
      <c r="R48">
        <v>0</v>
      </c>
      <c r="S48">
        <v>3600</v>
      </c>
      <c r="T48" s="2">
        <f>(E48*10+F48*6+G48+H48+I48*0.7+J48+K48+L48*0.02+M48+N48*(-0.5)+O48+P48*0.5+Q48*(-1.5)+R48*(-3))/D48</f>
        <v>4.4206451612903219</v>
      </c>
      <c r="U48" s="2">
        <f>T48/(S48/1000)</f>
        <v>1.2279569892473117</v>
      </c>
      <c r="V48" s="2">
        <f>(G48+H48+I48*0.7+J48+K48+L48*0.02+M48+N48*(-0.5)+O48+P48*0.5+Q48*(-1.5)+R48*(-3))/D48</f>
        <v>3.7754838709677419</v>
      </c>
      <c r="W48" s="2">
        <f>T48-V48</f>
        <v>0.64516129032258007</v>
      </c>
      <c r="X48" s="2">
        <f>4/23</f>
        <v>0.17391304347826086</v>
      </c>
      <c r="Y48" s="2">
        <f>(E48*10+F48*6+G48+H48+I48*0.7+J48+K48+L48*0.02+M48+N48*(-0.5)+O48+P48*0.5+Q48*(-1.5)+R48*(-3))/D48+(X48-0.5)*10</f>
        <v>1.1597755960729303</v>
      </c>
      <c r="Z48" s="2">
        <f>(G48+H48+I48*0.7+J48+K48+L48*0.02+M48+N48*(-0.5)+O48+P48*0.5+Q48*(-1.5)+R48*(-3))/D48+(X48-0.5)*10</f>
        <v>0.51461430575035028</v>
      </c>
      <c r="AA48">
        <v>18</v>
      </c>
      <c r="AB48" t="s">
        <v>87</v>
      </c>
    </row>
    <row r="49" spans="1:27" x14ac:dyDescent="0.2">
      <c r="A49" t="s">
        <v>76</v>
      </c>
      <c r="B49" t="s">
        <v>86</v>
      </c>
      <c r="C49" t="s">
        <v>28</v>
      </c>
      <c r="D49">
        <v>32.200000000000003</v>
      </c>
      <c r="E49">
        <v>4</v>
      </c>
      <c r="F49">
        <v>0</v>
      </c>
      <c r="G49">
        <v>23</v>
      </c>
      <c r="H49">
        <v>8</v>
      </c>
      <c r="I49">
        <v>0</v>
      </c>
      <c r="J49">
        <v>4</v>
      </c>
      <c r="K49">
        <v>0</v>
      </c>
      <c r="L49">
        <v>1573</v>
      </c>
      <c r="M49">
        <v>18</v>
      </c>
      <c r="N49">
        <v>28</v>
      </c>
      <c r="O49">
        <v>19</v>
      </c>
      <c r="P49">
        <v>34</v>
      </c>
      <c r="Q49">
        <v>3</v>
      </c>
      <c r="R49">
        <v>0</v>
      </c>
      <c r="S49">
        <v>3200</v>
      </c>
      <c r="T49" s="2">
        <f>(E49*10+F49*6+G49+H49+I49*0.7+J49+K49+L49*0.02+M49+N49*(-0.5)+O49+P49*0.5+Q49*(-1.5)+R49*(-3))/D49</f>
        <v>4.4086956521739129</v>
      </c>
      <c r="U49" s="2">
        <f>T49/(S49/1000)</f>
        <v>1.3777173913043477</v>
      </c>
      <c r="V49" s="2">
        <f>(G49+H49+I49*0.7+J49+K49+L49*0.02+M49+N49*(-0.5)+O49+P49*0.5+Q49*(-1.5)+R49*(-3))/D49</f>
        <v>3.1664596273291927</v>
      </c>
      <c r="W49" s="2">
        <f>T49-V49</f>
        <v>1.2422360248447202</v>
      </c>
      <c r="X49" s="2">
        <f>4/23</f>
        <v>0.17391304347826086</v>
      </c>
      <c r="Y49" s="2">
        <f>(E49*10+F49*6+G49+H49+I49*0.7+J49+K49+L49*0.02+M49+N49*(-0.5)+O49+P49*0.5+Q49*(-1.5)+R49*(-3))/D49+(X49-0.5)*10</f>
        <v>1.1478260869565213</v>
      </c>
      <c r="Z49" s="2">
        <f>(G49+H49+I49*0.7+J49+K49+L49*0.02+M49+N49*(-0.5)+O49+P49*0.5+Q49*(-1.5)+R49*(-3))/D49+(X49-0.5)*10</f>
        <v>-9.4409937888198847E-2</v>
      </c>
      <c r="AA49">
        <v>18</v>
      </c>
    </row>
    <row r="50" spans="1:27" x14ac:dyDescent="0.2">
      <c r="A50" t="s">
        <v>74</v>
      </c>
      <c r="B50" t="s">
        <v>86</v>
      </c>
      <c r="C50" t="s">
        <v>28</v>
      </c>
      <c r="D50">
        <v>26.3</v>
      </c>
      <c r="E50">
        <v>1</v>
      </c>
      <c r="F50">
        <v>1</v>
      </c>
      <c r="G50">
        <v>9</v>
      </c>
      <c r="H50">
        <v>2</v>
      </c>
      <c r="I50">
        <v>13</v>
      </c>
      <c r="J50">
        <v>12</v>
      </c>
      <c r="K50">
        <v>0</v>
      </c>
      <c r="L50">
        <v>1401</v>
      </c>
      <c r="M50">
        <v>14</v>
      </c>
      <c r="N50">
        <v>28</v>
      </c>
      <c r="O50">
        <v>26</v>
      </c>
      <c r="P50">
        <v>40</v>
      </c>
      <c r="Q50">
        <v>3</v>
      </c>
      <c r="R50">
        <v>1</v>
      </c>
      <c r="S50">
        <v>3200</v>
      </c>
      <c r="T50" s="2">
        <f>(E50*10+F50*6+G50+H50+I50*0.7+J50+K50+L50*0.02+M50+N50*(-0.5)+O50+P50*0.5+Q50*(-1.5)+R50*(-3))/D50</f>
        <v>4.3581749049429659</v>
      </c>
      <c r="U50" s="2">
        <f>T50/(S50/1000)</f>
        <v>1.3619296577946767</v>
      </c>
      <c r="V50" s="2">
        <f>(G50+H50+I50*0.7+J50+K50+L50*0.02+M50+N50*(-0.5)+O50+P50*0.5+Q50*(-1.5)+R50*(-3))/D50</f>
        <v>3.7498098859315592</v>
      </c>
      <c r="W50" s="2">
        <f>T50-V50</f>
        <v>0.60836501901140672</v>
      </c>
      <c r="X50" s="2">
        <f>4/23</f>
        <v>0.17391304347826086</v>
      </c>
      <c r="Y50" s="2">
        <f>(E50*10+F50*6+G50+H50+I50*0.7+J50+K50+L50*0.02+M50+N50*(-0.5)+O50+P50*0.5+Q50*(-1.5)+R50*(-3))/D50+(X50-0.5)*10</f>
        <v>1.0973053397255743</v>
      </c>
      <c r="Z50" s="2">
        <f>(G50+H50+I50*0.7+J50+K50+L50*0.02+M50+N50*(-0.5)+O50+P50*0.5+Q50*(-1.5)+R50*(-3))/D50+(X50-0.5)*10</f>
        <v>0.4889403207141676</v>
      </c>
      <c r="AA50">
        <v>18</v>
      </c>
    </row>
    <row r="51" spans="1:27" x14ac:dyDescent="0.2">
      <c r="A51" t="s">
        <v>73</v>
      </c>
      <c r="B51" t="s">
        <v>86</v>
      </c>
      <c r="C51" t="s">
        <v>28</v>
      </c>
      <c r="D51">
        <v>8.1</v>
      </c>
      <c r="E51">
        <v>0</v>
      </c>
      <c r="F51">
        <v>0</v>
      </c>
      <c r="G51">
        <v>1</v>
      </c>
      <c r="H51">
        <v>0</v>
      </c>
      <c r="I51">
        <v>8</v>
      </c>
      <c r="J51">
        <v>5</v>
      </c>
      <c r="K51">
        <v>1</v>
      </c>
      <c r="L51">
        <v>413</v>
      </c>
      <c r="M51">
        <v>3</v>
      </c>
      <c r="N51">
        <v>8</v>
      </c>
      <c r="O51">
        <v>9</v>
      </c>
      <c r="P51">
        <v>11</v>
      </c>
      <c r="Q51">
        <v>2</v>
      </c>
      <c r="R51">
        <v>0</v>
      </c>
      <c r="S51">
        <v>3200</v>
      </c>
      <c r="T51" s="2">
        <f>(E51*10+F51*6+G51+H51+I51*0.7+J51+K51+L51*0.02+M51+N51*(-0.5)+O51+P51*0.5+Q51*(-1.5)+R51*(-3))/D51</f>
        <v>3.8716049382716049</v>
      </c>
      <c r="U51" s="2">
        <f>T51/(S51/1000)</f>
        <v>1.2098765432098764</v>
      </c>
      <c r="V51" s="2">
        <f>(G51+H51+I51*0.7+J51+K51+L51*0.02+M51+N51*(-0.5)+O51+P51*0.5+Q51*(-1.5)+R51*(-3))/D51</f>
        <v>3.8716049382716049</v>
      </c>
      <c r="W51" s="2">
        <f>T51-V51</f>
        <v>0</v>
      </c>
      <c r="X51" s="2">
        <f>4/23</f>
        <v>0.17391304347826086</v>
      </c>
      <c r="Y51" s="2">
        <f>(E51*10+F51*6+G51+H51+I51*0.7+J51+K51+L51*0.02+M51+N51*(-0.5)+O51+P51*0.5+Q51*(-1.5)+R51*(-3))/D51+(X51-0.5)*10</f>
        <v>0.61073537305421333</v>
      </c>
      <c r="Z51" s="2">
        <f>(G51+H51+I51*0.7+J51+K51+L51*0.02+M51+N51*(-0.5)+O51+P51*0.5+Q51*(-1.5)+R51*(-3))/D51+(X51-0.5)*10</f>
        <v>0.61073537305421333</v>
      </c>
      <c r="AA51">
        <v>18</v>
      </c>
    </row>
  </sheetData>
  <sortState xmlns:xlrd2="http://schemas.microsoft.com/office/spreadsheetml/2017/richdata2" ref="A2:AB51">
    <sortCondition descending="1" ref="Y2:Y51"/>
  </sortState>
  <conditionalFormatting sqref="T2:T51">
    <cfRule type="colorScale" priority="6">
      <colorScale>
        <cfvo type="min"/>
        <cfvo type="max"/>
        <color rgb="FFFCFCFF"/>
        <color rgb="FF63BE7B"/>
      </colorScale>
    </cfRule>
  </conditionalFormatting>
  <conditionalFormatting sqref="U2:U51">
    <cfRule type="colorScale" priority="5">
      <colorScale>
        <cfvo type="min"/>
        <cfvo type="max"/>
        <color rgb="FFFCFCFF"/>
        <color rgb="FF63BE7B"/>
      </colorScale>
    </cfRule>
  </conditionalFormatting>
  <conditionalFormatting sqref="V2:V51">
    <cfRule type="colorScale" priority="4">
      <colorScale>
        <cfvo type="min"/>
        <cfvo type="max"/>
        <color rgb="FFFCFCFF"/>
        <color rgb="FF63BE7B"/>
      </colorScale>
    </cfRule>
  </conditionalFormatting>
  <conditionalFormatting sqref="W2:W51">
    <cfRule type="colorScale" priority="3">
      <colorScale>
        <cfvo type="min"/>
        <cfvo type="max"/>
        <color rgb="FFFCFCFF"/>
        <color rgb="FFF8696B"/>
      </colorScale>
    </cfRule>
  </conditionalFormatting>
  <conditionalFormatting sqref="Y2:Y51">
    <cfRule type="colorScale" priority="2">
      <colorScale>
        <cfvo type="min"/>
        <cfvo type="max"/>
        <color rgb="FFFCFCFF"/>
        <color rgb="FF63BE7B"/>
      </colorScale>
    </cfRule>
  </conditionalFormatting>
  <conditionalFormatting sqref="Z2:Z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2020-08-08T03:50:16Z</dcterms:created>
  <dcterms:modified xsi:type="dcterms:W3CDTF">2020-08-08T04:28:32Z</dcterms:modified>
</cp:coreProperties>
</file>