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B6368D1D-04AF-8842-A3A8-B3D4CF5CB783}" xr6:coauthVersionLast="45" xr6:coauthVersionMax="45" xr10:uidLastSave="{00000000-0000-0000-0000-000000000000}"/>
  <bookViews>
    <workbookView xWindow="0" yWindow="460" windowWidth="38400" windowHeight="21140" xr2:uid="{B4FE2C70-821E-754C-96BB-FEC318859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1" l="1"/>
  <c r="V2" i="1" l="1"/>
  <c r="T2" i="1"/>
  <c r="X23" i="1" l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Y21" i="1" l="1"/>
  <c r="Y4" i="1"/>
  <c r="Y17" i="1"/>
  <c r="Y15" i="1"/>
  <c r="Z15" i="1"/>
  <c r="Z21" i="1"/>
  <c r="Y8" i="1"/>
  <c r="Z8" i="1"/>
  <c r="Z4" i="1"/>
  <c r="Y11" i="1"/>
  <c r="Z11" i="1"/>
  <c r="Y13" i="1"/>
  <c r="Z13" i="1"/>
  <c r="Y3" i="1"/>
  <c r="Z3" i="1"/>
  <c r="Y12" i="1"/>
  <c r="Z12" i="1"/>
  <c r="Y18" i="1"/>
  <c r="Z18" i="1"/>
  <c r="Y9" i="1"/>
  <c r="Z9" i="1"/>
  <c r="Z2" i="1"/>
  <c r="Y19" i="1"/>
  <c r="Z19" i="1"/>
  <c r="Y5" i="1"/>
  <c r="Z5" i="1"/>
  <c r="Y14" i="1"/>
  <c r="Z14" i="1"/>
  <c r="Y16" i="1"/>
  <c r="Z16" i="1"/>
  <c r="Y7" i="1"/>
  <c r="Z7" i="1"/>
  <c r="Y20" i="1"/>
  <c r="Z20" i="1"/>
  <c r="Y10" i="1"/>
  <c r="Z10" i="1"/>
  <c r="Y6" i="1"/>
  <c r="Z6" i="1"/>
  <c r="T17" i="1"/>
  <c r="U17" i="1" s="1"/>
  <c r="V17" i="1"/>
  <c r="T15" i="1"/>
  <c r="U15" i="1" s="1"/>
  <c r="V15" i="1"/>
  <c r="T21" i="1"/>
  <c r="U21" i="1" s="1"/>
  <c r="V21" i="1"/>
  <c r="T8" i="1"/>
  <c r="U8" i="1" s="1"/>
  <c r="V8" i="1"/>
  <c r="W8" i="1" s="1"/>
  <c r="T4" i="1"/>
  <c r="U4" i="1" s="1"/>
  <c r="V4" i="1"/>
  <c r="T11" i="1"/>
  <c r="U11" i="1" s="1"/>
  <c r="V11" i="1"/>
  <c r="W11" i="1" s="1"/>
  <c r="T13" i="1"/>
  <c r="U13" i="1" s="1"/>
  <c r="V13" i="1"/>
  <c r="T3" i="1"/>
  <c r="U3" i="1" s="1"/>
  <c r="V3" i="1"/>
  <c r="W3" i="1" s="1"/>
  <c r="T12" i="1"/>
  <c r="U12" i="1" s="1"/>
  <c r="V12" i="1"/>
  <c r="T18" i="1"/>
  <c r="U18" i="1" s="1"/>
  <c r="V18" i="1"/>
  <c r="W18" i="1" s="1"/>
  <c r="T9" i="1"/>
  <c r="U9" i="1" s="1"/>
  <c r="V9" i="1"/>
  <c r="U2" i="1"/>
  <c r="T19" i="1"/>
  <c r="U19" i="1" s="1"/>
  <c r="V19" i="1"/>
  <c r="T5" i="1"/>
  <c r="U5" i="1" s="1"/>
  <c r="V5" i="1"/>
  <c r="T14" i="1"/>
  <c r="U14" i="1" s="1"/>
  <c r="V14" i="1"/>
  <c r="T16" i="1"/>
  <c r="U16" i="1" s="1"/>
  <c r="V16" i="1"/>
  <c r="T7" i="1"/>
  <c r="U7" i="1" s="1"/>
  <c r="V7" i="1"/>
  <c r="T20" i="1"/>
  <c r="U20" i="1" s="1"/>
  <c r="V20" i="1"/>
  <c r="T10" i="1"/>
  <c r="U10" i="1" s="1"/>
  <c r="V10" i="1"/>
  <c r="T6" i="1"/>
  <c r="U6" i="1" s="1"/>
  <c r="V6" i="1"/>
  <c r="Z33" i="1"/>
  <c r="Y35" i="1"/>
  <c r="Y26" i="1"/>
  <c r="Y23" i="1"/>
  <c r="Z44" i="1"/>
  <c r="Y42" i="1"/>
  <c r="Y29" i="1"/>
  <c r="Y24" i="1"/>
  <c r="Z31" i="1"/>
  <c r="Y38" i="1"/>
  <c r="Y36" i="1"/>
  <c r="Y37" i="1"/>
  <c r="Z39" i="1"/>
  <c r="Y27" i="1"/>
  <c r="Y34" i="1"/>
  <c r="Y30" i="1"/>
  <c r="Z25" i="1"/>
  <c r="Y41" i="1"/>
  <c r="Y40" i="1"/>
  <c r="Y22" i="1"/>
  <c r="Z43" i="1"/>
  <c r="Y28" i="1"/>
  <c r="V33" i="1"/>
  <c r="V35" i="1"/>
  <c r="V26" i="1"/>
  <c r="V23" i="1"/>
  <c r="V44" i="1"/>
  <c r="V42" i="1"/>
  <c r="V29" i="1"/>
  <c r="V24" i="1"/>
  <c r="V31" i="1"/>
  <c r="V38" i="1"/>
  <c r="V36" i="1"/>
  <c r="V37" i="1"/>
  <c r="V39" i="1"/>
  <c r="V27" i="1"/>
  <c r="V34" i="1"/>
  <c r="V30" i="1"/>
  <c r="V25" i="1"/>
  <c r="V41" i="1"/>
  <c r="V40" i="1"/>
  <c r="V22" i="1"/>
  <c r="V43" i="1"/>
  <c r="V28" i="1"/>
  <c r="T33" i="1"/>
  <c r="T35" i="1"/>
  <c r="T26" i="1"/>
  <c r="U26" i="1" s="1"/>
  <c r="T23" i="1"/>
  <c r="T44" i="1"/>
  <c r="T42" i="1"/>
  <c r="T29" i="1"/>
  <c r="U29" i="1" s="1"/>
  <c r="T24" i="1"/>
  <c r="T31" i="1"/>
  <c r="T38" i="1"/>
  <c r="U38" i="1" s="1"/>
  <c r="T36" i="1"/>
  <c r="U36" i="1" s="1"/>
  <c r="T37" i="1"/>
  <c r="T39" i="1"/>
  <c r="T27" i="1"/>
  <c r="U27" i="1" s="1"/>
  <c r="T34" i="1"/>
  <c r="U34" i="1" s="1"/>
  <c r="T30" i="1"/>
  <c r="T25" i="1"/>
  <c r="T41" i="1"/>
  <c r="U41" i="1" s="1"/>
  <c r="T40" i="1"/>
  <c r="U40" i="1" s="1"/>
  <c r="T22" i="1"/>
  <c r="T43" i="1"/>
  <c r="T28" i="1"/>
  <c r="W16" i="1" l="1"/>
  <c r="W5" i="1"/>
  <c r="W2" i="1"/>
  <c r="W15" i="1"/>
  <c r="Z17" i="1"/>
  <c r="W7" i="1"/>
  <c r="W14" i="1"/>
  <c r="W19" i="1"/>
  <c r="W9" i="1"/>
  <c r="W12" i="1"/>
  <c r="W13" i="1"/>
  <c r="W4" i="1"/>
  <c r="W21" i="1"/>
  <c r="W17" i="1"/>
  <c r="W6" i="1"/>
  <c r="W10" i="1"/>
  <c r="W20" i="1"/>
  <c r="W43" i="1"/>
  <c r="W31" i="1"/>
  <c r="W33" i="1"/>
  <c r="W25" i="1"/>
  <c r="W39" i="1"/>
  <c r="W44" i="1"/>
  <c r="Z30" i="1"/>
  <c r="Z34" i="1"/>
  <c r="W22" i="1"/>
  <c r="W30" i="1"/>
  <c r="W23" i="1"/>
  <c r="U25" i="1"/>
  <c r="W37" i="1"/>
  <c r="W24" i="1"/>
  <c r="U39" i="1"/>
  <c r="U44" i="1"/>
  <c r="Z24" i="1"/>
  <c r="W28" i="1"/>
  <c r="W42" i="1"/>
  <c r="W35" i="1"/>
  <c r="Z29" i="1"/>
  <c r="Y33" i="1"/>
  <c r="W40" i="1"/>
  <c r="W36" i="1"/>
  <c r="W26" i="1"/>
  <c r="Y25" i="1"/>
  <c r="U35" i="1"/>
  <c r="W41" i="1"/>
  <c r="W38" i="1"/>
  <c r="U31" i="1"/>
  <c r="U33" i="1"/>
  <c r="W34" i="1"/>
  <c r="W29" i="1"/>
  <c r="Y43" i="1"/>
  <c r="Y39" i="1"/>
  <c r="Y44" i="1"/>
  <c r="Z22" i="1"/>
  <c r="Z37" i="1"/>
  <c r="Z23" i="1"/>
  <c r="Y31" i="1"/>
  <c r="U28" i="1"/>
  <c r="U43" i="1"/>
  <c r="U42" i="1"/>
  <c r="W27" i="1"/>
  <c r="Z40" i="1"/>
  <c r="Z36" i="1"/>
  <c r="Z26" i="1"/>
  <c r="U22" i="1"/>
  <c r="U30" i="1"/>
  <c r="U37" i="1"/>
  <c r="U24" i="1"/>
  <c r="U23" i="1"/>
  <c r="Z28" i="1"/>
  <c r="Z41" i="1"/>
  <c r="Z27" i="1"/>
  <c r="Z38" i="1"/>
  <c r="Z42" i="1"/>
  <c r="Z35" i="1"/>
</calcChain>
</file>

<file path=xl/sharedStrings.xml><?xml version="1.0" encoding="utf-8"?>
<sst xmlns="http://schemas.openxmlformats.org/spreadsheetml/2006/main" count="178" uniqueCount="83">
  <si>
    <t>Player</t>
  </si>
  <si>
    <t>Team</t>
  </si>
  <si>
    <t>Pos</t>
  </si>
  <si>
    <t>90s</t>
  </si>
  <si>
    <t>Gls</t>
  </si>
  <si>
    <t>Ast</t>
  </si>
  <si>
    <t>Sh</t>
  </si>
  <si>
    <t>SoT</t>
  </si>
  <si>
    <t>Crs</t>
  </si>
  <si>
    <t>PassLive</t>
  </si>
  <si>
    <t>PassDead</t>
  </si>
  <si>
    <t>Pass_Cmp</t>
  </si>
  <si>
    <t>Fld</t>
  </si>
  <si>
    <t>Fls</t>
  </si>
  <si>
    <t>TklW</t>
  </si>
  <si>
    <t>Int</t>
  </si>
  <si>
    <t>CrdY</t>
  </si>
  <si>
    <t>CrdR</t>
  </si>
  <si>
    <t>Salary</t>
  </si>
  <si>
    <t>FPPG</t>
  </si>
  <si>
    <t>FPPG/$1000</t>
  </si>
  <si>
    <t>Floor</t>
  </si>
  <si>
    <t>FPPG-Floor</t>
  </si>
  <si>
    <t>Team_Odds</t>
  </si>
  <si>
    <t>FPPG_w_Odds</t>
  </si>
  <si>
    <t>Floor_w_Odds</t>
  </si>
  <si>
    <t>Opp_Def_OPRK</t>
  </si>
  <si>
    <t>Starting</t>
  </si>
  <si>
    <t>César Azpilicueta\Cesar-Azpilicueta</t>
  </si>
  <si>
    <t>DF</t>
  </si>
  <si>
    <t>Mason Mount\Mason-Mount</t>
  </si>
  <si>
    <t>MFFW</t>
  </si>
  <si>
    <t>Kurt Zouma\Kurt-Zouma</t>
  </si>
  <si>
    <t>Jorginho\Jorginho</t>
  </si>
  <si>
    <t>MF</t>
  </si>
  <si>
    <t>Willian\Willian</t>
  </si>
  <si>
    <t>FW</t>
  </si>
  <si>
    <t>Mateo Kovačić\Mateo-Kovacic</t>
  </si>
  <si>
    <t>Tammy Abraham\Tammy-Abraham</t>
  </si>
  <si>
    <t>Marcos Alonso\Marcos-Alonso</t>
  </si>
  <si>
    <t>Christian Pulisic\Christian-Pulisic</t>
  </si>
  <si>
    <t>Reece James\Reece-James</t>
  </si>
  <si>
    <t>Andreas Christensen\Andreas-Christensen</t>
  </si>
  <si>
    <t>Antonio Rüdiger\Antonio-Rudiger</t>
  </si>
  <si>
    <t>N'Golo Kanté\NGolo-Kante</t>
  </si>
  <si>
    <t>Fikayo Tomori\Fikayo-Tomori</t>
  </si>
  <si>
    <t>Ross Barkley\Ross-Barkley</t>
  </si>
  <si>
    <t>FWMF</t>
  </si>
  <si>
    <t>Emerson Palmieri\Emerson-Palmieri</t>
  </si>
  <si>
    <t>Callum Hudson-Odoi\Callum-Hudson-Odoi</t>
  </si>
  <si>
    <t>Olivier Giroud\Olivier-Giroud</t>
  </si>
  <si>
    <t>Pedro\Pedro</t>
  </si>
  <si>
    <t>FWDF</t>
  </si>
  <si>
    <t>Michy Batshuayi\Michy-Batshuayi</t>
  </si>
  <si>
    <t>Billy Gilmour\Billy-Gilmour</t>
  </si>
  <si>
    <t>Ruben Loftus-Cheek\Ruben-Loftus-Cheek</t>
  </si>
  <si>
    <t>DFMF</t>
  </si>
  <si>
    <t>CHE</t>
  </si>
  <si>
    <t>David Alaba\David-Alaba</t>
  </si>
  <si>
    <t>Thiago Alcántara\Thiago-Alcantara</t>
  </si>
  <si>
    <t>Jérôme Boateng\Jerome-Boateng</t>
  </si>
  <si>
    <t>Kingsley Coman\Kingsley-Coman</t>
  </si>
  <si>
    <t>Philippe Coutinho\Philippe-Coutinho</t>
  </si>
  <si>
    <t>Mickaël Cuisance\Mickael-Cuisance</t>
  </si>
  <si>
    <t>Alphonso Davies\Alphonso-Davies</t>
  </si>
  <si>
    <t>Serge Gnabry\Serge-Gnabry</t>
  </si>
  <si>
    <t>Leon Goretzka\Leon-Goretzka</t>
  </si>
  <si>
    <t>Lucas Hernández\Lucas-Hernandez</t>
  </si>
  <si>
    <t>Joshua Kimmich\Joshua-Kimmich</t>
  </si>
  <si>
    <t>MFDF</t>
  </si>
  <si>
    <t>Robert Lewandowski\Robert-Lewandowski</t>
  </si>
  <si>
    <t>Javi Martínez\Javi-Martinez</t>
  </si>
  <si>
    <t>Thomas Müller\Thomas-Muller</t>
  </si>
  <si>
    <t>Álvaro Odriozola\Alvaro-Odriozola</t>
  </si>
  <si>
    <t>Benjamin Pavard\Benjamin-Pavard</t>
  </si>
  <si>
    <t>Ivan Perišić\Ivan-Perisic</t>
  </si>
  <si>
    <t>Niklas Süle\Niklas-Sule</t>
  </si>
  <si>
    <t>Corentin Tolisso\Corentin-Tolisso</t>
  </si>
  <si>
    <t>Joshua Zirkzee\Joshua-Zirkzee</t>
  </si>
  <si>
    <t>BAY</t>
  </si>
  <si>
    <t>y</t>
  </si>
  <si>
    <t>Willy Cabellero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</si>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</sst>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E922-85F8-3449-B3B9-FC69AE2B8D7F}">
  <dimension ref="A1:AK44"/>
  <sheetViews>
    <sheetView tabSelected="1" workbookViewId="0">
      <selection activeCell="Y3" sqref="Y3"/>
    </sheetView>
  </sheetViews>
  <sheetFormatPr baseColWidth="10" defaultRowHeight="16" x14ac:dyDescent="0.2"/>
  <cols>
    <col min="1" max="1" width="19.1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7" x14ac:dyDescent="0.2">
      <c r="A2" t="s">
        <v>70</v>
      </c>
      <c r="B2" t="s">
        <v>79</v>
      </c>
      <c r="C2" t="s">
        <v>36</v>
      </c>
      <c r="D2">
        <v>41.9</v>
      </c>
      <c r="E2">
        <v>51</v>
      </c>
      <c r="F2">
        <v>6</v>
      </c>
      <c r="G2">
        <v>195</v>
      </c>
      <c r="H2">
        <v>92</v>
      </c>
      <c r="I2">
        <v>28</v>
      </c>
      <c r="J2">
        <v>85</v>
      </c>
      <c r="K2">
        <v>0</v>
      </c>
      <c r="L2">
        <v>707</v>
      </c>
      <c r="M2">
        <v>55</v>
      </c>
      <c r="N2">
        <v>41</v>
      </c>
      <c r="O2">
        <v>17</v>
      </c>
      <c r="P2">
        <v>9</v>
      </c>
      <c r="Q2">
        <v>7</v>
      </c>
      <c r="R2">
        <v>0</v>
      </c>
      <c r="S2">
        <v>12800</v>
      </c>
      <c r="T2" s="3">
        <f>(E2*10+F2*6+G2+H2+I2*0.7+J2+K2+L2*0.02+M2+N2*(-0.5)+O2+P2*0.5+Q2*(-1.5)+R2*(-3))/D2</f>
        <v>23.800477326968974</v>
      </c>
      <c r="U2" s="3">
        <f t="shared" ref="U2:U31" si="0">T2/(S2/1000)</f>
        <v>1.8594122911694511</v>
      </c>
      <c r="V2" s="3">
        <f>(G2+H2+I2*0.7+J2+K2+L2*0.02+M2+N2*(-0.5)+O2+P2*0.5+Q2*(-1.5)+R2*(-3))/D2</f>
        <v>10.76945107398568</v>
      </c>
      <c r="W2" s="3">
        <f t="shared" ref="W2:W31" si="1">T2-V2</f>
        <v>13.031026252983294</v>
      </c>
      <c r="X2" s="2">
        <f>35/(17+35)</f>
        <v>0.67307692307692313</v>
      </c>
      <c r="Y2" s="3">
        <f>(E2*10+F2*6+G2+H2+I2*0.7+J2+K2+L2*0.02+M2+N2*(-0.5)+O2+P2*0.5+Q2*(-1.5)+R2*(-3))/D2+(X2-0.5)*10</f>
        <v>25.531246557738204</v>
      </c>
      <c r="Z2" s="3">
        <f t="shared" ref="Z2:Z31" si="2">(G2+H2+I2*0.7+J2+K2+L2*0.02+M2+N2*(-0.5)+O2+P2*0.5+Q2*(-1.5)+R2*(-3))/D2+(X2-0.5)*10</f>
        <v>12.500220304754912</v>
      </c>
      <c r="AA2">
        <v>27</v>
      </c>
      <c r="AB2" t="s">
        <v>80</v>
      </c>
    </row>
    <row r="3" spans="1:37" x14ac:dyDescent="0.2">
      <c r="A3" t="s">
        <v>65</v>
      </c>
      <c r="B3" t="s">
        <v>79</v>
      </c>
      <c r="C3" t="s">
        <v>47</v>
      </c>
      <c r="D3">
        <v>33.700000000000003</v>
      </c>
      <c r="E3">
        <v>20</v>
      </c>
      <c r="F3">
        <v>12</v>
      </c>
      <c r="G3">
        <v>134</v>
      </c>
      <c r="H3">
        <v>59</v>
      </c>
      <c r="I3">
        <v>96</v>
      </c>
      <c r="J3">
        <v>92</v>
      </c>
      <c r="K3">
        <v>1</v>
      </c>
      <c r="L3">
        <v>1107</v>
      </c>
      <c r="M3">
        <v>38</v>
      </c>
      <c r="N3">
        <v>27</v>
      </c>
      <c r="O3">
        <v>43</v>
      </c>
      <c r="P3">
        <v>21</v>
      </c>
      <c r="Q3">
        <v>1</v>
      </c>
      <c r="R3">
        <v>0</v>
      </c>
      <c r="S3">
        <v>9600</v>
      </c>
      <c r="T3" s="3">
        <f t="shared" ref="T3:T31" si="3">(E3*10+F3*6+G3+H3+I3*0.7+J3+K3+L3*0.02+M3+N3*(-0.5)+O3+P3*0.5+Q3*(-1.5)+R3*(-3))/D3</f>
        <v>21.47893175074184</v>
      </c>
      <c r="U3" s="3">
        <f t="shared" si="0"/>
        <v>2.2373887240356085</v>
      </c>
      <c r="V3" s="3">
        <f t="shared" ref="V3:V31" si="4">(G3+H3+I3*0.7+J3+K3+L3*0.02+M3+N3*(-0.5)+O3+P3*0.5+Q3*(-1.5)+R3*(-3))/D3</f>
        <v>13.407715133531156</v>
      </c>
      <c r="W3" s="3">
        <f t="shared" si="1"/>
        <v>8.0712166172106841</v>
      </c>
      <c r="X3" s="2">
        <f t="shared" ref="X3:X21" si="5">35/(17+35)</f>
        <v>0.67307692307692313</v>
      </c>
      <c r="Y3" s="3">
        <f t="shared" ref="Y2:Y31" si="6">(E3*10+F3*6+G3+H3+I3*0.7+J3+K3+L3*0.02+M3+N3*(-0.5)+O3+P3*0.5+Q3*(-1.5)+R3*(-3))/D3+(X3-0.5)*10</f>
        <v>23.20970098151107</v>
      </c>
      <c r="Z3" s="3">
        <f t="shared" si="2"/>
        <v>15.138484364300387</v>
      </c>
      <c r="AA3">
        <v>27</v>
      </c>
      <c r="AB3" t="s">
        <v>80</v>
      </c>
      <c r="AK3" s="1"/>
    </row>
    <row r="4" spans="1:37" x14ac:dyDescent="0.2">
      <c r="A4" t="s">
        <v>62</v>
      </c>
      <c r="B4" t="s">
        <v>79</v>
      </c>
      <c r="C4" t="s">
        <v>31</v>
      </c>
      <c r="D4">
        <v>23</v>
      </c>
      <c r="E4">
        <v>9</v>
      </c>
      <c r="F4">
        <v>8</v>
      </c>
      <c r="G4">
        <v>89</v>
      </c>
      <c r="H4">
        <v>36</v>
      </c>
      <c r="I4">
        <v>81</v>
      </c>
      <c r="J4">
        <v>79</v>
      </c>
      <c r="K4">
        <v>10</v>
      </c>
      <c r="L4">
        <v>924</v>
      </c>
      <c r="M4">
        <v>35</v>
      </c>
      <c r="N4">
        <v>10</v>
      </c>
      <c r="O4">
        <v>28</v>
      </c>
      <c r="P4">
        <v>8</v>
      </c>
      <c r="Q4">
        <v>0</v>
      </c>
      <c r="R4">
        <v>0</v>
      </c>
      <c r="S4">
        <v>9200</v>
      </c>
      <c r="T4" s="3">
        <f t="shared" si="3"/>
        <v>21.268695652173914</v>
      </c>
      <c r="U4" s="3">
        <f t="shared" si="0"/>
        <v>2.3118147448015125</v>
      </c>
      <c r="V4" s="3">
        <f t="shared" si="4"/>
        <v>15.268695652173914</v>
      </c>
      <c r="W4" s="3">
        <f t="shared" si="1"/>
        <v>6</v>
      </c>
      <c r="X4" s="2">
        <f t="shared" si="5"/>
        <v>0.67307692307692313</v>
      </c>
      <c r="Y4" s="3">
        <f t="shared" si="6"/>
        <v>22.999464882943144</v>
      </c>
      <c r="Z4" s="3">
        <f t="shared" si="2"/>
        <v>16.999464882943144</v>
      </c>
      <c r="AA4">
        <v>27</v>
      </c>
    </row>
    <row r="5" spans="1:37" x14ac:dyDescent="0.2">
      <c r="A5" t="s">
        <v>72</v>
      </c>
      <c r="B5" t="s">
        <v>79</v>
      </c>
      <c r="C5" t="s">
        <v>31</v>
      </c>
      <c r="D5">
        <v>34.799999999999997</v>
      </c>
      <c r="E5">
        <v>12</v>
      </c>
      <c r="F5">
        <v>25</v>
      </c>
      <c r="G5">
        <v>80</v>
      </c>
      <c r="H5">
        <v>31</v>
      </c>
      <c r="I5">
        <v>131</v>
      </c>
      <c r="J5">
        <v>133</v>
      </c>
      <c r="K5">
        <v>3</v>
      </c>
      <c r="L5">
        <v>1145</v>
      </c>
      <c r="M5">
        <v>31</v>
      </c>
      <c r="N5">
        <v>33</v>
      </c>
      <c r="O5">
        <v>48</v>
      </c>
      <c r="P5">
        <v>15</v>
      </c>
      <c r="Q5">
        <v>5</v>
      </c>
      <c r="R5">
        <v>0</v>
      </c>
      <c r="S5">
        <v>9000</v>
      </c>
      <c r="T5" s="3">
        <f t="shared" si="3"/>
        <v>19.945402298850578</v>
      </c>
      <c r="U5" s="3">
        <f t="shared" si="0"/>
        <v>2.2161558109833974</v>
      </c>
      <c r="V5" s="3">
        <f t="shared" si="4"/>
        <v>12.186781609195402</v>
      </c>
      <c r="W5" s="3">
        <f t="shared" si="1"/>
        <v>7.7586206896551762</v>
      </c>
      <c r="X5" s="2">
        <f t="shared" si="5"/>
        <v>0.67307692307692313</v>
      </c>
      <c r="Y5" s="3">
        <f t="shared" si="6"/>
        <v>21.676171529619808</v>
      </c>
      <c r="Z5" s="3">
        <f t="shared" si="2"/>
        <v>13.917550839964633</v>
      </c>
      <c r="AA5">
        <v>27</v>
      </c>
      <c r="AB5" t="s">
        <v>80</v>
      </c>
    </row>
    <row r="6" spans="1:37" x14ac:dyDescent="0.2">
      <c r="A6" t="s">
        <v>78</v>
      </c>
      <c r="B6" t="s">
        <v>79</v>
      </c>
      <c r="C6" t="s">
        <v>36</v>
      </c>
      <c r="D6">
        <v>3.5</v>
      </c>
      <c r="E6">
        <v>4</v>
      </c>
      <c r="F6">
        <v>0</v>
      </c>
      <c r="G6">
        <v>12</v>
      </c>
      <c r="H6">
        <v>7</v>
      </c>
      <c r="I6">
        <v>0</v>
      </c>
      <c r="J6">
        <v>4</v>
      </c>
      <c r="K6">
        <v>0</v>
      </c>
      <c r="L6">
        <v>67</v>
      </c>
      <c r="M6">
        <v>2</v>
      </c>
      <c r="N6">
        <v>2</v>
      </c>
      <c r="O6">
        <v>3</v>
      </c>
      <c r="P6">
        <v>1</v>
      </c>
      <c r="Q6">
        <v>0</v>
      </c>
      <c r="R6">
        <v>0</v>
      </c>
      <c r="S6">
        <v>6000</v>
      </c>
      <c r="T6" s="3">
        <f t="shared" si="3"/>
        <v>19.668571428571429</v>
      </c>
      <c r="U6" s="3">
        <f t="shared" si="0"/>
        <v>3.2780952380952382</v>
      </c>
      <c r="V6" s="3">
        <f t="shared" si="4"/>
        <v>8.24</v>
      </c>
      <c r="W6" s="3">
        <f t="shared" si="1"/>
        <v>11.428571428571429</v>
      </c>
      <c r="X6" s="2">
        <f t="shared" si="5"/>
        <v>0.67307692307692313</v>
      </c>
      <c r="Y6" s="3">
        <f t="shared" si="6"/>
        <v>21.399340659340659</v>
      </c>
      <c r="Z6" s="3">
        <f t="shared" si="2"/>
        <v>9.9707692307692319</v>
      </c>
      <c r="AA6">
        <v>27</v>
      </c>
    </row>
    <row r="7" spans="1:37" x14ac:dyDescent="0.2">
      <c r="A7" t="s">
        <v>75</v>
      </c>
      <c r="B7" t="s">
        <v>79</v>
      </c>
      <c r="C7" t="s">
        <v>36</v>
      </c>
      <c r="D7">
        <v>17.2</v>
      </c>
      <c r="E7">
        <v>6</v>
      </c>
      <c r="F7">
        <v>7</v>
      </c>
      <c r="G7">
        <v>52</v>
      </c>
      <c r="H7">
        <v>18</v>
      </c>
      <c r="I7">
        <v>92</v>
      </c>
      <c r="J7">
        <v>41</v>
      </c>
      <c r="K7">
        <v>4</v>
      </c>
      <c r="L7">
        <v>544</v>
      </c>
      <c r="M7">
        <v>7</v>
      </c>
      <c r="N7">
        <v>23</v>
      </c>
      <c r="O7">
        <v>17</v>
      </c>
      <c r="P7">
        <v>10</v>
      </c>
      <c r="Q7">
        <v>2</v>
      </c>
      <c r="R7">
        <v>0</v>
      </c>
      <c r="S7">
        <v>6800</v>
      </c>
      <c r="T7" s="3">
        <f t="shared" si="3"/>
        <v>17.836046511627906</v>
      </c>
      <c r="U7" s="3">
        <f t="shared" si="0"/>
        <v>2.6229480164158687</v>
      </c>
      <c r="V7" s="3">
        <f t="shared" si="4"/>
        <v>11.905813953488371</v>
      </c>
      <c r="W7" s="3">
        <f t="shared" si="1"/>
        <v>5.9302325581395348</v>
      </c>
      <c r="X7" s="2">
        <f t="shared" si="5"/>
        <v>0.67307692307692313</v>
      </c>
      <c r="Y7" s="3">
        <f t="shared" si="6"/>
        <v>19.566815742397136</v>
      </c>
      <c r="Z7" s="3">
        <f t="shared" si="2"/>
        <v>13.636583184257603</v>
      </c>
      <c r="AA7">
        <v>27</v>
      </c>
    </row>
    <row r="8" spans="1:37" x14ac:dyDescent="0.2">
      <c r="A8" t="s">
        <v>61</v>
      </c>
      <c r="B8" t="s">
        <v>79</v>
      </c>
      <c r="C8" t="s">
        <v>36</v>
      </c>
      <c r="D8">
        <v>25.6</v>
      </c>
      <c r="E8">
        <v>7</v>
      </c>
      <c r="F8">
        <v>5</v>
      </c>
      <c r="G8">
        <v>67</v>
      </c>
      <c r="H8">
        <v>26</v>
      </c>
      <c r="I8">
        <v>122</v>
      </c>
      <c r="J8">
        <v>78</v>
      </c>
      <c r="K8">
        <v>0</v>
      </c>
      <c r="L8">
        <v>787</v>
      </c>
      <c r="M8">
        <v>49</v>
      </c>
      <c r="N8">
        <v>21</v>
      </c>
      <c r="O8">
        <v>25</v>
      </c>
      <c r="P8">
        <v>4</v>
      </c>
      <c r="Q8">
        <v>2</v>
      </c>
      <c r="R8">
        <v>0</v>
      </c>
      <c r="S8">
        <v>7800</v>
      </c>
      <c r="T8" s="3">
        <f t="shared" si="3"/>
        <v>16.978124999999999</v>
      </c>
      <c r="U8" s="3">
        <f t="shared" si="0"/>
        <v>2.1766826923076921</v>
      </c>
      <c r="V8" s="3">
        <f t="shared" si="4"/>
        <v>13.071874999999999</v>
      </c>
      <c r="W8" s="3">
        <f t="shared" si="1"/>
        <v>3.90625</v>
      </c>
      <c r="X8" s="2">
        <f t="shared" si="5"/>
        <v>0.67307692307692313</v>
      </c>
      <c r="Y8" s="3">
        <f t="shared" si="6"/>
        <v>18.708894230769229</v>
      </c>
      <c r="Z8" s="3">
        <f t="shared" si="2"/>
        <v>14.80264423076923</v>
      </c>
      <c r="AA8">
        <v>27</v>
      </c>
      <c r="AB8" t="s">
        <v>80</v>
      </c>
    </row>
    <row r="9" spans="1:37" x14ac:dyDescent="0.2">
      <c r="A9" t="s">
        <v>68</v>
      </c>
      <c r="B9" t="s">
        <v>79</v>
      </c>
      <c r="C9" t="s">
        <v>69</v>
      </c>
      <c r="D9">
        <v>44.6</v>
      </c>
      <c r="E9">
        <v>6</v>
      </c>
      <c r="F9">
        <v>11</v>
      </c>
      <c r="G9">
        <v>36</v>
      </c>
      <c r="H9">
        <v>17</v>
      </c>
      <c r="I9">
        <v>335</v>
      </c>
      <c r="J9">
        <v>96</v>
      </c>
      <c r="K9">
        <v>53</v>
      </c>
      <c r="L9">
        <v>2944</v>
      </c>
      <c r="M9">
        <v>56</v>
      </c>
      <c r="N9">
        <v>38</v>
      </c>
      <c r="O9">
        <v>57</v>
      </c>
      <c r="P9">
        <v>53</v>
      </c>
      <c r="Q9">
        <v>11</v>
      </c>
      <c r="R9">
        <v>0</v>
      </c>
      <c r="S9">
        <v>8200</v>
      </c>
      <c r="T9" s="3">
        <f t="shared" si="3"/>
        <v>16.264125560538115</v>
      </c>
      <c r="U9" s="3">
        <f t="shared" si="0"/>
        <v>1.9834299464070875</v>
      </c>
      <c r="V9" s="3">
        <f t="shared" si="4"/>
        <v>13.439013452914798</v>
      </c>
      <c r="W9" s="3">
        <f t="shared" si="1"/>
        <v>2.8251121076233172</v>
      </c>
      <c r="X9" s="2">
        <f t="shared" si="5"/>
        <v>0.67307692307692313</v>
      </c>
      <c r="Y9" s="3">
        <f t="shared" si="6"/>
        <v>17.994894791307345</v>
      </c>
      <c r="Z9" s="3">
        <f t="shared" si="2"/>
        <v>15.16978268368403</v>
      </c>
      <c r="AA9">
        <v>27</v>
      </c>
      <c r="AB9" t="s">
        <v>80</v>
      </c>
    </row>
    <row r="10" spans="1:37" x14ac:dyDescent="0.2">
      <c r="A10" t="s">
        <v>77</v>
      </c>
      <c r="B10" t="s">
        <v>79</v>
      </c>
      <c r="C10" t="s">
        <v>34</v>
      </c>
      <c r="D10">
        <v>15.1</v>
      </c>
      <c r="E10">
        <v>3</v>
      </c>
      <c r="F10">
        <v>6</v>
      </c>
      <c r="G10">
        <v>33</v>
      </c>
      <c r="H10">
        <v>10</v>
      </c>
      <c r="I10">
        <v>17</v>
      </c>
      <c r="J10">
        <v>37</v>
      </c>
      <c r="K10">
        <v>0</v>
      </c>
      <c r="L10">
        <v>720</v>
      </c>
      <c r="M10">
        <v>22</v>
      </c>
      <c r="N10">
        <v>11</v>
      </c>
      <c r="O10">
        <v>20</v>
      </c>
      <c r="P10">
        <v>7</v>
      </c>
      <c r="Q10">
        <v>1</v>
      </c>
      <c r="R10">
        <v>0</v>
      </c>
      <c r="S10">
        <v>7400</v>
      </c>
      <c r="T10" s="3">
        <f t="shared" si="3"/>
        <v>13.960264900662253</v>
      </c>
      <c r="U10" s="3">
        <f t="shared" si="0"/>
        <v>1.8865222838732774</v>
      </c>
      <c r="V10" s="3">
        <f t="shared" si="4"/>
        <v>9.5894039735099348</v>
      </c>
      <c r="W10" s="3">
        <f t="shared" si="1"/>
        <v>4.370860927152318</v>
      </c>
      <c r="X10" s="2">
        <f t="shared" si="5"/>
        <v>0.67307692307692313</v>
      </c>
      <c r="Y10" s="3">
        <f t="shared" si="6"/>
        <v>15.691034131431485</v>
      </c>
      <c r="Z10" s="3">
        <f t="shared" si="2"/>
        <v>11.320173204279167</v>
      </c>
      <c r="AA10">
        <v>27</v>
      </c>
    </row>
    <row r="11" spans="1:37" x14ac:dyDescent="0.2">
      <c r="A11" t="s">
        <v>63</v>
      </c>
      <c r="B11" t="s">
        <v>79</v>
      </c>
      <c r="C11" t="s">
        <v>34</v>
      </c>
      <c r="D11">
        <v>3.5</v>
      </c>
      <c r="E11">
        <v>1</v>
      </c>
      <c r="F11">
        <v>0</v>
      </c>
      <c r="G11">
        <v>12</v>
      </c>
      <c r="H11">
        <v>1</v>
      </c>
      <c r="I11">
        <v>15</v>
      </c>
      <c r="J11">
        <v>11</v>
      </c>
      <c r="K11">
        <v>1</v>
      </c>
      <c r="L11">
        <v>156</v>
      </c>
      <c r="M11">
        <v>3</v>
      </c>
      <c r="N11">
        <v>12</v>
      </c>
      <c r="O11">
        <v>3</v>
      </c>
      <c r="P11">
        <v>3</v>
      </c>
      <c r="Q11">
        <v>1</v>
      </c>
      <c r="R11">
        <v>0</v>
      </c>
      <c r="S11">
        <v>4000</v>
      </c>
      <c r="T11" s="3">
        <f t="shared" si="3"/>
        <v>13.891428571428571</v>
      </c>
      <c r="U11" s="3">
        <f t="shared" si="0"/>
        <v>3.4728571428571429</v>
      </c>
      <c r="V11" s="3">
        <f t="shared" si="4"/>
        <v>11.034285714285714</v>
      </c>
      <c r="W11" s="3">
        <f t="shared" si="1"/>
        <v>2.8571428571428577</v>
      </c>
      <c r="X11" s="2">
        <f t="shared" si="5"/>
        <v>0.67307692307692313</v>
      </c>
      <c r="Y11" s="3">
        <f t="shared" si="6"/>
        <v>15.622197802197803</v>
      </c>
      <c r="Z11" s="3">
        <f t="shared" si="2"/>
        <v>12.765054945054946</v>
      </c>
      <c r="AA11">
        <v>27</v>
      </c>
    </row>
    <row r="12" spans="1:37" x14ac:dyDescent="0.2">
      <c r="A12" t="s">
        <v>66</v>
      </c>
      <c r="B12" t="s">
        <v>79</v>
      </c>
      <c r="C12" t="s">
        <v>34</v>
      </c>
      <c r="D12">
        <v>23.6</v>
      </c>
      <c r="E12">
        <v>8</v>
      </c>
      <c r="F12">
        <v>6</v>
      </c>
      <c r="G12">
        <v>61</v>
      </c>
      <c r="H12">
        <v>23</v>
      </c>
      <c r="I12">
        <v>7</v>
      </c>
      <c r="J12">
        <v>50</v>
      </c>
      <c r="K12">
        <v>0</v>
      </c>
      <c r="L12">
        <v>891</v>
      </c>
      <c r="M12">
        <v>29</v>
      </c>
      <c r="N12">
        <v>36</v>
      </c>
      <c r="O12">
        <v>28</v>
      </c>
      <c r="P12">
        <v>38</v>
      </c>
      <c r="Q12">
        <v>2</v>
      </c>
      <c r="R12">
        <v>0</v>
      </c>
      <c r="S12">
        <v>5200</v>
      </c>
      <c r="T12" s="3">
        <f t="shared" si="3"/>
        <v>13.886440677966101</v>
      </c>
      <c r="U12" s="3">
        <f t="shared" si="0"/>
        <v>2.6704693611473269</v>
      </c>
      <c r="V12" s="3">
        <f t="shared" si="4"/>
        <v>8.9711864406779647</v>
      </c>
      <c r="W12" s="3">
        <f t="shared" si="1"/>
        <v>4.9152542372881367</v>
      </c>
      <c r="X12" s="2">
        <f t="shared" si="5"/>
        <v>0.67307692307692313</v>
      </c>
      <c r="Y12" s="3">
        <f t="shared" si="6"/>
        <v>15.617209908735333</v>
      </c>
      <c r="Z12" s="3">
        <f t="shared" si="2"/>
        <v>10.701955671447196</v>
      </c>
      <c r="AA12">
        <v>27</v>
      </c>
      <c r="AB12" t="s">
        <v>80</v>
      </c>
    </row>
    <row r="13" spans="1:37" x14ac:dyDescent="0.2">
      <c r="A13" t="s">
        <v>64</v>
      </c>
      <c r="B13" t="s">
        <v>79</v>
      </c>
      <c r="C13" t="s">
        <v>29</v>
      </c>
      <c r="D13">
        <v>34.1</v>
      </c>
      <c r="E13">
        <v>3</v>
      </c>
      <c r="F13">
        <v>8</v>
      </c>
      <c r="G13">
        <v>18</v>
      </c>
      <c r="H13">
        <v>6</v>
      </c>
      <c r="I13">
        <v>90</v>
      </c>
      <c r="J13">
        <v>62</v>
      </c>
      <c r="K13">
        <v>0</v>
      </c>
      <c r="L13">
        <v>1858</v>
      </c>
      <c r="M13">
        <v>39</v>
      </c>
      <c r="N13">
        <v>34</v>
      </c>
      <c r="O13">
        <v>66</v>
      </c>
      <c r="P13">
        <v>49</v>
      </c>
      <c r="Q13">
        <v>4</v>
      </c>
      <c r="R13">
        <v>1</v>
      </c>
      <c r="S13">
        <v>7200</v>
      </c>
      <c r="T13" s="3">
        <f t="shared" si="3"/>
        <v>10.781818181818181</v>
      </c>
      <c r="U13" s="3">
        <f t="shared" si="0"/>
        <v>1.4974747474747474</v>
      </c>
      <c r="V13" s="3">
        <f t="shared" si="4"/>
        <v>8.4944281524926666</v>
      </c>
      <c r="W13" s="3">
        <f t="shared" si="1"/>
        <v>2.2873900293255147</v>
      </c>
      <c r="X13" s="2">
        <f t="shared" si="5"/>
        <v>0.67307692307692313</v>
      </c>
      <c r="Y13" s="3">
        <f t="shared" si="6"/>
        <v>12.512587412587413</v>
      </c>
      <c r="Z13" s="3">
        <f t="shared" si="2"/>
        <v>10.225197383261898</v>
      </c>
      <c r="AA13">
        <v>27</v>
      </c>
      <c r="AB13" t="s">
        <v>80</v>
      </c>
    </row>
    <row r="14" spans="1:37" x14ac:dyDescent="0.2">
      <c r="A14" t="s">
        <v>73</v>
      </c>
      <c r="B14" t="s">
        <v>79</v>
      </c>
      <c r="C14" t="s">
        <v>29</v>
      </c>
      <c r="D14">
        <v>1.8</v>
      </c>
      <c r="E14">
        <v>0</v>
      </c>
      <c r="F14">
        <v>0</v>
      </c>
      <c r="G14">
        <v>0</v>
      </c>
      <c r="H14">
        <v>0</v>
      </c>
      <c r="I14">
        <v>14</v>
      </c>
      <c r="J14">
        <v>5</v>
      </c>
      <c r="K14">
        <v>0</v>
      </c>
      <c r="L14">
        <v>90</v>
      </c>
      <c r="M14">
        <v>1</v>
      </c>
      <c r="N14">
        <v>1</v>
      </c>
      <c r="O14">
        <v>1</v>
      </c>
      <c r="P14">
        <v>2</v>
      </c>
      <c r="Q14">
        <v>0</v>
      </c>
      <c r="R14">
        <v>0</v>
      </c>
      <c r="S14">
        <v>4200</v>
      </c>
      <c r="T14" s="3">
        <f t="shared" si="3"/>
        <v>10.611111111111109</v>
      </c>
      <c r="U14" s="3">
        <f t="shared" si="0"/>
        <v>2.5264550264550256</v>
      </c>
      <c r="V14" s="3">
        <f t="shared" si="4"/>
        <v>10.611111111111109</v>
      </c>
      <c r="W14" s="3">
        <f t="shared" si="1"/>
        <v>0</v>
      </c>
      <c r="X14" s="2">
        <f t="shared" si="5"/>
        <v>0.67307692307692313</v>
      </c>
      <c r="Y14" s="3">
        <f t="shared" si="6"/>
        <v>12.341880341880341</v>
      </c>
      <c r="Z14" s="3">
        <f t="shared" si="2"/>
        <v>12.341880341880341</v>
      </c>
      <c r="AA14">
        <v>27</v>
      </c>
    </row>
    <row r="15" spans="1:37" x14ac:dyDescent="0.2">
      <c r="A15" t="s">
        <v>59</v>
      </c>
      <c r="B15" t="s">
        <v>79</v>
      </c>
      <c r="C15" t="s">
        <v>34</v>
      </c>
      <c r="D15">
        <v>29.4</v>
      </c>
      <c r="E15">
        <v>3</v>
      </c>
      <c r="F15">
        <v>2</v>
      </c>
      <c r="G15">
        <v>26</v>
      </c>
      <c r="H15">
        <v>9</v>
      </c>
      <c r="I15">
        <v>14</v>
      </c>
      <c r="J15">
        <v>61</v>
      </c>
      <c r="K15">
        <v>6</v>
      </c>
      <c r="L15">
        <v>2112</v>
      </c>
      <c r="M15">
        <v>24</v>
      </c>
      <c r="N15">
        <v>38</v>
      </c>
      <c r="O15">
        <v>67</v>
      </c>
      <c r="P15">
        <v>79</v>
      </c>
      <c r="Q15">
        <v>10</v>
      </c>
      <c r="R15">
        <v>0</v>
      </c>
      <c r="S15">
        <v>5000</v>
      </c>
      <c r="T15" s="3">
        <f t="shared" si="3"/>
        <v>9.9503401360544235</v>
      </c>
      <c r="U15" s="3">
        <f t="shared" si="0"/>
        <v>1.9900680272108846</v>
      </c>
      <c r="V15" s="3">
        <f t="shared" si="4"/>
        <v>8.5217687074829929</v>
      </c>
      <c r="W15" s="3">
        <f t="shared" si="1"/>
        <v>1.4285714285714306</v>
      </c>
      <c r="X15" s="2">
        <f t="shared" si="5"/>
        <v>0.67307692307692313</v>
      </c>
      <c r="Y15" s="3">
        <f t="shared" si="6"/>
        <v>11.681109366823655</v>
      </c>
      <c r="Z15" s="3">
        <f t="shared" si="2"/>
        <v>10.252537938252225</v>
      </c>
      <c r="AA15">
        <v>27</v>
      </c>
      <c r="AB15" t="s">
        <v>80</v>
      </c>
    </row>
    <row r="16" spans="1:37" x14ac:dyDescent="0.2">
      <c r="A16" t="s">
        <v>74</v>
      </c>
      <c r="B16" t="s">
        <v>79</v>
      </c>
      <c r="C16" t="s">
        <v>29</v>
      </c>
      <c r="D16">
        <v>44.1</v>
      </c>
      <c r="E16">
        <v>4</v>
      </c>
      <c r="F16">
        <v>6</v>
      </c>
      <c r="G16">
        <v>32</v>
      </c>
      <c r="H16">
        <v>9</v>
      </c>
      <c r="I16">
        <v>103</v>
      </c>
      <c r="J16">
        <v>45</v>
      </c>
      <c r="K16">
        <v>3</v>
      </c>
      <c r="L16">
        <v>2734</v>
      </c>
      <c r="M16">
        <v>30</v>
      </c>
      <c r="N16">
        <v>52</v>
      </c>
      <c r="O16">
        <v>33</v>
      </c>
      <c r="P16">
        <v>75</v>
      </c>
      <c r="Q16">
        <v>6</v>
      </c>
      <c r="R16">
        <v>0</v>
      </c>
      <c r="S16">
        <v>5000</v>
      </c>
      <c r="T16" s="3">
        <f t="shared" si="3"/>
        <v>8.1015873015873012</v>
      </c>
      <c r="U16" s="3">
        <f t="shared" si="0"/>
        <v>1.6203174603174602</v>
      </c>
      <c r="V16" s="3">
        <f t="shared" si="4"/>
        <v>6.3782312925170057</v>
      </c>
      <c r="W16" s="3">
        <f t="shared" si="1"/>
        <v>1.7233560090702955</v>
      </c>
      <c r="X16" s="2">
        <f t="shared" si="5"/>
        <v>0.67307692307692313</v>
      </c>
      <c r="Y16" s="3">
        <f t="shared" si="6"/>
        <v>9.832356532356533</v>
      </c>
      <c r="Z16" s="3">
        <f t="shared" si="2"/>
        <v>8.1090005232862374</v>
      </c>
      <c r="AA16">
        <v>27</v>
      </c>
    </row>
    <row r="17" spans="1:37" x14ac:dyDescent="0.2">
      <c r="A17" t="s">
        <v>58</v>
      </c>
      <c r="B17" t="s">
        <v>79</v>
      </c>
      <c r="C17" t="s">
        <v>29</v>
      </c>
      <c r="D17">
        <v>37</v>
      </c>
      <c r="E17">
        <v>2</v>
      </c>
      <c r="F17">
        <v>2</v>
      </c>
      <c r="G17">
        <v>27</v>
      </c>
      <c r="H17">
        <v>8</v>
      </c>
      <c r="I17">
        <v>43</v>
      </c>
      <c r="J17">
        <v>39</v>
      </c>
      <c r="K17">
        <v>2</v>
      </c>
      <c r="L17">
        <v>2514</v>
      </c>
      <c r="M17">
        <v>8</v>
      </c>
      <c r="N17">
        <v>15</v>
      </c>
      <c r="O17">
        <v>21</v>
      </c>
      <c r="P17">
        <v>32</v>
      </c>
      <c r="Q17">
        <v>1</v>
      </c>
      <c r="R17">
        <v>0</v>
      </c>
      <c r="S17">
        <v>4200</v>
      </c>
      <c r="T17" s="3">
        <f t="shared" si="3"/>
        <v>6.0643243243243239</v>
      </c>
      <c r="U17" s="3">
        <f t="shared" si="0"/>
        <v>1.4438867438867438</v>
      </c>
      <c r="V17" s="3">
        <f t="shared" si="4"/>
        <v>5.199459459459459</v>
      </c>
      <c r="W17" s="3">
        <f t="shared" si="1"/>
        <v>0.86486486486486491</v>
      </c>
      <c r="X17" s="2">
        <f t="shared" si="5"/>
        <v>0.67307692307692313</v>
      </c>
      <c r="Y17" s="3">
        <f t="shared" si="6"/>
        <v>7.7950935550935547</v>
      </c>
      <c r="Z17" s="3">
        <f t="shared" si="2"/>
        <v>6.9302286902286898</v>
      </c>
      <c r="AA17">
        <v>27</v>
      </c>
      <c r="AB17" t="s">
        <v>80</v>
      </c>
    </row>
    <row r="18" spans="1:37" x14ac:dyDescent="0.2">
      <c r="A18" t="s">
        <v>67</v>
      </c>
      <c r="B18" t="s">
        <v>79</v>
      </c>
      <c r="C18" t="s">
        <v>29</v>
      </c>
      <c r="D18">
        <v>12.5</v>
      </c>
      <c r="E18">
        <v>0</v>
      </c>
      <c r="F18">
        <v>1</v>
      </c>
      <c r="G18">
        <v>3</v>
      </c>
      <c r="H18">
        <v>1</v>
      </c>
      <c r="I18">
        <v>12</v>
      </c>
      <c r="J18">
        <v>7</v>
      </c>
      <c r="K18">
        <v>1</v>
      </c>
      <c r="L18">
        <v>859</v>
      </c>
      <c r="M18">
        <v>23</v>
      </c>
      <c r="N18">
        <v>14</v>
      </c>
      <c r="O18">
        <v>12</v>
      </c>
      <c r="P18">
        <v>19</v>
      </c>
      <c r="Q18">
        <v>4</v>
      </c>
      <c r="R18">
        <v>0</v>
      </c>
      <c r="S18">
        <v>4600</v>
      </c>
      <c r="T18" s="3">
        <f t="shared" si="3"/>
        <v>6.0064000000000002</v>
      </c>
      <c r="U18" s="3">
        <f t="shared" si="0"/>
        <v>1.3057391304347827</v>
      </c>
      <c r="V18" s="3">
        <f t="shared" si="4"/>
        <v>5.5263999999999998</v>
      </c>
      <c r="W18" s="3">
        <f t="shared" si="1"/>
        <v>0.48000000000000043</v>
      </c>
      <c r="X18" s="2">
        <f t="shared" si="5"/>
        <v>0.67307692307692313</v>
      </c>
      <c r="Y18" s="3">
        <f t="shared" si="6"/>
        <v>7.737169230769231</v>
      </c>
      <c r="Z18" s="3">
        <f t="shared" si="2"/>
        <v>7.2571692307692306</v>
      </c>
      <c r="AA18">
        <v>27</v>
      </c>
    </row>
    <row r="19" spans="1:37" x14ac:dyDescent="0.2">
      <c r="A19" t="s">
        <v>71</v>
      </c>
      <c r="B19" t="s">
        <v>79</v>
      </c>
      <c r="C19" t="s">
        <v>56</v>
      </c>
      <c r="D19">
        <v>11.3</v>
      </c>
      <c r="E19">
        <v>0</v>
      </c>
      <c r="F19">
        <v>0</v>
      </c>
      <c r="G19">
        <v>5</v>
      </c>
      <c r="H19">
        <v>0</v>
      </c>
      <c r="I19">
        <v>1</v>
      </c>
      <c r="J19">
        <v>14</v>
      </c>
      <c r="K19">
        <v>0</v>
      </c>
      <c r="L19">
        <v>826</v>
      </c>
      <c r="M19">
        <v>6</v>
      </c>
      <c r="N19">
        <v>17</v>
      </c>
      <c r="O19">
        <v>12</v>
      </c>
      <c r="P19">
        <v>25</v>
      </c>
      <c r="Q19">
        <v>5</v>
      </c>
      <c r="R19">
        <v>1</v>
      </c>
      <c r="S19">
        <v>3800</v>
      </c>
      <c r="T19" s="3">
        <f t="shared" si="3"/>
        <v>4.2230088495575213</v>
      </c>
      <c r="U19" s="3">
        <f t="shared" si="0"/>
        <v>1.111318118304611</v>
      </c>
      <c r="V19" s="3">
        <f t="shared" si="4"/>
        <v>4.2230088495575213</v>
      </c>
      <c r="W19" s="3">
        <f t="shared" si="1"/>
        <v>0</v>
      </c>
      <c r="X19" s="2">
        <f t="shared" si="5"/>
        <v>0.67307692307692313</v>
      </c>
      <c r="Y19" s="3">
        <f t="shared" si="6"/>
        <v>5.953778080326753</v>
      </c>
      <c r="Z19" s="3">
        <f t="shared" si="2"/>
        <v>5.953778080326753</v>
      </c>
      <c r="AA19">
        <v>27</v>
      </c>
    </row>
    <row r="20" spans="1:37" x14ac:dyDescent="0.2">
      <c r="A20" t="s">
        <v>76</v>
      </c>
      <c r="B20" t="s">
        <v>79</v>
      </c>
      <c r="C20" t="s">
        <v>29</v>
      </c>
      <c r="D20">
        <v>11.1</v>
      </c>
      <c r="E20">
        <v>0</v>
      </c>
      <c r="F20">
        <v>1</v>
      </c>
      <c r="G20">
        <v>7</v>
      </c>
      <c r="H20">
        <v>1</v>
      </c>
      <c r="I20">
        <v>2</v>
      </c>
      <c r="J20">
        <v>8</v>
      </c>
      <c r="K20">
        <v>0</v>
      </c>
      <c r="L20">
        <v>694</v>
      </c>
      <c r="M20">
        <v>4</v>
      </c>
      <c r="N20">
        <v>8</v>
      </c>
      <c r="O20">
        <v>6</v>
      </c>
      <c r="P20">
        <v>9</v>
      </c>
      <c r="Q20">
        <v>1</v>
      </c>
      <c r="R20">
        <v>0</v>
      </c>
      <c r="S20">
        <v>3200</v>
      </c>
      <c r="T20" s="3">
        <f t="shared" si="3"/>
        <v>4.1693693693693694</v>
      </c>
      <c r="U20" s="3">
        <f t="shared" si="0"/>
        <v>1.3029279279279278</v>
      </c>
      <c r="V20" s="3">
        <f t="shared" si="4"/>
        <v>3.6288288288288291</v>
      </c>
      <c r="W20" s="3">
        <f t="shared" si="1"/>
        <v>0.54054054054054035</v>
      </c>
      <c r="X20" s="2">
        <f t="shared" si="5"/>
        <v>0.67307692307692313</v>
      </c>
      <c r="Y20" s="3">
        <f t="shared" si="6"/>
        <v>5.9001386001386003</v>
      </c>
      <c r="Z20" s="3">
        <f t="shared" si="2"/>
        <v>5.3595980595980599</v>
      </c>
      <c r="AA20">
        <v>27</v>
      </c>
    </row>
    <row r="21" spans="1:37" x14ac:dyDescent="0.2">
      <c r="A21" t="s">
        <v>60</v>
      </c>
      <c r="B21" t="s">
        <v>79</v>
      </c>
      <c r="C21" t="s">
        <v>29</v>
      </c>
      <c r="D21">
        <v>28.8</v>
      </c>
      <c r="E21">
        <v>0</v>
      </c>
      <c r="F21">
        <v>2</v>
      </c>
      <c r="G21">
        <v>6</v>
      </c>
      <c r="H21">
        <v>2</v>
      </c>
      <c r="I21">
        <v>9</v>
      </c>
      <c r="J21">
        <v>12</v>
      </c>
      <c r="K21">
        <v>0</v>
      </c>
      <c r="L21">
        <v>1800</v>
      </c>
      <c r="M21">
        <v>9</v>
      </c>
      <c r="N21">
        <v>28</v>
      </c>
      <c r="O21">
        <v>22</v>
      </c>
      <c r="P21">
        <v>54</v>
      </c>
      <c r="Q21">
        <v>5</v>
      </c>
      <c r="R21">
        <v>1</v>
      </c>
      <c r="S21">
        <v>3600</v>
      </c>
      <c r="T21" s="3">
        <f t="shared" si="3"/>
        <v>3.7430555555555554</v>
      </c>
      <c r="U21" s="3">
        <f t="shared" si="0"/>
        <v>1.0397376543209875</v>
      </c>
      <c r="V21" s="3">
        <f t="shared" si="4"/>
        <v>3.3263888888888888</v>
      </c>
      <c r="W21" s="3">
        <f t="shared" si="1"/>
        <v>0.41666666666666652</v>
      </c>
      <c r="X21" s="2">
        <f t="shared" si="5"/>
        <v>0.67307692307692313</v>
      </c>
      <c r="Y21" s="3">
        <f t="shared" si="6"/>
        <v>5.4738247863247871</v>
      </c>
      <c r="Z21" s="3">
        <f t="shared" si="2"/>
        <v>5.0571581196581201</v>
      </c>
      <c r="AA21">
        <v>27</v>
      </c>
      <c r="AB21" t="s">
        <v>80</v>
      </c>
    </row>
    <row r="22" spans="1:37" x14ac:dyDescent="0.2">
      <c r="A22" t="s">
        <v>35</v>
      </c>
      <c r="B22" t="s">
        <v>57</v>
      </c>
      <c r="C22" t="s">
        <v>36</v>
      </c>
      <c r="D22">
        <v>37.299999999999997</v>
      </c>
      <c r="E22">
        <v>11</v>
      </c>
      <c r="F22">
        <v>9</v>
      </c>
      <c r="G22">
        <v>79</v>
      </c>
      <c r="H22">
        <v>32</v>
      </c>
      <c r="I22">
        <v>229</v>
      </c>
      <c r="J22">
        <v>121</v>
      </c>
      <c r="K22">
        <v>40</v>
      </c>
      <c r="L22">
        <v>1443</v>
      </c>
      <c r="M22">
        <v>61</v>
      </c>
      <c r="N22">
        <v>23</v>
      </c>
      <c r="O22">
        <v>34</v>
      </c>
      <c r="P22">
        <v>22</v>
      </c>
      <c r="Q22">
        <v>4</v>
      </c>
      <c r="R22">
        <v>0</v>
      </c>
      <c r="S22">
        <v>7000</v>
      </c>
      <c r="T22" s="3">
        <f t="shared" si="3"/>
        <v>19.132975871313672</v>
      </c>
      <c r="U22" s="3">
        <f t="shared" si="0"/>
        <v>2.7332822673305244</v>
      </c>
      <c r="V22" s="3">
        <f t="shared" si="4"/>
        <v>14.736193029490616</v>
      </c>
      <c r="W22" s="3">
        <f t="shared" si="1"/>
        <v>4.3967828418230557</v>
      </c>
      <c r="X22" s="2">
        <f>5/37</f>
        <v>0.13513513513513514</v>
      </c>
      <c r="Y22" s="3">
        <f t="shared" si="6"/>
        <v>15.484327222665023</v>
      </c>
      <c r="Z22" s="3">
        <f t="shared" si="2"/>
        <v>11.087544380841967</v>
      </c>
      <c r="AA22">
        <v>3</v>
      </c>
    </row>
    <row r="23" spans="1:37" x14ac:dyDescent="0.2">
      <c r="A23" t="s">
        <v>53</v>
      </c>
      <c r="B23" t="s">
        <v>57</v>
      </c>
      <c r="C23" t="s">
        <v>36</v>
      </c>
      <c r="D23">
        <v>7.5</v>
      </c>
      <c r="E23">
        <v>6</v>
      </c>
      <c r="F23">
        <v>2</v>
      </c>
      <c r="G23">
        <v>38</v>
      </c>
      <c r="H23">
        <v>11</v>
      </c>
      <c r="I23">
        <v>0</v>
      </c>
      <c r="J23">
        <v>8</v>
      </c>
      <c r="K23">
        <v>0</v>
      </c>
      <c r="L23">
        <v>77</v>
      </c>
      <c r="M23">
        <v>8</v>
      </c>
      <c r="N23">
        <v>17</v>
      </c>
      <c r="O23">
        <v>6</v>
      </c>
      <c r="P23">
        <v>0</v>
      </c>
      <c r="Q23">
        <v>1</v>
      </c>
      <c r="R23">
        <v>0</v>
      </c>
      <c r="S23">
        <v>5000</v>
      </c>
      <c r="T23" s="3">
        <f t="shared" si="3"/>
        <v>17.938666666666666</v>
      </c>
      <c r="U23" s="3">
        <f t="shared" si="0"/>
        <v>3.5877333333333334</v>
      </c>
      <c r="V23" s="3">
        <f t="shared" si="4"/>
        <v>8.3386666666666649</v>
      </c>
      <c r="W23" s="3">
        <f t="shared" si="1"/>
        <v>9.6000000000000014</v>
      </c>
      <c r="X23" s="2">
        <f t="shared" ref="X23:X44" si="7">5/37</f>
        <v>0.13513513513513514</v>
      </c>
      <c r="Y23" s="3">
        <f t="shared" si="6"/>
        <v>14.290018018018017</v>
      </c>
      <c r="Z23" s="3">
        <f t="shared" si="2"/>
        <v>4.6900180180180158</v>
      </c>
      <c r="AA23">
        <v>3</v>
      </c>
    </row>
    <row r="24" spans="1:37" x14ac:dyDescent="0.2">
      <c r="A24" t="s">
        <v>49</v>
      </c>
      <c r="B24" t="s">
        <v>57</v>
      </c>
      <c r="C24" t="s">
        <v>36</v>
      </c>
      <c r="D24">
        <v>15.5</v>
      </c>
      <c r="E24">
        <v>3</v>
      </c>
      <c r="F24">
        <v>6</v>
      </c>
      <c r="G24">
        <v>41</v>
      </c>
      <c r="H24">
        <v>10</v>
      </c>
      <c r="I24">
        <v>105</v>
      </c>
      <c r="J24">
        <v>41</v>
      </c>
      <c r="K24">
        <v>4</v>
      </c>
      <c r="L24">
        <v>442</v>
      </c>
      <c r="M24">
        <v>20</v>
      </c>
      <c r="N24">
        <v>23</v>
      </c>
      <c r="O24">
        <v>7</v>
      </c>
      <c r="P24">
        <v>3</v>
      </c>
      <c r="Q24">
        <v>1</v>
      </c>
      <c r="R24">
        <v>0</v>
      </c>
      <c r="S24">
        <v>5400</v>
      </c>
      <c r="T24" s="3">
        <f t="shared" si="3"/>
        <v>16.763870967741937</v>
      </c>
      <c r="U24" s="3">
        <f t="shared" si="0"/>
        <v>3.1044205495818402</v>
      </c>
      <c r="V24" s="3">
        <f t="shared" si="4"/>
        <v>12.505806451612903</v>
      </c>
      <c r="W24" s="3">
        <f t="shared" si="1"/>
        <v>4.2580645161290338</v>
      </c>
      <c r="X24" s="2">
        <f t="shared" si="7"/>
        <v>0.13513513513513514</v>
      </c>
      <c r="Y24" s="3">
        <f t="shared" si="6"/>
        <v>13.115222319093288</v>
      </c>
      <c r="Z24" s="3">
        <f t="shared" si="2"/>
        <v>8.8571578029642541</v>
      </c>
      <c r="AA24">
        <v>3</v>
      </c>
      <c r="AB24" t="s">
        <v>80</v>
      </c>
    </row>
    <row r="25" spans="1:37" x14ac:dyDescent="0.2">
      <c r="A25" t="s">
        <v>40</v>
      </c>
      <c r="B25" t="s">
        <v>57</v>
      </c>
      <c r="C25" t="s">
        <v>36</v>
      </c>
      <c r="D25">
        <v>26</v>
      </c>
      <c r="E25">
        <v>11</v>
      </c>
      <c r="F25">
        <v>7</v>
      </c>
      <c r="G25">
        <v>81</v>
      </c>
      <c r="H25">
        <v>30</v>
      </c>
      <c r="I25">
        <v>51</v>
      </c>
      <c r="J25">
        <v>61</v>
      </c>
      <c r="K25">
        <v>0</v>
      </c>
      <c r="L25">
        <v>626</v>
      </c>
      <c r="M25">
        <v>39</v>
      </c>
      <c r="N25">
        <v>16</v>
      </c>
      <c r="O25">
        <v>21</v>
      </c>
      <c r="P25">
        <v>7</v>
      </c>
      <c r="Q25">
        <v>0</v>
      </c>
      <c r="R25">
        <v>0</v>
      </c>
      <c r="S25">
        <v>7600</v>
      </c>
      <c r="T25" s="3">
        <f t="shared" si="3"/>
        <v>16.450769230769229</v>
      </c>
      <c r="U25" s="3">
        <f t="shared" si="0"/>
        <v>2.1645748987854248</v>
      </c>
      <c r="V25" s="3">
        <f t="shared" si="4"/>
        <v>10.604615384615386</v>
      </c>
      <c r="W25" s="3">
        <f t="shared" si="1"/>
        <v>5.8461538461538431</v>
      </c>
      <c r="X25" s="2">
        <f t="shared" si="7"/>
        <v>0.13513513513513514</v>
      </c>
      <c r="Y25" s="3">
        <f t="shared" si="6"/>
        <v>12.80212058212058</v>
      </c>
      <c r="Z25" s="3">
        <f t="shared" si="2"/>
        <v>6.9559667359667365</v>
      </c>
      <c r="AA25">
        <v>3</v>
      </c>
      <c r="AK25" s="1"/>
    </row>
    <row r="26" spans="1:37" x14ac:dyDescent="0.2">
      <c r="A26" t="s">
        <v>46</v>
      </c>
      <c r="B26" t="s">
        <v>57</v>
      </c>
      <c r="C26" t="s">
        <v>47</v>
      </c>
      <c r="D26">
        <v>17.899999999999999</v>
      </c>
      <c r="E26">
        <v>5</v>
      </c>
      <c r="F26">
        <v>5</v>
      </c>
      <c r="G26">
        <v>59</v>
      </c>
      <c r="H26">
        <v>22</v>
      </c>
      <c r="I26">
        <v>21</v>
      </c>
      <c r="J26">
        <v>32</v>
      </c>
      <c r="K26">
        <v>1</v>
      </c>
      <c r="L26">
        <v>550</v>
      </c>
      <c r="M26">
        <v>22</v>
      </c>
      <c r="N26">
        <v>16</v>
      </c>
      <c r="O26">
        <v>13</v>
      </c>
      <c r="P26">
        <v>13</v>
      </c>
      <c r="Q26">
        <v>1</v>
      </c>
      <c r="R26">
        <v>0</v>
      </c>
      <c r="S26">
        <v>4800</v>
      </c>
      <c r="T26" s="3">
        <f t="shared" si="3"/>
        <v>14.061452513966481</v>
      </c>
      <c r="U26" s="3">
        <f t="shared" si="0"/>
        <v>2.9294692737430168</v>
      </c>
      <c r="V26" s="3">
        <f t="shared" si="4"/>
        <v>9.5921787709497206</v>
      </c>
      <c r="W26" s="3">
        <f t="shared" si="1"/>
        <v>4.4692737430167604</v>
      </c>
      <c r="X26" s="2">
        <f t="shared" si="7"/>
        <v>0.13513513513513514</v>
      </c>
      <c r="Y26" s="3">
        <f t="shared" si="6"/>
        <v>10.412803865317832</v>
      </c>
      <c r="Z26" s="3">
        <f t="shared" si="2"/>
        <v>5.9435301223010715</v>
      </c>
      <c r="AA26">
        <v>3</v>
      </c>
    </row>
    <row r="27" spans="1:37" x14ac:dyDescent="0.2">
      <c r="A27" t="s">
        <v>30</v>
      </c>
      <c r="B27" t="s">
        <v>57</v>
      </c>
      <c r="C27" t="s">
        <v>31</v>
      </c>
      <c r="D27">
        <v>40.5</v>
      </c>
      <c r="E27">
        <v>8</v>
      </c>
      <c r="F27">
        <v>5</v>
      </c>
      <c r="G27">
        <v>101</v>
      </c>
      <c r="H27">
        <v>38</v>
      </c>
      <c r="I27">
        <v>161</v>
      </c>
      <c r="J27">
        <v>74</v>
      </c>
      <c r="K27">
        <v>32</v>
      </c>
      <c r="L27">
        <v>1206</v>
      </c>
      <c r="M27">
        <v>52</v>
      </c>
      <c r="N27">
        <v>47</v>
      </c>
      <c r="O27">
        <v>44</v>
      </c>
      <c r="P27">
        <v>21</v>
      </c>
      <c r="Q27">
        <v>4</v>
      </c>
      <c r="R27">
        <v>0</v>
      </c>
      <c r="S27">
        <v>5400</v>
      </c>
      <c r="T27" s="3">
        <f t="shared" si="3"/>
        <v>14.044938271604936</v>
      </c>
      <c r="U27" s="3">
        <f t="shared" si="0"/>
        <v>2.6009144947416547</v>
      </c>
      <c r="V27" s="3">
        <f t="shared" si="4"/>
        <v>11.328888888888889</v>
      </c>
      <c r="W27" s="3">
        <f t="shared" si="1"/>
        <v>2.7160493827160472</v>
      </c>
      <c r="X27" s="2">
        <f t="shared" si="7"/>
        <v>0.13513513513513514</v>
      </c>
      <c r="Y27" s="3">
        <f t="shared" si="6"/>
        <v>10.396289622956287</v>
      </c>
      <c r="Z27" s="3">
        <f t="shared" si="2"/>
        <v>7.6802402402402397</v>
      </c>
      <c r="AA27">
        <v>3</v>
      </c>
      <c r="AB27" t="s">
        <v>80</v>
      </c>
    </row>
    <row r="28" spans="1:37" x14ac:dyDescent="0.2">
      <c r="A28" t="s">
        <v>38</v>
      </c>
      <c r="B28" t="s">
        <v>57</v>
      </c>
      <c r="C28" t="s">
        <v>36</v>
      </c>
      <c r="D28">
        <v>31.9</v>
      </c>
      <c r="E28">
        <v>17</v>
      </c>
      <c r="F28">
        <v>4</v>
      </c>
      <c r="G28">
        <v>110</v>
      </c>
      <c r="H28">
        <v>44</v>
      </c>
      <c r="I28">
        <v>12</v>
      </c>
      <c r="J28">
        <v>42</v>
      </c>
      <c r="K28">
        <v>0</v>
      </c>
      <c r="L28">
        <v>353</v>
      </c>
      <c r="M28">
        <v>33</v>
      </c>
      <c r="N28">
        <v>33</v>
      </c>
      <c r="O28">
        <v>15</v>
      </c>
      <c r="P28">
        <v>7</v>
      </c>
      <c r="Q28">
        <v>2</v>
      </c>
      <c r="R28">
        <v>0</v>
      </c>
      <c r="S28">
        <v>5600</v>
      </c>
      <c r="T28" s="3">
        <f t="shared" si="3"/>
        <v>13.713479623824451</v>
      </c>
      <c r="U28" s="3">
        <f t="shared" si="0"/>
        <v>2.4488356471115091</v>
      </c>
      <c r="V28" s="3">
        <f t="shared" si="4"/>
        <v>7.6319749216300945</v>
      </c>
      <c r="W28" s="3">
        <f t="shared" si="1"/>
        <v>6.0815047021943567</v>
      </c>
      <c r="X28" s="2">
        <f t="shared" si="7"/>
        <v>0.13513513513513514</v>
      </c>
      <c r="Y28" s="3">
        <f t="shared" si="6"/>
        <v>10.064830975175802</v>
      </c>
      <c r="Z28" s="3">
        <f t="shared" si="2"/>
        <v>3.9833262729814458</v>
      </c>
      <c r="AA28">
        <v>3</v>
      </c>
    </row>
    <row r="29" spans="1:37" x14ac:dyDescent="0.2">
      <c r="A29" t="s">
        <v>50</v>
      </c>
      <c r="B29" t="s">
        <v>57</v>
      </c>
      <c r="C29" t="s">
        <v>36</v>
      </c>
      <c r="D29">
        <v>15.4</v>
      </c>
      <c r="E29">
        <v>10</v>
      </c>
      <c r="F29">
        <v>1</v>
      </c>
      <c r="G29">
        <v>51</v>
      </c>
      <c r="H29">
        <v>26</v>
      </c>
      <c r="I29">
        <v>2</v>
      </c>
      <c r="J29">
        <v>15</v>
      </c>
      <c r="K29">
        <v>0</v>
      </c>
      <c r="L29">
        <v>222</v>
      </c>
      <c r="M29">
        <v>13</v>
      </c>
      <c r="N29">
        <v>25</v>
      </c>
      <c r="O29">
        <v>5</v>
      </c>
      <c r="P29">
        <v>3</v>
      </c>
      <c r="Q29">
        <v>2</v>
      </c>
      <c r="R29">
        <v>0</v>
      </c>
      <c r="S29">
        <v>6000</v>
      </c>
      <c r="T29" s="3">
        <f t="shared" si="3"/>
        <v>13.496103896103897</v>
      </c>
      <c r="U29" s="3">
        <f t="shared" si="0"/>
        <v>2.2493506493506494</v>
      </c>
      <c r="V29" s="3">
        <f t="shared" si="4"/>
        <v>6.6129870129870127</v>
      </c>
      <c r="W29" s="3">
        <f t="shared" si="1"/>
        <v>6.8831168831168839</v>
      </c>
      <c r="X29" s="2">
        <f t="shared" si="7"/>
        <v>0.13513513513513514</v>
      </c>
      <c r="Y29" s="3">
        <f t="shared" si="6"/>
        <v>9.8474552474552475</v>
      </c>
      <c r="Z29" s="3">
        <f t="shared" si="2"/>
        <v>2.9643383643383641</v>
      </c>
      <c r="AA29">
        <v>3</v>
      </c>
      <c r="AB29" t="s">
        <v>80</v>
      </c>
    </row>
    <row r="30" spans="1:37" x14ac:dyDescent="0.2">
      <c r="A30" t="s">
        <v>51</v>
      </c>
      <c r="B30" t="s">
        <v>57</v>
      </c>
      <c r="C30" t="s">
        <v>52</v>
      </c>
      <c r="D30">
        <v>14.2</v>
      </c>
      <c r="E30">
        <v>2</v>
      </c>
      <c r="F30">
        <v>3</v>
      </c>
      <c r="G30">
        <v>38</v>
      </c>
      <c r="H30">
        <v>11</v>
      </c>
      <c r="I30">
        <v>43</v>
      </c>
      <c r="J30">
        <v>28</v>
      </c>
      <c r="K30">
        <v>1</v>
      </c>
      <c r="L30">
        <v>306</v>
      </c>
      <c r="M30">
        <v>22</v>
      </c>
      <c r="N30">
        <v>16</v>
      </c>
      <c r="O30">
        <v>18</v>
      </c>
      <c r="P30">
        <v>13</v>
      </c>
      <c r="Q30">
        <v>1</v>
      </c>
      <c r="R30">
        <v>0</v>
      </c>
      <c r="S30">
        <v>5800</v>
      </c>
      <c r="T30" s="3">
        <f t="shared" si="3"/>
        <v>13.325352112676057</v>
      </c>
      <c r="U30" s="3">
        <f t="shared" si="0"/>
        <v>2.2974745021855272</v>
      </c>
      <c r="V30" s="3">
        <f t="shared" si="4"/>
        <v>10.649295774647888</v>
      </c>
      <c r="W30" s="3">
        <f t="shared" si="1"/>
        <v>2.6760563380281699</v>
      </c>
      <c r="X30" s="2">
        <f t="shared" si="7"/>
        <v>0.13513513513513514</v>
      </c>
      <c r="Y30" s="3">
        <f t="shared" si="6"/>
        <v>9.6767034640274083</v>
      </c>
      <c r="Z30" s="3">
        <f t="shared" si="2"/>
        <v>7.0006471259992384</v>
      </c>
      <c r="AA30">
        <v>3</v>
      </c>
    </row>
    <row r="31" spans="1:37" x14ac:dyDescent="0.2">
      <c r="A31" t="s">
        <v>41</v>
      </c>
      <c r="B31" t="s">
        <v>57</v>
      </c>
      <c r="C31" t="s">
        <v>29</v>
      </c>
      <c r="D31">
        <v>25.6</v>
      </c>
      <c r="E31">
        <v>2</v>
      </c>
      <c r="F31">
        <v>3</v>
      </c>
      <c r="G31">
        <v>28</v>
      </c>
      <c r="H31">
        <v>7</v>
      </c>
      <c r="I31">
        <v>164</v>
      </c>
      <c r="J31">
        <v>41</v>
      </c>
      <c r="K31">
        <v>10</v>
      </c>
      <c r="L31">
        <v>1220</v>
      </c>
      <c r="M31">
        <v>31</v>
      </c>
      <c r="N31">
        <v>31</v>
      </c>
      <c r="O31">
        <v>33</v>
      </c>
      <c r="P31">
        <v>36</v>
      </c>
      <c r="Q31">
        <v>3</v>
      </c>
      <c r="R31">
        <v>0</v>
      </c>
      <c r="S31">
        <v>4600</v>
      </c>
      <c r="T31" s="3">
        <f t="shared" si="3"/>
        <v>12.703124999999998</v>
      </c>
      <c r="U31" s="3">
        <f t="shared" si="0"/>
        <v>2.761548913043478</v>
      </c>
      <c r="V31" s="3">
        <f t="shared" si="4"/>
        <v>11.218750000000002</v>
      </c>
      <c r="W31" s="3">
        <f t="shared" si="1"/>
        <v>1.4843749999999964</v>
      </c>
      <c r="X31" s="2">
        <f t="shared" si="7"/>
        <v>0.13513513513513514</v>
      </c>
      <c r="Y31" s="3">
        <f t="shared" si="6"/>
        <v>9.0544763513513491</v>
      </c>
      <c r="Z31" s="3">
        <f t="shared" si="2"/>
        <v>7.5701013513513526</v>
      </c>
      <c r="AA31">
        <v>3</v>
      </c>
      <c r="AB31" t="s">
        <v>80</v>
      </c>
    </row>
    <row r="32" spans="1:37" x14ac:dyDescent="0.2">
      <c r="A32" t="s">
        <v>81</v>
      </c>
      <c r="B32" t="s">
        <v>57</v>
      </c>
      <c r="C32" t="s">
        <v>82</v>
      </c>
      <c r="D32">
        <v>13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145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4000</v>
      </c>
      <c r="T32" s="3">
        <v>0</v>
      </c>
      <c r="U32" s="3">
        <v>0</v>
      </c>
      <c r="V32" s="3">
        <v>0</v>
      </c>
      <c r="W32" s="3">
        <v>0</v>
      </c>
      <c r="X32" s="2">
        <f t="shared" si="7"/>
        <v>0.13513513513513514</v>
      </c>
      <c r="Y32">
        <v>8</v>
      </c>
      <c r="Z32">
        <v>8</v>
      </c>
      <c r="AA32">
        <v>3</v>
      </c>
      <c r="AB32" t="s">
        <v>80</v>
      </c>
    </row>
    <row r="33" spans="1:28" x14ac:dyDescent="0.2">
      <c r="A33" t="s">
        <v>39</v>
      </c>
      <c r="B33" t="s">
        <v>57</v>
      </c>
      <c r="C33" t="s">
        <v>29</v>
      </c>
      <c r="D33">
        <v>26</v>
      </c>
      <c r="E33">
        <v>4</v>
      </c>
      <c r="F33">
        <v>2</v>
      </c>
      <c r="G33">
        <v>50</v>
      </c>
      <c r="H33">
        <v>15</v>
      </c>
      <c r="I33">
        <v>93</v>
      </c>
      <c r="J33">
        <v>43</v>
      </c>
      <c r="K33">
        <v>5</v>
      </c>
      <c r="L33">
        <v>1143</v>
      </c>
      <c r="M33">
        <v>28</v>
      </c>
      <c r="N33">
        <v>34</v>
      </c>
      <c r="O33">
        <v>32</v>
      </c>
      <c r="P33">
        <v>34</v>
      </c>
      <c r="Q33">
        <v>4</v>
      </c>
      <c r="R33">
        <v>1</v>
      </c>
      <c r="S33">
        <v>4400</v>
      </c>
      <c r="T33" s="3">
        <f t="shared" ref="T33:T44" si="8">(E33*10+F33*6+G33+H33+I33*0.7+J33+K33+L33*0.02+M33+N33*(-0.5)+O33+P33*0.5+Q33*(-1.5)+R33*(-3))/D33</f>
        <v>11.690769230769231</v>
      </c>
      <c r="U33" s="3">
        <f t="shared" ref="U33:U44" si="9">T33/(S33/1000)</f>
        <v>2.656993006993007</v>
      </c>
      <c r="V33" s="3">
        <f t="shared" ref="V33:V44" si="10">(G33+H33+I33*0.7+J33+K33+L33*0.02+M33+N33*(-0.5)+O33+P33*0.5+Q33*(-1.5)+R33*(-3))/D33</f>
        <v>9.6907692307692308</v>
      </c>
      <c r="W33" s="3">
        <f t="shared" ref="W33:W44" si="11">T33-V33</f>
        <v>2</v>
      </c>
      <c r="X33" s="2">
        <f t="shared" si="7"/>
        <v>0.13513513513513514</v>
      </c>
      <c r="Y33" s="3">
        <f t="shared" ref="Y33:Y44" si="12">(E33*10+F33*6+G33+H33+I33*0.7+J33+K33+L33*0.02+M33+N33*(-0.5)+O33+P33*0.5+Q33*(-1.5)+R33*(-3))/D33+(X33-0.5)*10</f>
        <v>8.0421205821205817</v>
      </c>
      <c r="Z33" s="3">
        <f t="shared" ref="Z33:Z44" si="13">(G33+H33+I33*0.7+J33+K33+L33*0.02+M33+N33*(-0.5)+O33+P33*0.5+Q33*(-1.5)+R33*(-3))/D33+(X33-0.5)*10</f>
        <v>6.0421205821205817</v>
      </c>
      <c r="AA33">
        <v>3</v>
      </c>
    </row>
    <row r="34" spans="1:28" x14ac:dyDescent="0.2">
      <c r="A34" t="s">
        <v>48</v>
      </c>
      <c r="B34" t="s">
        <v>57</v>
      </c>
      <c r="C34" t="s">
        <v>29</v>
      </c>
      <c r="D34">
        <v>15.9</v>
      </c>
      <c r="E34">
        <v>0</v>
      </c>
      <c r="F34">
        <v>1</v>
      </c>
      <c r="G34">
        <v>17</v>
      </c>
      <c r="H34">
        <v>9</v>
      </c>
      <c r="I34">
        <v>74</v>
      </c>
      <c r="J34">
        <v>21</v>
      </c>
      <c r="K34">
        <v>8</v>
      </c>
      <c r="L34">
        <v>780</v>
      </c>
      <c r="M34">
        <v>18</v>
      </c>
      <c r="N34">
        <v>13</v>
      </c>
      <c r="O34">
        <v>14</v>
      </c>
      <c r="P34">
        <v>24</v>
      </c>
      <c r="Q34">
        <v>3</v>
      </c>
      <c r="R34">
        <v>0</v>
      </c>
      <c r="S34">
        <v>4400</v>
      </c>
      <c r="T34" s="3">
        <f t="shared" si="8"/>
        <v>10.150943396226415</v>
      </c>
      <c r="U34" s="3">
        <f t="shared" si="9"/>
        <v>2.3070325900514579</v>
      </c>
      <c r="V34" s="3">
        <f t="shared" si="10"/>
        <v>9.7735849056603765</v>
      </c>
      <c r="W34" s="3">
        <f t="shared" si="11"/>
        <v>0.37735849056603854</v>
      </c>
      <c r="X34" s="2">
        <f t="shared" si="7"/>
        <v>0.13513513513513514</v>
      </c>
      <c r="Y34" s="3">
        <f t="shared" si="12"/>
        <v>6.5022947475777659</v>
      </c>
      <c r="Z34" s="3">
        <f t="shared" si="13"/>
        <v>6.1249362570117274</v>
      </c>
      <c r="AA34">
        <v>3</v>
      </c>
      <c r="AB34" t="s">
        <v>80</v>
      </c>
    </row>
    <row r="35" spans="1:28" x14ac:dyDescent="0.2">
      <c r="A35" t="s">
        <v>28</v>
      </c>
      <c r="B35" t="s">
        <v>57</v>
      </c>
      <c r="C35" t="s">
        <v>29</v>
      </c>
      <c r="D35">
        <v>47.9</v>
      </c>
      <c r="E35">
        <v>4</v>
      </c>
      <c r="F35">
        <v>7</v>
      </c>
      <c r="G35">
        <v>35</v>
      </c>
      <c r="H35">
        <v>9</v>
      </c>
      <c r="I35">
        <v>146</v>
      </c>
      <c r="J35">
        <v>80</v>
      </c>
      <c r="K35">
        <v>2</v>
      </c>
      <c r="L35">
        <v>2649</v>
      </c>
      <c r="M35">
        <v>19</v>
      </c>
      <c r="N35">
        <v>58</v>
      </c>
      <c r="O35">
        <v>77</v>
      </c>
      <c r="P35">
        <v>88</v>
      </c>
      <c r="Q35">
        <v>5</v>
      </c>
      <c r="R35">
        <v>0</v>
      </c>
      <c r="S35">
        <v>3400</v>
      </c>
      <c r="T35" s="3">
        <f t="shared" si="8"/>
        <v>9.7427974947807936</v>
      </c>
      <c r="U35" s="3">
        <f t="shared" si="9"/>
        <v>2.8655286749355278</v>
      </c>
      <c r="V35" s="3">
        <f t="shared" si="10"/>
        <v>8.0308977035490603</v>
      </c>
      <c r="W35" s="3">
        <f t="shared" si="11"/>
        <v>1.7118997912317333</v>
      </c>
      <c r="X35" s="2">
        <f t="shared" si="7"/>
        <v>0.13513513513513514</v>
      </c>
      <c r="Y35" s="3">
        <f t="shared" si="12"/>
        <v>6.0941488461321445</v>
      </c>
      <c r="Z35" s="3">
        <f t="shared" si="13"/>
        <v>4.3822490549004112</v>
      </c>
      <c r="AA35">
        <v>3</v>
      </c>
    </row>
    <row r="36" spans="1:28" x14ac:dyDescent="0.2">
      <c r="A36" t="s">
        <v>44</v>
      </c>
      <c r="B36" t="s">
        <v>57</v>
      </c>
      <c r="C36" t="s">
        <v>34</v>
      </c>
      <c r="D36">
        <v>24.6</v>
      </c>
      <c r="E36">
        <v>3</v>
      </c>
      <c r="F36">
        <v>0</v>
      </c>
      <c r="G36">
        <v>22</v>
      </c>
      <c r="H36">
        <v>6</v>
      </c>
      <c r="I36">
        <v>32</v>
      </c>
      <c r="J36">
        <v>59</v>
      </c>
      <c r="K36">
        <v>0</v>
      </c>
      <c r="L36">
        <v>1113</v>
      </c>
      <c r="M36">
        <v>10</v>
      </c>
      <c r="N36">
        <v>50</v>
      </c>
      <c r="O36">
        <v>53</v>
      </c>
      <c r="P36">
        <v>52</v>
      </c>
      <c r="Q36">
        <v>5</v>
      </c>
      <c r="R36">
        <v>0</v>
      </c>
      <c r="S36">
        <v>3400</v>
      </c>
      <c r="T36" s="3">
        <f t="shared" si="8"/>
        <v>8.8682926829268283</v>
      </c>
      <c r="U36" s="3">
        <f t="shared" si="9"/>
        <v>2.60832137733142</v>
      </c>
      <c r="V36" s="3">
        <f t="shared" si="10"/>
        <v>7.6487804878048777</v>
      </c>
      <c r="W36" s="3">
        <f t="shared" si="11"/>
        <v>1.2195121951219505</v>
      </c>
      <c r="X36" s="2">
        <f t="shared" si="7"/>
        <v>0.13513513513513514</v>
      </c>
      <c r="Y36" s="3">
        <f t="shared" si="12"/>
        <v>5.2196440342781791</v>
      </c>
      <c r="Z36" s="3">
        <f t="shared" si="13"/>
        <v>4.0001318391562286</v>
      </c>
      <c r="AA36">
        <v>3</v>
      </c>
      <c r="AB36" t="s">
        <v>80</v>
      </c>
    </row>
    <row r="37" spans="1:28" x14ac:dyDescent="0.2">
      <c r="A37" t="s">
        <v>37</v>
      </c>
      <c r="B37" t="s">
        <v>57</v>
      </c>
      <c r="C37" t="s">
        <v>34</v>
      </c>
      <c r="D37">
        <v>35.4</v>
      </c>
      <c r="E37">
        <v>2</v>
      </c>
      <c r="F37">
        <v>3</v>
      </c>
      <c r="G37">
        <v>30</v>
      </c>
      <c r="H37">
        <v>9</v>
      </c>
      <c r="I37">
        <v>11</v>
      </c>
      <c r="J37">
        <v>74</v>
      </c>
      <c r="K37">
        <v>0</v>
      </c>
      <c r="L37">
        <v>1971</v>
      </c>
      <c r="M37">
        <v>57</v>
      </c>
      <c r="N37">
        <v>39</v>
      </c>
      <c r="O37">
        <v>68</v>
      </c>
      <c r="P37">
        <v>34</v>
      </c>
      <c r="Q37">
        <v>12</v>
      </c>
      <c r="R37">
        <v>1</v>
      </c>
      <c r="S37">
        <v>3600</v>
      </c>
      <c r="T37" s="3">
        <f t="shared" si="8"/>
        <v>8.4638418079096045</v>
      </c>
      <c r="U37" s="3">
        <f t="shared" si="9"/>
        <v>2.351067168863779</v>
      </c>
      <c r="V37" s="3">
        <f t="shared" si="10"/>
        <v>7.3903954802259895</v>
      </c>
      <c r="W37" s="3">
        <f t="shared" si="11"/>
        <v>1.073446327683615</v>
      </c>
      <c r="X37" s="2">
        <f t="shared" si="7"/>
        <v>0.13513513513513514</v>
      </c>
      <c r="Y37" s="3">
        <f t="shared" si="12"/>
        <v>4.8151931592609554</v>
      </c>
      <c r="Z37" s="3">
        <f t="shared" si="13"/>
        <v>3.7417468315773408</v>
      </c>
      <c r="AA37">
        <v>3</v>
      </c>
      <c r="AB37" t="s">
        <v>80</v>
      </c>
    </row>
    <row r="38" spans="1:28" x14ac:dyDescent="0.2">
      <c r="A38" t="s">
        <v>33</v>
      </c>
      <c r="B38" t="s">
        <v>57</v>
      </c>
      <c r="C38" t="s">
        <v>34</v>
      </c>
      <c r="D38">
        <v>39</v>
      </c>
      <c r="E38">
        <v>7</v>
      </c>
      <c r="F38">
        <v>2</v>
      </c>
      <c r="G38">
        <v>17</v>
      </c>
      <c r="H38">
        <v>2</v>
      </c>
      <c r="I38">
        <v>10</v>
      </c>
      <c r="J38">
        <v>68</v>
      </c>
      <c r="K38">
        <v>0</v>
      </c>
      <c r="L38">
        <v>2359</v>
      </c>
      <c r="M38">
        <v>37</v>
      </c>
      <c r="N38">
        <v>47</v>
      </c>
      <c r="O38">
        <v>58</v>
      </c>
      <c r="P38">
        <v>88</v>
      </c>
      <c r="Q38">
        <v>13</v>
      </c>
      <c r="R38">
        <v>0</v>
      </c>
      <c r="S38">
        <v>3800</v>
      </c>
      <c r="T38" s="3">
        <f t="shared" si="8"/>
        <v>8.1841025641025649</v>
      </c>
      <c r="U38" s="3">
        <f t="shared" si="9"/>
        <v>2.1537112010796222</v>
      </c>
      <c r="V38" s="3">
        <f t="shared" si="10"/>
        <v>6.0815384615384618</v>
      </c>
      <c r="W38" s="3">
        <f t="shared" si="11"/>
        <v>2.1025641025641031</v>
      </c>
      <c r="X38" s="2">
        <f t="shared" si="7"/>
        <v>0.13513513513513514</v>
      </c>
      <c r="Y38" s="3">
        <f t="shared" si="12"/>
        <v>4.5354539154539157</v>
      </c>
      <c r="Z38" s="3">
        <f t="shared" si="13"/>
        <v>2.4328898128898131</v>
      </c>
      <c r="AA38">
        <v>3</v>
      </c>
    </row>
    <row r="39" spans="1:28" x14ac:dyDescent="0.2">
      <c r="A39" t="s">
        <v>55</v>
      </c>
      <c r="B39" t="s">
        <v>57</v>
      </c>
      <c r="C39" t="s">
        <v>31</v>
      </c>
      <c r="D39">
        <v>2.6</v>
      </c>
      <c r="E39">
        <v>0</v>
      </c>
      <c r="F39">
        <v>1</v>
      </c>
      <c r="G39">
        <v>5</v>
      </c>
      <c r="H39">
        <v>0</v>
      </c>
      <c r="I39">
        <v>1</v>
      </c>
      <c r="J39">
        <v>2</v>
      </c>
      <c r="K39">
        <v>0</v>
      </c>
      <c r="L39">
        <v>116</v>
      </c>
      <c r="M39">
        <v>3</v>
      </c>
      <c r="N39">
        <v>2</v>
      </c>
      <c r="O39">
        <v>0</v>
      </c>
      <c r="P39">
        <v>1</v>
      </c>
      <c r="Q39">
        <v>0</v>
      </c>
      <c r="R39">
        <v>0</v>
      </c>
      <c r="S39">
        <v>4400</v>
      </c>
      <c r="T39" s="3">
        <f t="shared" si="8"/>
        <v>7.1230769230769226</v>
      </c>
      <c r="U39" s="3">
        <f t="shared" si="9"/>
        <v>1.6188811188811187</v>
      </c>
      <c r="V39" s="3">
        <f t="shared" si="10"/>
        <v>4.8153846153846152</v>
      </c>
      <c r="W39" s="3">
        <f t="shared" si="11"/>
        <v>2.3076923076923075</v>
      </c>
      <c r="X39" s="2">
        <f t="shared" si="7"/>
        <v>0.13513513513513514</v>
      </c>
      <c r="Y39" s="3">
        <f t="shared" si="12"/>
        <v>3.474428274428274</v>
      </c>
      <c r="Z39" s="3">
        <f t="shared" si="13"/>
        <v>1.1667359667359665</v>
      </c>
      <c r="AA39">
        <v>3</v>
      </c>
    </row>
    <row r="40" spans="1:28" x14ac:dyDescent="0.2">
      <c r="A40" t="s">
        <v>45</v>
      </c>
      <c r="B40" t="s">
        <v>57</v>
      </c>
      <c r="C40" t="s">
        <v>29</v>
      </c>
      <c r="D40">
        <v>20.7</v>
      </c>
      <c r="E40">
        <v>2</v>
      </c>
      <c r="F40">
        <v>1</v>
      </c>
      <c r="G40">
        <v>15</v>
      </c>
      <c r="H40">
        <v>5</v>
      </c>
      <c r="I40">
        <v>4</v>
      </c>
      <c r="J40">
        <v>17</v>
      </c>
      <c r="K40">
        <v>0</v>
      </c>
      <c r="L40">
        <v>1203</v>
      </c>
      <c r="M40">
        <v>9</v>
      </c>
      <c r="N40">
        <v>11</v>
      </c>
      <c r="O40">
        <v>27</v>
      </c>
      <c r="P40">
        <v>29</v>
      </c>
      <c r="Q40">
        <v>4</v>
      </c>
      <c r="R40">
        <v>0</v>
      </c>
      <c r="S40">
        <v>3000</v>
      </c>
      <c r="T40" s="3">
        <f t="shared" si="8"/>
        <v>6.2251207729468607</v>
      </c>
      <c r="U40" s="3">
        <f t="shared" si="9"/>
        <v>2.0750402576489537</v>
      </c>
      <c r="V40" s="3">
        <f t="shared" si="10"/>
        <v>4.9690821256038653</v>
      </c>
      <c r="W40" s="3">
        <f t="shared" si="11"/>
        <v>1.2560386473429954</v>
      </c>
      <c r="X40" s="2">
        <f t="shared" si="7"/>
        <v>0.13513513513513514</v>
      </c>
      <c r="Y40" s="3">
        <f t="shared" si="12"/>
        <v>2.576472124298212</v>
      </c>
      <c r="Z40" s="3">
        <f t="shared" si="13"/>
        <v>1.3204334769552166</v>
      </c>
      <c r="AA40">
        <v>3</v>
      </c>
    </row>
    <row r="41" spans="1:28" x14ac:dyDescent="0.2">
      <c r="A41" t="s">
        <v>43</v>
      </c>
      <c r="B41" t="s">
        <v>57</v>
      </c>
      <c r="C41" t="s">
        <v>29</v>
      </c>
      <c r="D41">
        <v>24.9</v>
      </c>
      <c r="E41">
        <v>2</v>
      </c>
      <c r="F41">
        <v>0</v>
      </c>
      <c r="G41">
        <v>12</v>
      </c>
      <c r="H41">
        <v>3</v>
      </c>
      <c r="I41">
        <v>8</v>
      </c>
      <c r="J41">
        <v>10</v>
      </c>
      <c r="K41">
        <v>0</v>
      </c>
      <c r="L41">
        <v>1371</v>
      </c>
      <c r="M41">
        <v>10</v>
      </c>
      <c r="N41">
        <v>22</v>
      </c>
      <c r="O41">
        <v>30</v>
      </c>
      <c r="P41">
        <v>21</v>
      </c>
      <c r="Q41">
        <v>4</v>
      </c>
      <c r="R41">
        <v>0</v>
      </c>
      <c r="S41">
        <v>3000</v>
      </c>
      <c r="T41" s="3">
        <f t="shared" si="8"/>
        <v>4.4787148594377513</v>
      </c>
      <c r="U41" s="3">
        <f t="shared" si="9"/>
        <v>1.4929049531459171</v>
      </c>
      <c r="V41" s="3">
        <f t="shared" si="10"/>
        <v>3.675502008032129</v>
      </c>
      <c r="W41" s="3">
        <f t="shared" si="11"/>
        <v>0.80321285140562226</v>
      </c>
      <c r="X41" s="2">
        <f t="shared" si="7"/>
        <v>0.13513513513513514</v>
      </c>
      <c r="Y41" s="3">
        <f t="shared" si="12"/>
        <v>0.83006621078910259</v>
      </c>
      <c r="Z41" s="3">
        <f t="shared" si="13"/>
        <v>2.6853359383480324E-2</v>
      </c>
      <c r="AA41">
        <v>3</v>
      </c>
      <c r="AB41" t="s">
        <v>80</v>
      </c>
    </row>
    <row r="42" spans="1:28" x14ac:dyDescent="0.2">
      <c r="A42" t="s">
        <v>54</v>
      </c>
      <c r="B42" t="s">
        <v>57</v>
      </c>
      <c r="C42" t="s">
        <v>34</v>
      </c>
      <c r="D42">
        <v>5.7</v>
      </c>
      <c r="E42">
        <v>0</v>
      </c>
      <c r="F42">
        <v>0</v>
      </c>
      <c r="G42">
        <v>3</v>
      </c>
      <c r="H42">
        <v>1</v>
      </c>
      <c r="I42">
        <v>2</v>
      </c>
      <c r="J42">
        <v>5</v>
      </c>
      <c r="K42">
        <v>0</v>
      </c>
      <c r="L42">
        <v>151</v>
      </c>
      <c r="M42">
        <v>3</v>
      </c>
      <c r="N42">
        <v>4</v>
      </c>
      <c r="O42">
        <v>9</v>
      </c>
      <c r="P42">
        <v>4</v>
      </c>
      <c r="Q42">
        <v>0</v>
      </c>
      <c r="R42">
        <v>0</v>
      </c>
      <c r="S42">
        <v>3800</v>
      </c>
      <c r="T42" s="3">
        <f t="shared" si="8"/>
        <v>4.4596491228070176</v>
      </c>
      <c r="U42" s="3">
        <f t="shared" si="9"/>
        <v>1.1735918744228995</v>
      </c>
      <c r="V42" s="3">
        <f t="shared" si="10"/>
        <v>4.4596491228070176</v>
      </c>
      <c r="W42" s="3">
        <f t="shared" si="11"/>
        <v>0</v>
      </c>
      <c r="X42" s="2">
        <f t="shared" si="7"/>
        <v>0.13513513513513514</v>
      </c>
      <c r="Y42" s="3">
        <f t="shared" si="12"/>
        <v>0.81100047415836896</v>
      </c>
      <c r="Z42" s="3">
        <f t="shared" si="13"/>
        <v>0.81100047415836896</v>
      </c>
      <c r="AA42">
        <v>3</v>
      </c>
    </row>
    <row r="43" spans="1:28" x14ac:dyDescent="0.2">
      <c r="A43" t="s">
        <v>32</v>
      </c>
      <c r="B43" t="s">
        <v>57</v>
      </c>
      <c r="C43" t="s">
        <v>29</v>
      </c>
      <c r="D43">
        <v>40.200000000000003</v>
      </c>
      <c r="E43">
        <v>1</v>
      </c>
      <c r="F43">
        <v>1</v>
      </c>
      <c r="G43">
        <v>25</v>
      </c>
      <c r="H43">
        <v>6</v>
      </c>
      <c r="I43">
        <v>1</v>
      </c>
      <c r="J43">
        <v>17</v>
      </c>
      <c r="K43">
        <v>0</v>
      </c>
      <c r="L43">
        <v>2101</v>
      </c>
      <c r="M43">
        <v>20</v>
      </c>
      <c r="N43">
        <v>46</v>
      </c>
      <c r="O43">
        <v>23</v>
      </c>
      <c r="P43">
        <v>71</v>
      </c>
      <c r="Q43">
        <v>9</v>
      </c>
      <c r="R43">
        <v>0</v>
      </c>
      <c r="S43">
        <v>3200</v>
      </c>
      <c r="T43" s="3">
        <f t="shared" si="8"/>
        <v>3.6995024875621887</v>
      </c>
      <c r="U43" s="3">
        <f t="shared" si="9"/>
        <v>1.156094527363184</v>
      </c>
      <c r="V43" s="3">
        <f t="shared" si="10"/>
        <v>3.3014925373134325</v>
      </c>
      <c r="W43" s="3">
        <f t="shared" si="11"/>
        <v>0.39800995024875618</v>
      </c>
      <c r="X43" s="2">
        <f t="shared" si="7"/>
        <v>0.13513513513513514</v>
      </c>
      <c r="Y43" s="3">
        <f t="shared" si="12"/>
        <v>5.0853838913540006E-2</v>
      </c>
      <c r="Z43" s="3">
        <f t="shared" si="13"/>
        <v>-0.34715611133521618</v>
      </c>
      <c r="AA43">
        <v>3</v>
      </c>
      <c r="AB43" t="s">
        <v>80</v>
      </c>
    </row>
    <row r="44" spans="1:28" x14ac:dyDescent="0.2">
      <c r="A44" t="s">
        <v>42</v>
      </c>
      <c r="B44" t="s">
        <v>57</v>
      </c>
      <c r="C44" t="s">
        <v>29</v>
      </c>
      <c r="D44">
        <v>25</v>
      </c>
      <c r="E44">
        <v>0</v>
      </c>
      <c r="F44">
        <v>0</v>
      </c>
      <c r="G44">
        <v>9</v>
      </c>
      <c r="H44">
        <v>2</v>
      </c>
      <c r="I44">
        <v>0</v>
      </c>
      <c r="J44">
        <v>10</v>
      </c>
      <c r="K44">
        <v>0</v>
      </c>
      <c r="L44">
        <v>1281</v>
      </c>
      <c r="M44">
        <v>13</v>
      </c>
      <c r="N44">
        <v>22</v>
      </c>
      <c r="O44">
        <v>24</v>
      </c>
      <c r="P44">
        <v>38</v>
      </c>
      <c r="Q44">
        <v>5</v>
      </c>
      <c r="R44">
        <v>0</v>
      </c>
      <c r="S44">
        <v>3000</v>
      </c>
      <c r="T44" s="3">
        <f t="shared" si="8"/>
        <v>3.3648000000000002</v>
      </c>
      <c r="U44" s="3">
        <f t="shared" si="9"/>
        <v>1.1216000000000002</v>
      </c>
      <c r="V44" s="3">
        <f t="shared" si="10"/>
        <v>3.3648000000000002</v>
      </c>
      <c r="W44" s="3">
        <f t="shared" si="11"/>
        <v>0</v>
      </c>
      <c r="X44" s="2">
        <f t="shared" si="7"/>
        <v>0.13513513513513514</v>
      </c>
      <c r="Y44" s="3">
        <f t="shared" si="12"/>
        <v>-0.28384864864864845</v>
      </c>
      <c r="Z44" s="3">
        <f t="shared" si="13"/>
        <v>-0.28384864864864845</v>
      </c>
      <c r="AA44">
        <v>3</v>
      </c>
      <c r="AB44" t="s">
        <v>80</v>
      </c>
    </row>
  </sheetData>
  <sortState xmlns:xlrd2="http://schemas.microsoft.com/office/spreadsheetml/2017/richdata2" ref="A2:AB44">
    <sortCondition ref="B2:B44"/>
  </sortState>
  <conditionalFormatting sqref="T2:T44">
    <cfRule type="colorScale" priority="3">
      <colorScale>
        <cfvo type="min"/>
        <cfvo type="max"/>
        <color rgb="FFFCFCFF"/>
        <color rgb="FF63BE7B"/>
      </colorScale>
    </cfRule>
  </conditionalFormatting>
  <conditionalFormatting sqref="U2:U44">
    <cfRule type="colorScale" priority="8">
      <colorScale>
        <cfvo type="min"/>
        <cfvo type="max"/>
        <color rgb="FFFCFCFF"/>
        <color rgb="FF63BE7B"/>
      </colorScale>
    </cfRule>
  </conditionalFormatting>
  <conditionalFormatting sqref="V2:V44">
    <cfRule type="colorScale" priority="7">
      <colorScale>
        <cfvo type="min"/>
        <cfvo type="max"/>
        <color rgb="FFFCFCFF"/>
        <color rgb="FF63BE7B"/>
      </colorScale>
    </cfRule>
  </conditionalFormatting>
  <conditionalFormatting sqref="W2:W44">
    <cfRule type="colorScale" priority="6">
      <colorScale>
        <cfvo type="min"/>
        <cfvo type="max"/>
        <color rgb="FFFCFCFF"/>
        <color rgb="FFF8696B"/>
      </colorScale>
    </cfRule>
  </conditionalFormatting>
  <conditionalFormatting sqref="Y2:Y43">
    <cfRule type="colorScale" priority="5">
      <colorScale>
        <cfvo type="min"/>
        <cfvo type="max"/>
        <color rgb="FFFCFCFF"/>
        <color rgb="FF63BE7B"/>
      </colorScale>
    </cfRule>
  </conditionalFormatting>
  <conditionalFormatting sqref="Z2:Z43">
    <cfRule type="colorScale" priority="4">
      <colorScale>
        <cfvo type="min"/>
        <cfvo type="max"/>
        <color rgb="FFFCFCFF"/>
        <color rgb="FF63BE7B"/>
      </colorScale>
    </cfRule>
  </conditionalFormatting>
  <conditionalFormatting sqref="Y2:Y44">
    <cfRule type="colorScale" priority="2">
      <colorScale>
        <cfvo type="min"/>
        <cfvo type="max"/>
        <color rgb="FFFCFCFF"/>
        <color rgb="FF63BE7B"/>
      </colorScale>
    </cfRule>
  </conditionalFormatting>
  <conditionalFormatting sqref="Z2:Z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2020-08-07T20:19:21Z</dcterms:created>
  <dcterms:modified xsi:type="dcterms:W3CDTF">2020-08-09T01:35:17Z</dcterms:modified>
</cp:coreProperties>
</file>