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82592777-E7F7-234B-AF34-BD4CED4A74D1}" xr6:coauthVersionLast="45" xr6:coauthVersionMax="45" xr10:uidLastSave="{00000000-0000-0000-0000-000000000000}"/>
  <bookViews>
    <workbookView xWindow="-38400" yWindow="0" windowWidth="38400" windowHeight="21600" xr2:uid="{861BD31E-7ED1-BD41-BF08-92331D878A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9" i="1" l="1"/>
  <c r="W38" i="1"/>
  <c r="K34" i="1"/>
  <c r="S10" i="1"/>
  <c r="W14" i="1" l="1"/>
  <c r="S14" i="1"/>
  <c r="X14" i="1" s="1"/>
  <c r="Z14" i="1" s="1"/>
  <c r="W37" i="1" l="1"/>
  <c r="W2" i="1"/>
  <c r="W23" i="1"/>
  <c r="W33" i="1"/>
  <c r="W25" i="1"/>
  <c r="W21" i="1"/>
  <c r="W31" i="1"/>
  <c r="W15" i="1"/>
  <c r="W26" i="1"/>
  <c r="W19" i="1"/>
  <c r="W30" i="1"/>
  <c r="W9" i="1"/>
  <c r="W12" i="1"/>
  <c r="W16" i="1"/>
  <c r="W29" i="1"/>
  <c r="W17" i="1"/>
  <c r="W20" i="1"/>
  <c r="W22" i="1"/>
  <c r="W18" i="1"/>
  <c r="W36" i="1"/>
  <c r="W34" i="1"/>
  <c r="W4" i="1"/>
  <c r="W35" i="1"/>
  <c r="W24" i="1"/>
  <c r="W5" i="1"/>
  <c r="W7" i="1"/>
  <c r="W8" i="1"/>
  <c r="W32" i="1"/>
  <c r="W10" i="1"/>
  <c r="X10" i="1" s="1"/>
  <c r="Z10" i="1" s="1"/>
  <c r="W13" i="1"/>
  <c r="W11" i="1"/>
  <c r="W28" i="1"/>
  <c r="W27" i="1"/>
  <c r="W6" i="1"/>
  <c r="W3" i="1"/>
  <c r="U36" i="1"/>
  <c r="AA36" i="1" s="1"/>
  <c r="U34" i="1"/>
  <c r="U4" i="1"/>
  <c r="U35" i="1"/>
  <c r="U24" i="1"/>
  <c r="AA24" i="1" s="1"/>
  <c r="U38" i="1"/>
  <c r="U5" i="1"/>
  <c r="U7" i="1"/>
  <c r="U8" i="1"/>
  <c r="U32" i="1"/>
  <c r="U10" i="1"/>
  <c r="U13" i="1"/>
  <c r="U11" i="1"/>
  <c r="U28" i="1"/>
  <c r="U27" i="1"/>
  <c r="U6" i="1"/>
  <c r="U3" i="1"/>
  <c r="U18" i="1"/>
  <c r="U37" i="1"/>
  <c r="U2" i="1"/>
  <c r="U23" i="1"/>
  <c r="U33" i="1"/>
  <c r="U25" i="1"/>
  <c r="U21" i="1"/>
  <c r="U31" i="1"/>
  <c r="U15" i="1"/>
  <c r="U26" i="1"/>
  <c r="U19" i="1"/>
  <c r="U39" i="1"/>
  <c r="U30" i="1"/>
  <c r="U9" i="1"/>
  <c r="U12" i="1"/>
  <c r="U16" i="1"/>
  <c r="U29" i="1"/>
  <c r="U17" i="1"/>
  <c r="U20" i="1"/>
  <c r="U22" i="1"/>
  <c r="U14" i="1"/>
  <c r="AA14" i="1" s="1"/>
  <c r="S36" i="1"/>
  <c r="S34" i="1"/>
  <c r="S4" i="1"/>
  <c r="S35" i="1"/>
  <c r="S24" i="1"/>
  <c r="S38" i="1"/>
  <c r="S5" i="1"/>
  <c r="S7" i="1"/>
  <c r="S8" i="1"/>
  <c r="S32" i="1"/>
  <c r="S13" i="1"/>
  <c r="S11" i="1"/>
  <c r="S28" i="1"/>
  <c r="S27" i="1"/>
  <c r="S6" i="1"/>
  <c r="S3" i="1"/>
  <c r="S18" i="1"/>
  <c r="S37" i="1"/>
  <c r="S2" i="1"/>
  <c r="S23" i="1"/>
  <c r="S33" i="1"/>
  <c r="S25" i="1"/>
  <c r="S21" i="1"/>
  <c r="S31" i="1"/>
  <c r="S15" i="1"/>
  <c r="S26" i="1"/>
  <c r="S19" i="1"/>
  <c r="S39" i="1"/>
  <c r="S30" i="1"/>
  <c r="S9" i="1"/>
  <c r="S12" i="1"/>
  <c r="S16" i="1"/>
  <c r="S29" i="1"/>
  <c r="S17" i="1"/>
  <c r="S20" i="1"/>
  <c r="S22" i="1"/>
  <c r="X28" i="1" l="1"/>
  <c r="Z28" i="1" s="1"/>
  <c r="X24" i="1"/>
  <c r="Z24" i="1" s="1"/>
  <c r="X36" i="1"/>
  <c r="Z36" i="1" s="1"/>
  <c r="X8" i="1"/>
  <c r="Z8" i="1" s="1"/>
  <c r="X3" i="1"/>
  <c r="Z3" i="1" s="1"/>
  <c r="X11" i="1"/>
  <c r="Z11" i="1" s="1"/>
  <c r="AA3" i="1"/>
  <c r="AA11" i="1"/>
  <c r="AA8" i="1"/>
  <c r="X6" i="1"/>
  <c r="Z6" i="1" s="1"/>
  <c r="X13" i="1"/>
  <c r="Z13" i="1" s="1"/>
  <c r="AA20" i="1"/>
  <c r="AA12" i="1"/>
  <c r="AA19" i="1"/>
  <c r="AA21" i="1"/>
  <c r="AA2" i="1"/>
  <c r="AA6" i="1"/>
  <c r="AA13" i="1"/>
  <c r="AA7" i="1"/>
  <c r="AA35" i="1"/>
  <c r="X20" i="1"/>
  <c r="Z20" i="1" s="1"/>
  <c r="X12" i="1"/>
  <c r="Z12" i="1" s="1"/>
  <c r="X19" i="1"/>
  <c r="Z19" i="1" s="1"/>
  <c r="X21" i="1"/>
  <c r="Z21" i="1" s="1"/>
  <c r="X2" i="1"/>
  <c r="Z2" i="1" s="1"/>
  <c r="X30" i="1"/>
  <c r="Z30" i="1" s="1"/>
  <c r="X18" i="1"/>
  <c r="Z18" i="1" s="1"/>
  <c r="X29" i="1"/>
  <c r="Z29" i="1" s="1"/>
  <c r="X33" i="1"/>
  <c r="Z33" i="1" s="1"/>
  <c r="X15" i="1"/>
  <c r="Z15" i="1" s="1"/>
  <c r="X17" i="1"/>
  <c r="Z17" i="1" s="1"/>
  <c r="X9" i="1"/>
  <c r="Z9" i="1" s="1"/>
  <c r="X26" i="1"/>
  <c r="Z26" i="1" s="1"/>
  <c r="X25" i="1"/>
  <c r="Z25" i="1" s="1"/>
  <c r="X37" i="1"/>
  <c r="Z37" i="1" s="1"/>
  <c r="X22" i="1"/>
  <c r="Z22" i="1" s="1"/>
  <c r="X16" i="1"/>
  <c r="Z16" i="1" s="1"/>
  <c r="X39" i="1"/>
  <c r="Z39" i="1" s="1"/>
  <c r="X31" i="1"/>
  <c r="Z31" i="1" s="1"/>
  <c r="X23" i="1"/>
  <c r="Z23" i="1" s="1"/>
  <c r="X7" i="1"/>
  <c r="Z7" i="1" s="1"/>
  <c r="X35" i="1"/>
  <c r="Z35" i="1" s="1"/>
  <c r="AA17" i="1"/>
  <c r="AA9" i="1"/>
  <c r="AA26" i="1"/>
  <c r="AA25" i="1"/>
  <c r="AA37" i="1"/>
  <c r="V23" i="1"/>
  <c r="AA27" i="1"/>
  <c r="AA5" i="1"/>
  <c r="V16" i="1"/>
  <c r="V36" i="1"/>
  <c r="AA30" i="1"/>
  <c r="AA15" i="1"/>
  <c r="AA33" i="1"/>
  <c r="AA18" i="1"/>
  <c r="AA28" i="1"/>
  <c r="AA32" i="1"/>
  <c r="AA38" i="1"/>
  <c r="AA34" i="1"/>
  <c r="V39" i="1"/>
  <c r="V11" i="1"/>
  <c r="V24" i="1"/>
  <c r="AA10" i="1"/>
  <c r="AA4" i="1"/>
  <c r="V3" i="1"/>
  <c r="X5" i="1"/>
  <c r="Z5" i="1" s="1"/>
  <c r="X4" i="1"/>
  <c r="Z4" i="1" s="1"/>
  <c r="AA29" i="1"/>
  <c r="X27" i="1"/>
  <c r="Z27" i="1" s="1"/>
  <c r="X32" i="1"/>
  <c r="Z32" i="1" s="1"/>
  <c r="X38" i="1"/>
  <c r="Z38" i="1" s="1"/>
  <c r="X34" i="1"/>
  <c r="Z34" i="1" s="1"/>
  <c r="AA22" i="1"/>
  <c r="AA16" i="1"/>
  <c r="AA39" i="1"/>
  <c r="AA31" i="1"/>
  <c r="AA23" i="1"/>
  <c r="V31" i="1"/>
  <c r="V8" i="1"/>
  <c r="V22" i="1"/>
  <c r="V20" i="1"/>
  <c r="V12" i="1"/>
  <c r="V19" i="1"/>
  <c r="V21" i="1"/>
  <c r="V2" i="1"/>
  <c r="V6" i="1"/>
  <c r="V13" i="1"/>
  <c r="V7" i="1"/>
  <c r="V35" i="1"/>
  <c r="V17" i="1"/>
  <c r="V9" i="1"/>
  <c r="V26" i="1"/>
  <c r="V25" i="1"/>
  <c r="V37" i="1"/>
  <c r="V27" i="1"/>
  <c r="V10" i="1"/>
  <c r="V5" i="1"/>
  <c r="V4" i="1"/>
  <c r="V14" i="1"/>
  <c r="V29" i="1"/>
  <c r="V30" i="1"/>
  <c r="V15" i="1"/>
  <c r="V33" i="1"/>
  <c r="V18" i="1"/>
  <c r="V28" i="1"/>
  <c r="V32" i="1"/>
  <c r="V38" i="1"/>
  <c r="V34" i="1"/>
</calcChain>
</file>

<file path=xl/sharedStrings.xml><?xml version="1.0" encoding="utf-8"?>
<sst xmlns="http://schemas.openxmlformats.org/spreadsheetml/2006/main" count="124" uniqueCount="69">
  <si>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</si>
  <si>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</si>
  <si>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</si>
  <si>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</si>
  <si>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</si>
  <si>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</si>
  <si>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</si>
  <si>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</si>
  <si>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</si>
  <si>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</si>
  <si>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</si>
  <si>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</si>
  <si>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</si>
  <si>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</si>
  <si>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</si>
  <si>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</si>
  <si>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</si>
  <si>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</si>
  <si>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</si>
  <si>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</si>
  <si>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FPPG-Floor</t>
  </si>
  <si>
    <t>Team_Odds</t>
  </si>
  <si>
    <t>FPPG_w_Odds</t>
  </si>
  <si>
    <t>Floor_w_Odds</t>
  </si>
  <si>
    <t>Starting</t>
  </si>
  <si>
    <t>INT</t>
  </si>
  <si>
    <t>Lautaro Martinez</t>
  </si>
  <si>
    <t>Alexis Sanchez</t>
  </si>
  <si>
    <t>Romelu Lukaku</t>
  </si>
  <si>
    <t>Roberto Gagliardini</t>
  </si>
  <si>
    <t>Nicolo Barella</t>
  </si>
  <si>
    <t>Marcelo Brozovic</t>
  </si>
  <si>
    <t>Danilo D'Ambrosio</t>
  </si>
  <si>
    <t>Christiano Biraghi</t>
  </si>
  <si>
    <t>Stefan de Vrij</t>
  </si>
  <si>
    <t>Diego Godin</t>
  </si>
  <si>
    <t>Christian Eriksen</t>
  </si>
  <si>
    <t>KP</t>
  </si>
  <si>
    <t>Victor Moses</t>
  </si>
  <si>
    <t>Borja Velero</t>
  </si>
  <si>
    <t>Milan Skriniar</t>
  </si>
  <si>
    <t>Antonio Candreva</t>
  </si>
  <si>
    <t>Andrea Ranocchia</t>
  </si>
  <si>
    <t>Alessandro Bastoni</t>
  </si>
  <si>
    <t>Jonathan Tah</t>
  </si>
  <si>
    <t>Sven Bender</t>
  </si>
  <si>
    <t>Lars Bender</t>
  </si>
  <si>
    <t>Edmond Tapsoba</t>
  </si>
  <si>
    <t>Julian Baumgartlinger</t>
  </si>
  <si>
    <t>Moussa Diaby</t>
  </si>
  <si>
    <t>Charles Aranguiz</t>
  </si>
  <si>
    <t>Daley Sinkgraven</t>
  </si>
  <si>
    <t>Exequiel Palacios</t>
  </si>
  <si>
    <t>Florian Wirtz</t>
  </si>
  <si>
    <t>Kai Havertz</t>
  </si>
  <si>
    <t>Kevin Volland</t>
  </si>
  <si>
    <t>Leon Bailey</t>
  </si>
  <si>
    <t>LEV</t>
  </si>
  <si>
    <t>Kerem Demirbay</t>
  </si>
  <si>
    <t>Nadiem Amiri</t>
  </si>
  <si>
    <t>Wendell</t>
  </si>
  <si>
    <t>Mitchell Weiser</t>
  </si>
  <si>
    <t>Aleksandar Dragovic</t>
  </si>
  <si>
    <t>Paulinho</t>
  </si>
  <si>
    <t>Lucas Alario</t>
  </si>
  <si>
    <t>FPPG_w_Odd_FullSeason</t>
  </si>
  <si>
    <t>Diff</t>
  </si>
  <si>
    <t>y</t>
  </si>
  <si>
    <t>Ashley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</si>
</sst>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93D-4AEA-4448-B6EC-69B7B6046035}">
  <dimension ref="A1:AB39"/>
  <sheetViews>
    <sheetView tabSelected="1" workbookViewId="0">
      <selection activeCell="D23" sqref="D23:E23"/>
    </sheetView>
  </sheetViews>
  <sheetFormatPr baseColWidth="10" defaultRowHeight="16" x14ac:dyDescent="0.2"/>
  <cols>
    <col min="1" max="1" width="17.332031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65</v>
      </c>
      <c r="Z1" t="s">
        <v>66</v>
      </c>
      <c r="AA1" t="s">
        <v>23</v>
      </c>
      <c r="AB1" t="s">
        <v>24</v>
      </c>
    </row>
    <row r="2" spans="1:28" x14ac:dyDescent="0.2">
      <c r="A2" t="s">
        <v>62</v>
      </c>
      <c r="B2" t="s">
        <v>57</v>
      </c>
      <c r="D2" s="1">
        <v>2.2555555555555555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152</v>
      </c>
      <c r="L2">
        <v>2</v>
      </c>
      <c r="M2">
        <v>3</v>
      </c>
      <c r="N2">
        <v>1</v>
      </c>
      <c r="O2">
        <v>2</v>
      </c>
      <c r="P2">
        <v>2</v>
      </c>
      <c r="Q2">
        <v>0</v>
      </c>
      <c r="R2">
        <v>3000</v>
      </c>
      <c r="S2" s="1">
        <f>(E2*10+F2*6+G2+H2+I2*0.7+J2+K2*0.02+L2+M2*(-0.5)+N2+O2*0.5+P2*(-1.5)+Q2*(-3))/D2</f>
        <v>2.0128078817733992</v>
      </c>
      <c r="U2" s="1">
        <f>(G2+H2+I2*0.7+J2+K2*0.02+L2+M2*(-0.5)+N2+O2*0.5+P2*(-1.5)+Q2*(-3))/D2</f>
        <v>2.0128078817733992</v>
      </c>
      <c r="V2" s="1">
        <f>S2-U2</f>
        <v>0</v>
      </c>
      <c r="W2" s="1">
        <f>5/18</f>
        <v>0.27777777777777779</v>
      </c>
      <c r="X2" s="1">
        <f>S2+(W2-0.5)*10</f>
        <v>-0.20941434044882312</v>
      </c>
      <c r="Y2" s="1">
        <v>0.30378933847141942</v>
      </c>
      <c r="Z2" s="1">
        <f>X2-Y2</f>
        <v>-0.51320367892024255</v>
      </c>
      <c r="AA2" s="1">
        <f>U2+(W2-0.5)*10</f>
        <v>-0.20941434044882312</v>
      </c>
    </row>
    <row r="3" spans="1:28" x14ac:dyDescent="0.2">
      <c r="A3" t="s">
        <v>43</v>
      </c>
      <c r="B3" t="s">
        <v>25</v>
      </c>
      <c r="D3" s="1">
        <v>3.0777777777777779</v>
      </c>
      <c r="E3">
        <v>0</v>
      </c>
      <c r="F3">
        <v>1</v>
      </c>
      <c r="G3">
        <v>2</v>
      </c>
      <c r="H3">
        <v>1</v>
      </c>
      <c r="I3">
        <v>0</v>
      </c>
      <c r="J3">
        <v>1</v>
      </c>
      <c r="K3">
        <v>179</v>
      </c>
      <c r="L3">
        <v>3</v>
      </c>
      <c r="M3">
        <v>2</v>
      </c>
      <c r="N3">
        <v>4</v>
      </c>
      <c r="O3">
        <v>2</v>
      </c>
      <c r="P3">
        <v>0</v>
      </c>
      <c r="Q3">
        <v>0</v>
      </c>
      <c r="R3">
        <v>3600</v>
      </c>
      <c r="S3" s="1">
        <f>(E3*10+F3*6+G3+H3+I3*0.7+J3+K3*0.02+L3+M3*(-0.5)+N3+O3*0.5+P3*(-1.5)+Q3*(-3))/D3</f>
        <v>6.6866425992779774</v>
      </c>
      <c r="U3" s="1">
        <f>(G3+H3+I3*0.7+J3+K3*0.02+L3+M3*(-0.5)+N3+O3*0.5+P3*(-1.5)+Q3*(-3))/D3</f>
        <v>4.7371841155234655</v>
      </c>
      <c r="V3" s="1">
        <f>S3-U3</f>
        <v>1.9494584837545119</v>
      </c>
      <c r="W3" s="1">
        <f>10/21</f>
        <v>0.47619047619047616</v>
      </c>
      <c r="X3" s="1">
        <f>S3+(W3-0.5)*10</f>
        <v>6.4485473611827393</v>
      </c>
      <c r="Y3" s="1">
        <v>4.8615126050420177</v>
      </c>
      <c r="Z3" s="1">
        <f>X3-Y3</f>
        <v>1.5870347561407216</v>
      </c>
      <c r="AA3" s="1">
        <f>U3+(W3-0.5)*10</f>
        <v>4.4990888774282274</v>
      </c>
      <c r="AB3" t="s">
        <v>67</v>
      </c>
    </row>
    <row r="4" spans="1:28" x14ac:dyDescent="0.2">
      <c r="A4" t="s">
        <v>27</v>
      </c>
      <c r="B4" t="s">
        <v>25</v>
      </c>
      <c r="D4" s="1">
        <v>2.1666666666666665</v>
      </c>
      <c r="E4">
        <v>1</v>
      </c>
      <c r="F4">
        <v>0</v>
      </c>
      <c r="G4">
        <v>3</v>
      </c>
      <c r="H4">
        <v>2</v>
      </c>
      <c r="I4">
        <v>3</v>
      </c>
      <c r="J4">
        <v>2</v>
      </c>
      <c r="K4">
        <v>56</v>
      </c>
      <c r="L4">
        <v>3</v>
      </c>
      <c r="M4">
        <v>6</v>
      </c>
      <c r="N4">
        <v>1</v>
      </c>
      <c r="O4">
        <v>2</v>
      </c>
      <c r="P4">
        <v>1</v>
      </c>
      <c r="Q4">
        <v>0</v>
      </c>
      <c r="R4">
        <v>9200</v>
      </c>
      <c r="S4" s="1">
        <f>(E4*10+F4*6+G4+H4+I4*0.7+J4+K4*0.02+L4+M4*(-0.5)+N4+O4*0.5+P4*(-1.5)+Q4*(-3))/D4</f>
        <v>9.5630769230769257</v>
      </c>
      <c r="U4" s="1">
        <f>(G4+H4+I4*0.7+J4+K4*0.02+L4+M4*(-0.5)+N4+O4*0.5+P4*(-1.5)+Q4*(-3))/D4</f>
        <v>4.9476923076923072</v>
      </c>
      <c r="V4" s="1">
        <f>S4-U4</f>
        <v>4.6153846153846185</v>
      </c>
      <c r="W4" s="1">
        <f>10/21</f>
        <v>0.47619047619047616</v>
      </c>
      <c r="X4" s="1">
        <f>S4+(W4-0.5)*10</f>
        <v>9.3249816849816867</v>
      </c>
      <c r="Y4" s="1">
        <v>16.610911384421321</v>
      </c>
      <c r="Z4" s="1">
        <f>X4-Y4</f>
        <v>-7.2859296994396345</v>
      </c>
      <c r="AA4" s="1">
        <f>U4+(W4-0.5)*10</f>
        <v>4.709597069597069</v>
      </c>
    </row>
    <row r="5" spans="1:28" x14ac:dyDescent="0.2">
      <c r="A5" t="s">
        <v>42</v>
      </c>
      <c r="B5" t="s">
        <v>25</v>
      </c>
      <c r="D5" s="1">
        <v>1.7555555555555555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92</v>
      </c>
      <c r="L5">
        <v>2</v>
      </c>
      <c r="M5">
        <v>3</v>
      </c>
      <c r="N5">
        <v>6</v>
      </c>
      <c r="O5">
        <v>4</v>
      </c>
      <c r="P5">
        <v>1</v>
      </c>
      <c r="Q5">
        <v>0</v>
      </c>
      <c r="R5">
        <v>3800</v>
      </c>
      <c r="S5" s="1">
        <f>(E5*10+F5*6+G5+H5+I5*0.7+J5+K5*0.02+L5+M5*(-0.5)+N5+O5*0.5+P5*(-1.5)+Q5*(-3))/D5</f>
        <v>6.7443037974683548</v>
      </c>
      <c r="U5" s="1">
        <f>(G5+H5+I5*0.7+J5+K5*0.02+L5+M5*(-0.5)+N5+O5*0.5+P5*(-1.5)+Q5*(-3))/D5</f>
        <v>6.7443037974683548</v>
      </c>
      <c r="V5" s="1">
        <f>S5-U5</f>
        <v>0</v>
      </c>
      <c r="W5" s="1">
        <f>10/21</f>
        <v>0.47619047619047616</v>
      </c>
      <c r="X5" s="1">
        <f>S5+(W5-0.5)*10</f>
        <v>6.5062085593731167</v>
      </c>
      <c r="Y5" s="1">
        <v>3.9235209235209236</v>
      </c>
      <c r="Z5" s="1">
        <f>X5-Y5</f>
        <v>2.5826876358521931</v>
      </c>
      <c r="AA5" s="1">
        <f>U5+(W5-0.5)*10</f>
        <v>6.5062085593731167</v>
      </c>
    </row>
    <row r="6" spans="1:28" x14ac:dyDescent="0.2">
      <c r="A6" t="s">
        <v>41</v>
      </c>
      <c r="B6" t="s">
        <v>25</v>
      </c>
      <c r="D6" s="1">
        <v>1.4888888888888889</v>
      </c>
      <c r="E6">
        <v>0</v>
      </c>
      <c r="F6">
        <v>0</v>
      </c>
      <c r="G6">
        <v>1</v>
      </c>
      <c r="H6">
        <v>0</v>
      </c>
      <c r="I6">
        <v>14</v>
      </c>
      <c r="J6">
        <v>1</v>
      </c>
      <c r="K6">
        <v>68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8200</v>
      </c>
      <c r="S6" s="1">
        <f>(E6*10+F6*6+G6+H6+I6*0.7+J6+K6*0.02+L6+M6*(-0.5)+N6+O6*0.5+P6*(-1.5)+Q6*(-3))/D6</f>
        <v>9.5104477611940279</v>
      </c>
      <c r="U6" s="1">
        <f>(G6+H6+I6*0.7+J6+K6*0.02+L6+M6*(-0.5)+N6+O6*0.5+P6*(-1.5)+Q6*(-3))/D6</f>
        <v>9.5104477611940279</v>
      </c>
      <c r="V6" s="1">
        <f>S6-U6</f>
        <v>0</v>
      </c>
      <c r="W6" s="1">
        <f>10/21</f>
        <v>0.47619047619047616</v>
      </c>
      <c r="X6" s="1">
        <f>S6+(W6-0.5)*10</f>
        <v>9.2723525230987889</v>
      </c>
      <c r="Y6" s="1">
        <v>15.512082697847822</v>
      </c>
      <c r="Z6" s="1">
        <f>X6-Y6</f>
        <v>-6.2397301747490328</v>
      </c>
      <c r="AA6" s="1">
        <f>U6+(W6-0.5)*10</f>
        <v>9.2723525230987889</v>
      </c>
    </row>
    <row r="7" spans="1:28" x14ac:dyDescent="0.2">
      <c r="A7" t="s">
        <v>68</v>
      </c>
      <c r="B7" t="s">
        <v>25</v>
      </c>
      <c r="D7" s="1">
        <v>3.2</v>
      </c>
      <c r="E7">
        <v>1</v>
      </c>
      <c r="F7">
        <v>1</v>
      </c>
      <c r="G7">
        <v>5</v>
      </c>
      <c r="H7">
        <v>2</v>
      </c>
      <c r="I7">
        <v>9</v>
      </c>
      <c r="J7">
        <v>3</v>
      </c>
      <c r="K7">
        <v>94</v>
      </c>
      <c r="L7">
        <v>6</v>
      </c>
      <c r="M7">
        <v>0</v>
      </c>
      <c r="N7">
        <v>1</v>
      </c>
      <c r="O7">
        <v>5</v>
      </c>
      <c r="P7">
        <v>0</v>
      </c>
      <c r="Q7">
        <v>0</v>
      </c>
      <c r="R7">
        <v>8800</v>
      </c>
      <c r="S7" s="1">
        <f>(E7*10+F7*6+G7+H7+I7*0.7+J7+K7*0.02+L7+M7*(-0.5)+N7+O7*0.5+P7*(-1.5)+Q7*(-3))/D7</f>
        <v>13.649999999999999</v>
      </c>
      <c r="U7" s="1">
        <f>(G7+H7+I7*0.7+J7+K7*0.02+L7+M7*(-0.5)+N7+O7*0.5+P7*(-1.5)+Q7*(-3))/D7</f>
        <v>8.6499999999999986</v>
      </c>
      <c r="V7" s="1">
        <f>S7-U7</f>
        <v>5</v>
      </c>
      <c r="W7" s="1">
        <f>10/21</f>
        <v>0.47619047619047616</v>
      </c>
      <c r="X7" s="1">
        <f>S7+(W7-0.5)*10</f>
        <v>13.41190476190476</v>
      </c>
      <c r="Y7" s="1">
        <v>11.892339544513456</v>
      </c>
      <c r="Z7" s="1">
        <f>X7-Y7</f>
        <v>1.5195652173913032</v>
      </c>
      <c r="AA7" s="1">
        <f>U7+(W7-0.5)*10</f>
        <v>8.4119047619047596</v>
      </c>
      <c r="AB7" t="s">
        <v>67</v>
      </c>
    </row>
    <row r="8" spans="1:28" x14ac:dyDescent="0.2">
      <c r="A8" t="s">
        <v>39</v>
      </c>
      <c r="B8" t="s">
        <v>25</v>
      </c>
      <c r="D8" s="1">
        <v>1.2777777777777777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50</v>
      </c>
      <c r="L8">
        <v>2</v>
      </c>
      <c r="M8">
        <v>3</v>
      </c>
      <c r="N8">
        <v>2</v>
      </c>
      <c r="O8">
        <v>2</v>
      </c>
      <c r="P8">
        <v>0</v>
      </c>
      <c r="Q8">
        <v>0</v>
      </c>
      <c r="R8">
        <v>4000</v>
      </c>
      <c r="S8" s="1">
        <f>(E8*10+F8*6+G8+H8+I8*0.7+J8+K8*0.02+L8+M8*(-0.5)+N8+O8*0.5+P8*(-1.5)+Q8*(-3))/D8</f>
        <v>5.0869565217391308</v>
      </c>
      <c r="U8" s="1">
        <f>(G8+H8+I8*0.7+J8+K8*0.02+L8+M8*(-0.5)+N8+O8*0.5+P8*(-1.5)+Q8*(-3))/D8</f>
        <v>5.0869565217391308</v>
      </c>
      <c r="V8" s="1">
        <f>S8-U8</f>
        <v>0</v>
      </c>
      <c r="W8" s="1">
        <f>10/21</f>
        <v>0.47619047619047616</v>
      </c>
      <c r="X8" s="1">
        <f>S8+(W8-0.5)*10</f>
        <v>4.8488612836438927</v>
      </c>
      <c r="Y8" s="1">
        <v>6.8432380952380951</v>
      </c>
      <c r="Z8" s="1">
        <f>X8-Y8</f>
        <v>-1.9943768115942024</v>
      </c>
      <c r="AA8" s="1">
        <f>U8+(W8-0.5)*10</f>
        <v>4.8488612836438927</v>
      </c>
    </row>
    <row r="9" spans="1:28" x14ac:dyDescent="0.2">
      <c r="A9" t="s">
        <v>50</v>
      </c>
      <c r="B9" t="s">
        <v>57</v>
      </c>
      <c r="D9" s="1">
        <v>3.8777777777777778</v>
      </c>
      <c r="E9">
        <v>0</v>
      </c>
      <c r="F9">
        <v>1</v>
      </c>
      <c r="G9">
        <v>3</v>
      </c>
      <c r="H9">
        <v>0</v>
      </c>
      <c r="I9">
        <v>2</v>
      </c>
      <c r="J9">
        <v>2</v>
      </c>
      <c r="K9">
        <v>259</v>
      </c>
      <c r="L9">
        <v>12</v>
      </c>
      <c r="M9">
        <v>4</v>
      </c>
      <c r="N9">
        <v>7</v>
      </c>
      <c r="O9">
        <v>5</v>
      </c>
      <c r="P9">
        <v>2</v>
      </c>
      <c r="Q9">
        <v>0</v>
      </c>
      <c r="R9">
        <v>6400</v>
      </c>
      <c r="S9" s="1">
        <f>(E9*10+F9*6+G9+H9+I9*0.7+J9+K9*0.02+L9+M9*(-0.5)+N9+O9*0.5+P9*(-1.5)+Q9*(-3))/D9</f>
        <v>8.7885386819484239</v>
      </c>
      <c r="U9" s="1">
        <f>(G9+H9+I9*0.7+J9+K9*0.02+L9+M9*(-0.5)+N9+O9*0.5+P9*(-1.5)+Q9*(-3))/D9</f>
        <v>7.2412607449856727</v>
      </c>
      <c r="V9" s="1">
        <f>S9-U9</f>
        <v>1.5472779369627512</v>
      </c>
      <c r="W9" s="1">
        <f>5/18</f>
        <v>0.27777777777777779</v>
      </c>
      <c r="X9" s="1">
        <f>S9+(W9-0.5)*10</f>
        <v>6.5663164597262016</v>
      </c>
      <c r="Y9" s="1">
        <v>5.6583574879227054</v>
      </c>
      <c r="Z9" s="1">
        <f>X9-Y9</f>
        <v>0.90795897180349616</v>
      </c>
      <c r="AA9" s="1">
        <f>U9+(W9-0.5)*10</f>
        <v>5.0190385227634504</v>
      </c>
      <c r="AB9" t="s">
        <v>67</v>
      </c>
    </row>
    <row r="10" spans="1:28" x14ac:dyDescent="0.2">
      <c r="A10" t="s">
        <v>36</v>
      </c>
      <c r="B10" t="s">
        <v>25</v>
      </c>
      <c r="D10" s="1">
        <v>1.8333333333333333</v>
      </c>
      <c r="E10">
        <v>1</v>
      </c>
      <c r="F10">
        <v>0</v>
      </c>
      <c r="G10">
        <v>6</v>
      </c>
      <c r="H10">
        <v>3</v>
      </c>
      <c r="I10">
        <v>21</v>
      </c>
      <c r="J10">
        <v>4</v>
      </c>
      <c r="K10">
        <v>93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9600</v>
      </c>
      <c r="S10" s="1">
        <f>(E10*10+F10*6+G10+H10+I10*0.7+J10+K10*0.02+L10+M10*(-0.5)+N10+O10*0.5+P10*(-1.5)+Q10*(-3))/D10</f>
        <v>22.123636363636365</v>
      </c>
      <c r="U10" s="1">
        <f>(G10+H10+I10*0.7+J10+K10*0.02+L10+M10*(-0.5)+N10+O10*0.5+P10*(-1.5)+Q10*(-3))/D10</f>
        <v>16.669090909090908</v>
      </c>
      <c r="V10" s="1">
        <f>S10-U10</f>
        <v>5.4545454545454568</v>
      </c>
      <c r="W10" s="1">
        <f>10/21</f>
        <v>0.47619047619047616</v>
      </c>
      <c r="X10" s="1">
        <f>S10+(W10-0.5)*10</f>
        <v>21.885541125541128</v>
      </c>
      <c r="Y10" s="1">
        <v>18.70576441102757</v>
      </c>
      <c r="Z10" s="1">
        <f>X10-Y10</f>
        <v>3.179776714513558</v>
      </c>
      <c r="AA10" s="1">
        <f>U10+(W10-0.5)*10</f>
        <v>16.430995670995671</v>
      </c>
    </row>
    <row r="11" spans="1:28" x14ac:dyDescent="0.2">
      <c r="A11" t="s">
        <v>33</v>
      </c>
      <c r="B11" t="s">
        <v>25</v>
      </c>
      <c r="D11" s="1">
        <v>2.0222222222222221</v>
      </c>
      <c r="E11">
        <v>0</v>
      </c>
      <c r="F11">
        <v>2</v>
      </c>
      <c r="G11">
        <v>1</v>
      </c>
      <c r="H11">
        <v>0</v>
      </c>
      <c r="I11">
        <v>9</v>
      </c>
      <c r="J11">
        <v>5</v>
      </c>
      <c r="K11">
        <v>62</v>
      </c>
      <c r="L11">
        <v>2</v>
      </c>
      <c r="M11">
        <v>5</v>
      </c>
      <c r="N11">
        <v>2</v>
      </c>
      <c r="O11">
        <v>3</v>
      </c>
      <c r="P11">
        <v>1</v>
      </c>
      <c r="Q11">
        <v>0</v>
      </c>
      <c r="R11">
        <v>9000</v>
      </c>
      <c r="S11" s="1">
        <f>(E11*10+F11*6+G11+H11+I11*0.7+J11+K11*0.02+L11+M11*(-0.5)+N11+O11*0.5+P11*(-1.5)+Q11*(-3))/D11</f>
        <v>13.371428571428572</v>
      </c>
      <c r="U11" s="1">
        <f>(G11+H11+I11*0.7+J11+K11*0.02+L11+M11*(-0.5)+N11+O11*0.5+P11*(-1.5)+Q11*(-3))/D11</f>
        <v>7.4373626373626376</v>
      </c>
      <c r="V11" s="1">
        <f>S11-U11</f>
        <v>5.9340659340659343</v>
      </c>
      <c r="W11" s="1">
        <f>10/21</f>
        <v>0.47619047619047616</v>
      </c>
      <c r="X11" s="1">
        <f>S11+(W11-0.5)*10</f>
        <v>13.133333333333333</v>
      </c>
      <c r="Y11" s="1">
        <v>12.852033517269568</v>
      </c>
      <c r="Z11" s="1">
        <f>X11-Y11</f>
        <v>0.28129981606376475</v>
      </c>
      <c r="AA11" s="1">
        <f>U11+(W11-0.5)*10</f>
        <v>7.1992673992673994</v>
      </c>
    </row>
    <row r="12" spans="1:28" x14ac:dyDescent="0.2">
      <c r="A12" t="s">
        <v>51</v>
      </c>
      <c r="B12" t="s">
        <v>57</v>
      </c>
      <c r="D12" s="1">
        <v>2.1666666666666665</v>
      </c>
      <c r="E12">
        <v>0</v>
      </c>
      <c r="F12">
        <v>0</v>
      </c>
      <c r="G12">
        <v>0</v>
      </c>
      <c r="H12">
        <v>0</v>
      </c>
      <c r="I12">
        <v>8</v>
      </c>
      <c r="J12">
        <v>2</v>
      </c>
      <c r="K12">
        <v>139</v>
      </c>
      <c r="L12">
        <v>1</v>
      </c>
      <c r="M12">
        <v>3</v>
      </c>
      <c r="N12">
        <v>5</v>
      </c>
      <c r="O12">
        <v>5</v>
      </c>
      <c r="P12">
        <v>1</v>
      </c>
      <c r="Q12">
        <v>0</v>
      </c>
      <c r="R12">
        <v>4200</v>
      </c>
      <c r="S12" s="1">
        <f>(E12*10+F12*6+G12+H12+I12*0.7+J12+K12*0.02+L12+M12*(-0.5)+N12+O12*0.5+P12*(-1.5)+Q12*(-3))/D12</f>
        <v>7.3292307692307697</v>
      </c>
      <c r="U12" s="1">
        <f>(G12+H12+I12*0.7+J12+K12*0.02+L12+M12*(-0.5)+N12+O12*0.5+P12*(-1.5)+Q12*(-3))/D12</f>
        <v>7.3292307692307697</v>
      </c>
      <c r="V12" s="1">
        <f>S12-U12</f>
        <v>0</v>
      </c>
      <c r="W12" s="1">
        <f>5/18</f>
        <v>0.27777777777777779</v>
      </c>
      <c r="X12" s="1">
        <f>S12+(W12-0.5)*10</f>
        <v>5.1070085470085473</v>
      </c>
      <c r="Y12" s="1">
        <v>3.0938271604938272</v>
      </c>
      <c r="Z12" s="1">
        <f>X12-Y12</f>
        <v>2.0131813865147201</v>
      </c>
      <c r="AA12" s="1">
        <f>U12+(W12-0.5)*10</f>
        <v>5.1070085470085473</v>
      </c>
    </row>
    <row r="13" spans="1:28" x14ac:dyDescent="0.2">
      <c r="A13" t="s">
        <v>32</v>
      </c>
      <c r="B13" t="s">
        <v>25</v>
      </c>
      <c r="D13" s="1">
        <v>3.8333333333333335</v>
      </c>
      <c r="E13">
        <v>2</v>
      </c>
      <c r="F13">
        <v>0</v>
      </c>
      <c r="G13">
        <v>3</v>
      </c>
      <c r="H13">
        <v>3</v>
      </c>
      <c r="I13">
        <v>7</v>
      </c>
      <c r="J13">
        <v>0</v>
      </c>
      <c r="K13">
        <v>149</v>
      </c>
      <c r="L13">
        <v>5</v>
      </c>
      <c r="M13">
        <v>7</v>
      </c>
      <c r="N13">
        <v>8</v>
      </c>
      <c r="O13">
        <v>4</v>
      </c>
      <c r="P13">
        <v>0</v>
      </c>
      <c r="Q13">
        <v>0</v>
      </c>
      <c r="R13">
        <v>6000</v>
      </c>
      <c r="S13" s="1">
        <f>(E13*10+F13*6+G13+H13+I13*0.7+J13+K13*0.02+L13+M13*(-0.5)+N13+O13*0.5+P13*(-1.5)+Q13*(-3))/D13</f>
        <v>11.838260869565216</v>
      </c>
      <c r="U13" s="1">
        <f>(G13+H13+I13*0.7+J13+K13*0.02+L13+M13*(-0.5)+N13+O13*0.5+P13*(-1.5)+Q13*(-3))/D13</f>
        <v>6.620869565217391</v>
      </c>
      <c r="V13" s="1">
        <f>S13-U13</f>
        <v>5.2173913043478253</v>
      </c>
      <c r="W13" s="1">
        <f>10/21</f>
        <v>0.47619047619047616</v>
      </c>
      <c r="X13" s="1">
        <f>S13+(W13-0.5)*10</f>
        <v>11.600165631469977</v>
      </c>
      <c r="Y13" s="1">
        <v>6.3906128958760542</v>
      </c>
      <c r="Z13" s="1">
        <f>X13-Y13</f>
        <v>5.2095527355939231</v>
      </c>
      <c r="AA13" s="1">
        <f>U13+(W13-0.5)*10</f>
        <v>6.3827743271221529</v>
      </c>
      <c r="AB13" t="s">
        <v>67</v>
      </c>
    </row>
    <row r="14" spans="1:28" x14ac:dyDescent="0.2">
      <c r="A14" t="s">
        <v>35</v>
      </c>
      <c r="B14" t="s">
        <v>25</v>
      </c>
      <c r="D14" s="1">
        <v>4.3444444444444441</v>
      </c>
      <c r="E14">
        <v>0</v>
      </c>
      <c r="F14">
        <v>0</v>
      </c>
      <c r="G14">
        <v>1</v>
      </c>
      <c r="H14">
        <v>0</v>
      </c>
      <c r="I14">
        <v>2</v>
      </c>
      <c r="J14">
        <v>1</v>
      </c>
      <c r="K14">
        <v>208</v>
      </c>
      <c r="L14">
        <v>2</v>
      </c>
      <c r="M14">
        <v>3</v>
      </c>
      <c r="N14">
        <v>5</v>
      </c>
      <c r="O14">
        <v>9</v>
      </c>
      <c r="P14">
        <v>0</v>
      </c>
      <c r="Q14">
        <v>0</v>
      </c>
      <c r="R14">
        <v>4400</v>
      </c>
      <c r="S14" s="1">
        <f>(E14*10+F14*6+G14+H14+I14*0.7+J14+K14*0.02+L14+M14*(-0.5)+N14+O14*0.5+P14*(-1.5)+Q14*(-3))/D14</f>
        <v>4.0419437340153461</v>
      </c>
      <c r="U14" s="1">
        <f>(G14+H14+I14*0.7+J14+K14*0.02+L14+M14*(-0.5)+N14+O14*0.5+P14*(-1.5)+Q14*(-3))/D14</f>
        <v>4.0419437340153461</v>
      </c>
      <c r="V14" s="1">
        <f>S14-U14</f>
        <v>0</v>
      </c>
      <c r="W14" s="1">
        <f>10/21</f>
        <v>0.47619047619047616</v>
      </c>
      <c r="X14" s="1">
        <f>S14+(W14-0.5)*10</f>
        <v>3.803848495920108</v>
      </c>
      <c r="Y14" s="1">
        <v>4.9661752245382136</v>
      </c>
      <c r="Z14" s="1">
        <f>X14-Y14</f>
        <v>-1.1623267286181056</v>
      </c>
      <c r="AA14" s="1">
        <f>U14+(W14-0.5)*10</f>
        <v>3.803848495920108</v>
      </c>
      <c r="AB14" t="s">
        <v>67</v>
      </c>
    </row>
    <row r="15" spans="1:28" x14ac:dyDescent="0.2">
      <c r="A15" t="s">
        <v>47</v>
      </c>
      <c r="B15" t="s">
        <v>57</v>
      </c>
      <c r="D15" s="1">
        <v>3.6888888888888891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352</v>
      </c>
      <c r="L15">
        <v>0</v>
      </c>
      <c r="M15">
        <v>3</v>
      </c>
      <c r="N15">
        <v>5</v>
      </c>
      <c r="O15">
        <v>4</v>
      </c>
      <c r="P15">
        <v>1</v>
      </c>
      <c r="Q15">
        <v>0</v>
      </c>
      <c r="R15">
        <v>3000</v>
      </c>
      <c r="S15" s="1">
        <f>(E15*10+F15*6+G15+H15+I15*0.7+J15+K15*0.02+L15+M15*(-0.5)+N15+O15*0.5+P15*(-1.5)+Q15*(-3))/D15</f>
        <v>3.2638554216867464</v>
      </c>
      <c r="U15" s="1">
        <f>(G15+H15+I15*0.7+J15+K15*0.02+L15+M15*(-0.5)+N15+O15*0.5+P15*(-1.5)+Q15*(-3))/D15</f>
        <v>3.2638554216867464</v>
      </c>
      <c r="V15" s="1">
        <f>S15-U15</f>
        <v>0</v>
      </c>
      <c r="W15" s="1">
        <f>5/18</f>
        <v>0.27777777777777779</v>
      </c>
      <c r="X15" s="1">
        <f>S15+(W15-0.5)*10</f>
        <v>1.041633199464524</v>
      </c>
      <c r="Y15" s="1">
        <v>1.3966666666666665</v>
      </c>
      <c r="Z15" s="1">
        <f>X15-Y15</f>
        <v>-0.35503346720214246</v>
      </c>
      <c r="AA15" s="1">
        <f>U15+(W15-0.5)*10</f>
        <v>1.041633199464524</v>
      </c>
      <c r="AB15" t="s">
        <v>67</v>
      </c>
    </row>
    <row r="16" spans="1:28" x14ac:dyDescent="0.2">
      <c r="A16" t="s">
        <v>52</v>
      </c>
      <c r="B16" t="s">
        <v>57</v>
      </c>
      <c r="D16" s="1">
        <v>0.9555555555555556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59</v>
      </c>
      <c r="L16">
        <v>2</v>
      </c>
      <c r="M16">
        <v>0</v>
      </c>
      <c r="N16">
        <v>2</v>
      </c>
      <c r="O16">
        <v>1</v>
      </c>
      <c r="P16">
        <v>0</v>
      </c>
      <c r="Q16">
        <v>0</v>
      </c>
      <c r="R16">
        <v>3400</v>
      </c>
      <c r="S16" s="1">
        <f>(E16*10+F16*6+G16+H16+I16*0.7+J16+K16*0.02+L16+M16*(-0.5)+N16+O16*0.5+P16*(-1.5)+Q16*(-3))/D16</f>
        <v>6.9906976744186036</v>
      </c>
      <c r="U16" s="1">
        <f>(G16+H16+I16*0.7+J16+K16*0.02+L16+M16*(-0.5)+N16+O16*0.5+P16*(-1.5)+Q16*(-3))/D16</f>
        <v>6.9906976744186036</v>
      </c>
      <c r="V16" s="1">
        <f>S16-U16</f>
        <v>0</v>
      </c>
      <c r="W16" s="1">
        <f>5/18</f>
        <v>0.27777777777777779</v>
      </c>
      <c r="X16" s="1">
        <f>S16+(W16-0.5)*10</f>
        <v>4.7684754521963812</v>
      </c>
      <c r="Y16" s="1">
        <v>5.458730158730158</v>
      </c>
      <c r="Z16" s="1">
        <f>X16-Y16</f>
        <v>-0.69025470653377674</v>
      </c>
      <c r="AA16" s="1">
        <f>U16+(W16-0.5)*10</f>
        <v>4.7684754521963812</v>
      </c>
      <c r="AB16" t="s">
        <v>67</v>
      </c>
    </row>
    <row r="17" spans="1:28" x14ac:dyDescent="0.2">
      <c r="A17" t="s">
        <v>53</v>
      </c>
      <c r="B17" t="s">
        <v>57</v>
      </c>
      <c r="D17" s="1">
        <v>2.2222222222222223</v>
      </c>
      <c r="E17">
        <v>0</v>
      </c>
      <c r="F17">
        <v>0</v>
      </c>
      <c r="G17">
        <v>2</v>
      </c>
      <c r="H17">
        <v>1</v>
      </c>
      <c r="I17">
        <v>14</v>
      </c>
      <c r="J17">
        <v>4</v>
      </c>
      <c r="K17">
        <v>90</v>
      </c>
      <c r="L17">
        <v>2</v>
      </c>
      <c r="M17">
        <v>4</v>
      </c>
      <c r="N17">
        <v>1</v>
      </c>
      <c r="O17">
        <v>2</v>
      </c>
      <c r="P17">
        <v>0</v>
      </c>
      <c r="Q17">
        <v>0</v>
      </c>
      <c r="R17">
        <v>4800</v>
      </c>
      <c r="S17" s="1">
        <f>(E17*10+F17*6+G17+H17+I17*0.7+J17+K17*0.02+L17+M17*(-0.5)+N17+O17*0.5+P17*(-1.5)+Q17*(-3))/D17</f>
        <v>9.2699999999999978</v>
      </c>
      <c r="U17" s="1">
        <f>(G17+H17+I17*0.7+J17+K17*0.02+L17+M17*(-0.5)+N17+O17*0.5+P17*(-1.5)+Q17*(-3))/D17</f>
        <v>9.2699999999999978</v>
      </c>
      <c r="V17" s="1">
        <f>S17-U17</f>
        <v>0</v>
      </c>
      <c r="W17" s="1">
        <f>5/18</f>
        <v>0.27777777777777779</v>
      </c>
      <c r="X17" s="1">
        <f>S17+(W17-0.5)*10</f>
        <v>7.0477777777777755</v>
      </c>
      <c r="Y17" s="1">
        <v>5.5362683438155136</v>
      </c>
      <c r="Z17" s="1">
        <f>X17-Y17</f>
        <v>1.5115094339622619</v>
      </c>
      <c r="AA17" s="1">
        <f>U17+(W17-0.5)*10</f>
        <v>7.0477777777777755</v>
      </c>
    </row>
    <row r="18" spans="1:28" x14ac:dyDescent="0.2">
      <c r="A18" t="s">
        <v>44</v>
      </c>
      <c r="B18" t="s">
        <v>57</v>
      </c>
      <c r="D18" s="1">
        <v>2.8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235</v>
      </c>
      <c r="L18">
        <v>1</v>
      </c>
      <c r="M18">
        <v>6</v>
      </c>
      <c r="N18">
        <v>4</v>
      </c>
      <c r="O18">
        <v>3</v>
      </c>
      <c r="P18">
        <v>1</v>
      </c>
      <c r="Q18">
        <v>0</v>
      </c>
      <c r="R18">
        <v>3000</v>
      </c>
      <c r="S18" s="1">
        <f>(E18*10+F18*6+G18+H18+I18*0.7+J18+K18*0.02+L18+M18*(-0.5)+N18+O18*0.5+P18*(-1.5)+Q18*(-3))/D18</f>
        <v>2.6428571428571432</v>
      </c>
      <c r="U18" s="1">
        <f>(G18+H18+I18*0.7+J18+K18*0.02+L18+M18*(-0.5)+N18+O18*0.5+P18*(-1.5)+Q18*(-3))/D18</f>
        <v>2.6428571428571432</v>
      </c>
      <c r="V18" s="1">
        <f>S18-U18</f>
        <v>0</v>
      </c>
      <c r="W18" s="1">
        <f>5/18</f>
        <v>0.27777777777777779</v>
      </c>
      <c r="X18" s="1">
        <f>S18+(W18-0.5)*10</f>
        <v>0.42063492063492092</v>
      </c>
      <c r="Y18" s="1">
        <v>0.80432645034414918</v>
      </c>
      <c r="Z18" s="1">
        <f>X18-Y18</f>
        <v>-0.38369152970922826</v>
      </c>
      <c r="AA18" s="1">
        <f>U18+(W18-0.5)*10</f>
        <v>0.42063492063492092</v>
      </c>
    </row>
    <row r="19" spans="1:28" x14ac:dyDescent="0.2">
      <c r="A19" t="s">
        <v>48</v>
      </c>
      <c r="B19" t="s">
        <v>57</v>
      </c>
      <c r="D19" s="1">
        <v>3.1444444444444444</v>
      </c>
      <c r="E19">
        <v>0</v>
      </c>
      <c r="F19">
        <v>0</v>
      </c>
      <c r="G19">
        <v>1</v>
      </c>
      <c r="H19">
        <v>0</v>
      </c>
      <c r="I19">
        <v>0</v>
      </c>
      <c r="J19">
        <v>2</v>
      </c>
      <c r="K19">
        <v>158</v>
      </c>
      <c r="L19">
        <v>6</v>
      </c>
      <c r="M19">
        <v>10</v>
      </c>
      <c r="N19">
        <v>1</v>
      </c>
      <c r="O19">
        <v>1</v>
      </c>
      <c r="P19">
        <v>1</v>
      </c>
      <c r="Q19">
        <v>0</v>
      </c>
      <c r="R19">
        <v>4000</v>
      </c>
      <c r="S19" s="1">
        <f>(E19*10+F19*6+G19+H19+I19*0.7+J19+K19*0.02+L19+M19*(-0.5)+N19+O19*0.5+P19*(-1.5)+Q19*(-3))/D19</f>
        <v>2.2770318021201414</v>
      </c>
      <c r="U19" s="1">
        <f>(G19+H19+I19*0.7+J19+K19*0.02+L19+M19*(-0.5)+N19+O19*0.5+P19*(-1.5)+Q19*(-3))/D19</f>
        <v>2.2770318021201414</v>
      </c>
      <c r="V19" s="1">
        <f>S19-U19</f>
        <v>0</v>
      </c>
      <c r="W19" s="1">
        <f>5/18</f>
        <v>0.27777777777777779</v>
      </c>
      <c r="X19" s="1">
        <f>S19+(W19-0.5)*10</f>
        <v>5.4809579897919125E-2</v>
      </c>
      <c r="Y19" s="1">
        <v>4.1923931623931621</v>
      </c>
      <c r="Z19" s="1">
        <f>X19-Y19</f>
        <v>-4.1375835824952425</v>
      </c>
      <c r="AA19" s="1">
        <f>U19+(W19-0.5)*10</f>
        <v>5.4809579897919125E-2</v>
      </c>
    </row>
    <row r="20" spans="1:28" x14ac:dyDescent="0.2">
      <c r="A20" t="s">
        <v>54</v>
      </c>
      <c r="B20" t="s">
        <v>57</v>
      </c>
      <c r="D20" s="1">
        <v>4</v>
      </c>
      <c r="E20">
        <v>1</v>
      </c>
      <c r="F20">
        <v>1</v>
      </c>
      <c r="G20">
        <v>14</v>
      </c>
      <c r="H20">
        <v>4</v>
      </c>
      <c r="I20">
        <v>7</v>
      </c>
      <c r="J20">
        <v>7</v>
      </c>
      <c r="K20">
        <v>165</v>
      </c>
      <c r="L20">
        <v>3</v>
      </c>
      <c r="M20">
        <v>5</v>
      </c>
      <c r="N20">
        <v>3</v>
      </c>
      <c r="O20">
        <v>0</v>
      </c>
      <c r="P20">
        <v>0</v>
      </c>
      <c r="Q20">
        <v>0</v>
      </c>
      <c r="R20">
        <v>10400</v>
      </c>
      <c r="S20" s="1">
        <f>(E20*10+F20*6+G20+H20+I20*0.7+J20+K20*0.02+L20+M20*(-0.5)+N20+O20*0.5+P20*(-1.5)+Q20*(-3))/D20</f>
        <v>13.174999999999999</v>
      </c>
      <c r="U20" s="1">
        <f>(G20+H20+I20*0.7+J20+K20*0.02+L20+M20*(-0.5)+N20+O20*0.5+P20*(-1.5)+Q20*(-3))/D20</f>
        <v>9.1749999999999989</v>
      </c>
      <c r="V20" s="1">
        <f>S20-U20</f>
        <v>4</v>
      </c>
      <c r="W20" s="1">
        <f>5/18</f>
        <v>0.27777777777777779</v>
      </c>
      <c r="X20" s="1">
        <f>S20+(W20-0.5)*10</f>
        <v>10.952777777777776</v>
      </c>
      <c r="Y20" s="1">
        <v>10.660989456609894</v>
      </c>
      <c r="Z20" s="1">
        <f>X20-Y20</f>
        <v>0.291788321167882</v>
      </c>
      <c r="AA20" s="1">
        <f>U20+(W20-0.5)*10</f>
        <v>6.9527777777777766</v>
      </c>
      <c r="AB20" t="s">
        <v>67</v>
      </c>
    </row>
    <row r="21" spans="1:28" x14ac:dyDescent="0.2">
      <c r="A21" t="s">
        <v>58</v>
      </c>
      <c r="B21" t="s">
        <v>57</v>
      </c>
      <c r="D21" s="1">
        <v>1.8777777777777778</v>
      </c>
      <c r="E21">
        <v>0</v>
      </c>
      <c r="F21">
        <v>0</v>
      </c>
      <c r="G21">
        <v>2</v>
      </c>
      <c r="H21">
        <v>0</v>
      </c>
      <c r="I21">
        <v>12</v>
      </c>
      <c r="J21">
        <v>5</v>
      </c>
      <c r="K21">
        <v>105</v>
      </c>
      <c r="L21">
        <v>1</v>
      </c>
      <c r="M21">
        <v>0</v>
      </c>
      <c r="N21">
        <v>1</v>
      </c>
      <c r="O21">
        <v>3</v>
      </c>
      <c r="P21">
        <v>0</v>
      </c>
      <c r="Q21">
        <v>0</v>
      </c>
      <c r="R21">
        <v>9400</v>
      </c>
      <c r="S21" s="1">
        <f>(E21*10+F21*6+G21+H21+I21*0.7+J21+K21*0.02+L21+M21*(-0.5)+N21+O21*0.5+P21*(-1.5)+Q21*(-3))/D21</f>
        <v>11.183431952662723</v>
      </c>
      <c r="U21" s="1">
        <f>(G21+H21+I21*0.7+J21+K21*0.02+L21+M21*(-0.5)+N21+O21*0.5+P21*(-1.5)+Q21*(-3))/D21</f>
        <v>11.183431952662723</v>
      </c>
      <c r="V21" s="1">
        <f>S21-U21</f>
        <v>0</v>
      </c>
      <c r="W21" s="1">
        <f>5/18</f>
        <v>0.27777777777777779</v>
      </c>
      <c r="X21" s="1">
        <f>S21+(W21-0.5)*10</f>
        <v>8.9612097304405012</v>
      </c>
      <c r="Y21" s="1">
        <v>12.729147640791478</v>
      </c>
      <c r="Z21" s="1">
        <f>X21-Y21</f>
        <v>-3.7679379103509767</v>
      </c>
      <c r="AA21" s="1">
        <f>U21+(W21-0.5)*10</f>
        <v>8.9612097304405012</v>
      </c>
    </row>
    <row r="22" spans="1:28" x14ac:dyDescent="0.2">
      <c r="A22" t="s">
        <v>55</v>
      </c>
      <c r="B22" t="s">
        <v>57</v>
      </c>
      <c r="D22" s="1">
        <v>3.4333333333333331</v>
      </c>
      <c r="E22">
        <v>1</v>
      </c>
      <c r="F22">
        <v>0</v>
      </c>
      <c r="G22">
        <v>8</v>
      </c>
      <c r="H22">
        <v>3</v>
      </c>
      <c r="I22">
        <v>0</v>
      </c>
      <c r="J22">
        <v>3</v>
      </c>
      <c r="K22">
        <v>48</v>
      </c>
      <c r="L22">
        <v>3</v>
      </c>
      <c r="M22">
        <v>3</v>
      </c>
      <c r="N22">
        <v>1</v>
      </c>
      <c r="O22">
        <v>1</v>
      </c>
      <c r="P22">
        <v>0</v>
      </c>
      <c r="Q22">
        <v>0</v>
      </c>
      <c r="R22">
        <v>7800</v>
      </c>
      <c r="S22" s="1">
        <f>(E22*10+F22*6+G22+H22+I22*0.7+J22+K22*0.02+L22+M22*(-0.5)+N22+O22*0.5+P22*(-1.5)+Q22*(-3))/D22</f>
        <v>8.1436893203883507</v>
      </c>
      <c r="U22" s="1">
        <f>(G22+H22+I22*0.7+J22+K22*0.02+L22+M22*(-0.5)+N22+O22*0.5+P22*(-1.5)+Q22*(-3))/D22</f>
        <v>5.2310679611650492</v>
      </c>
      <c r="V22" s="1">
        <f>S22-U22</f>
        <v>2.9126213592233015</v>
      </c>
      <c r="W22" s="1">
        <f>5/18</f>
        <v>0.27777777777777779</v>
      </c>
      <c r="X22" s="1">
        <f>S22+(W22-0.5)*10</f>
        <v>5.9214670981661284</v>
      </c>
      <c r="Y22" s="1">
        <v>10.491274710293116</v>
      </c>
      <c r="Z22" s="1">
        <f>X22-Y22</f>
        <v>-4.5698076121269873</v>
      </c>
      <c r="AA22" s="1">
        <f>U22+(W22-0.5)*10</f>
        <v>3.0088457389428269</v>
      </c>
      <c r="AB22" t="s">
        <v>67</v>
      </c>
    </row>
    <row r="23" spans="1:28" x14ac:dyDescent="0.2">
      <c r="A23" t="s">
        <v>46</v>
      </c>
      <c r="B23" t="s">
        <v>57</v>
      </c>
      <c r="D23" s="1">
        <v>1.2444444444444445</v>
      </c>
      <c r="E23">
        <v>0</v>
      </c>
      <c r="F23">
        <v>0</v>
      </c>
      <c r="G23">
        <v>1</v>
      </c>
      <c r="H23">
        <v>0</v>
      </c>
      <c r="I23">
        <v>4</v>
      </c>
      <c r="J23">
        <v>1</v>
      </c>
      <c r="K23">
        <v>116</v>
      </c>
      <c r="L23">
        <v>2</v>
      </c>
      <c r="M23">
        <v>0</v>
      </c>
      <c r="N23">
        <v>2</v>
      </c>
      <c r="O23">
        <v>0</v>
      </c>
      <c r="P23">
        <v>0</v>
      </c>
      <c r="Q23">
        <v>0</v>
      </c>
      <c r="R23">
        <v>5000</v>
      </c>
      <c r="S23" s="1">
        <f>(E23*10+F23*6+G23+H23+I23*0.7+J23+K23*0.02+L23+M23*(-0.5)+N23+O23*0.5+P23*(-1.5)+Q23*(-3))/D23</f>
        <v>8.9357142857142851</v>
      </c>
      <c r="U23" s="1">
        <f>(G23+H23+I23*0.7+J23+K23*0.02+L23+M23*(-0.5)+N23+O23*0.5+P23*(-1.5)+Q23*(-3))/D23</f>
        <v>8.9357142857142851</v>
      </c>
      <c r="V23" s="1">
        <f>S23-U23</f>
        <v>0</v>
      </c>
      <c r="W23" s="1">
        <f>5/18</f>
        <v>0.27777777777777779</v>
      </c>
      <c r="X23" s="1">
        <f>S23+(W23-0.5)*10</f>
        <v>6.7134920634920627</v>
      </c>
      <c r="Y23" s="1">
        <v>6.4699436763952898</v>
      </c>
      <c r="Z23" s="1">
        <f>X23-Y23</f>
        <v>0.24354838709677296</v>
      </c>
      <c r="AA23" s="1">
        <f>U23+(W23-0.5)*10</f>
        <v>6.7134920634920627</v>
      </c>
      <c r="AB23" t="s">
        <v>67</v>
      </c>
    </row>
    <row r="24" spans="1:28" x14ac:dyDescent="0.2">
      <c r="A24" t="s">
        <v>26</v>
      </c>
      <c r="B24" t="s">
        <v>25</v>
      </c>
      <c r="D24" s="1">
        <v>2.8333333333333335</v>
      </c>
      <c r="E24">
        <v>1</v>
      </c>
      <c r="F24">
        <v>0</v>
      </c>
      <c r="G24">
        <v>12</v>
      </c>
      <c r="H24">
        <v>5</v>
      </c>
      <c r="I24">
        <v>1</v>
      </c>
      <c r="J24">
        <v>1</v>
      </c>
      <c r="K24">
        <v>33</v>
      </c>
      <c r="L24">
        <v>8</v>
      </c>
      <c r="M24">
        <v>3</v>
      </c>
      <c r="N24">
        <v>1</v>
      </c>
      <c r="O24">
        <v>1</v>
      </c>
      <c r="P24">
        <v>0</v>
      </c>
      <c r="Q24">
        <v>0</v>
      </c>
      <c r="R24">
        <v>9800</v>
      </c>
      <c r="S24" s="1">
        <f>(E24*10+F24*6+G24+H24+I24*0.7+J24+K24*0.02+L24+M24*(-0.5)+N24+O24*0.5+P24*(-1.5)+Q24*(-3))/D24</f>
        <v>13.185882352941176</v>
      </c>
      <c r="U24" s="1">
        <f>(G24+H24+I24*0.7+J24+K24*0.02+L24+M24*(-0.5)+N24+O24*0.5+P24*(-1.5)+Q24*(-3))/D24</f>
        <v>9.6564705882352939</v>
      </c>
      <c r="V24" s="1">
        <f>S24-U24</f>
        <v>3.5294117647058822</v>
      </c>
      <c r="W24" s="1">
        <f>10/21</f>
        <v>0.47619047619047616</v>
      </c>
      <c r="X24" s="1">
        <f>S24+(W24-0.5)*10</f>
        <v>12.947787114845937</v>
      </c>
      <c r="Y24" s="1">
        <v>14.922762670751947</v>
      </c>
      <c r="Z24" s="1">
        <f>X24-Y24</f>
        <v>-1.9749755559060098</v>
      </c>
      <c r="AA24" s="1">
        <f>U24+(W24-0.5)*10</f>
        <v>9.4183753501400549</v>
      </c>
      <c r="AB24" t="s">
        <v>67</v>
      </c>
    </row>
    <row r="25" spans="1:28" x14ac:dyDescent="0.2">
      <c r="A25" t="s">
        <v>56</v>
      </c>
      <c r="B25" t="s">
        <v>57</v>
      </c>
      <c r="D25" s="1">
        <v>2.4888888888888889</v>
      </c>
      <c r="E25">
        <v>0</v>
      </c>
      <c r="F25">
        <v>1</v>
      </c>
      <c r="G25">
        <v>5</v>
      </c>
      <c r="H25">
        <v>0</v>
      </c>
      <c r="I25">
        <v>11</v>
      </c>
      <c r="J25">
        <v>4</v>
      </c>
      <c r="K25">
        <v>67</v>
      </c>
      <c r="L25">
        <v>4</v>
      </c>
      <c r="M25">
        <v>3</v>
      </c>
      <c r="N25">
        <v>0</v>
      </c>
      <c r="O25">
        <v>1</v>
      </c>
      <c r="P25">
        <v>0</v>
      </c>
      <c r="Q25">
        <v>0</v>
      </c>
      <c r="R25">
        <v>6600</v>
      </c>
      <c r="S25" s="1">
        <f>(E25*10+F25*6+G25+H25+I25*0.7+J25+K25*0.02+L25+M25*(-0.5)+N25+O25*0.5+P25*(-1.5)+Q25*(-3))/D25</f>
        <v>10.864285714285714</v>
      </c>
      <c r="U25" s="1">
        <f>(G25+H25+I25*0.7+J25+K25*0.02+L25+M25*(-0.5)+N25+O25*0.5+P25*(-1.5)+Q25*(-3))/D25</f>
        <v>8.4535714285714274</v>
      </c>
      <c r="V25" s="1">
        <f>S25-U25</f>
        <v>2.4107142857142865</v>
      </c>
      <c r="W25" s="1">
        <f>5/18</f>
        <v>0.27777777777777779</v>
      </c>
      <c r="X25" s="1">
        <f>S25+(W25-0.5)*10</f>
        <v>8.6420634920634924</v>
      </c>
      <c r="Y25" s="1">
        <v>13.986527777777781</v>
      </c>
      <c r="Z25" s="1">
        <f>X25-Y25</f>
        <v>-5.3444642857142881</v>
      </c>
      <c r="AA25" s="1">
        <f>U25+(W25-0.5)*10</f>
        <v>6.2313492063492051</v>
      </c>
      <c r="AB25" t="s">
        <v>67</v>
      </c>
    </row>
    <row r="26" spans="1:28" x14ac:dyDescent="0.2">
      <c r="A26" t="s">
        <v>64</v>
      </c>
      <c r="B26" t="s">
        <v>57</v>
      </c>
      <c r="D26" s="1">
        <v>1.3777777777777778</v>
      </c>
      <c r="E26">
        <v>0</v>
      </c>
      <c r="F26">
        <v>0</v>
      </c>
      <c r="G26">
        <v>8</v>
      </c>
      <c r="H26">
        <v>2</v>
      </c>
      <c r="I26">
        <v>1</v>
      </c>
      <c r="J26">
        <v>1</v>
      </c>
      <c r="K26">
        <v>11</v>
      </c>
      <c r="L26">
        <v>1</v>
      </c>
      <c r="M26">
        <v>3</v>
      </c>
      <c r="N26">
        <v>0</v>
      </c>
      <c r="O26">
        <v>0</v>
      </c>
      <c r="P26">
        <v>2</v>
      </c>
      <c r="Q26">
        <v>0</v>
      </c>
      <c r="R26">
        <v>8400</v>
      </c>
      <c r="S26" s="1">
        <f>(E26*10+F26*6+G26+H26+I26*0.7+J26+K26*0.02+L26+M26*(-0.5)+N26+O26*0.5+P26*(-1.5)+Q26*(-3))/D26</f>
        <v>6.1112903225806452</v>
      </c>
      <c r="U26" s="1">
        <f>(G26+H26+I26*0.7+J26+K26*0.02+L26+M26*(-0.5)+N26+O26*0.5+P26*(-1.5)+Q26*(-3))/D26</f>
        <v>6.1112903225806452</v>
      </c>
      <c r="V26" s="1">
        <f>S26-U26</f>
        <v>0</v>
      </c>
      <c r="W26" s="1">
        <f>5/18</f>
        <v>0.27777777777777779</v>
      </c>
      <c r="X26" s="1">
        <f>S26+(W26-0.5)*10</f>
        <v>3.8890681003584229</v>
      </c>
      <c r="Y26" s="1">
        <v>9.7937402190923315</v>
      </c>
      <c r="Z26" s="1">
        <f>X26-Y26</f>
        <v>-5.9046721187339086</v>
      </c>
      <c r="AA26" s="1">
        <f>U26+(W26-0.5)*10</f>
        <v>3.8890681003584229</v>
      </c>
    </row>
    <row r="27" spans="1:28" x14ac:dyDescent="0.2">
      <c r="A27" t="s">
        <v>31</v>
      </c>
      <c r="B27" t="s">
        <v>25</v>
      </c>
      <c r="D27" s="1">
        <v>4.0666666666666664</v>
      </c>
      <c r="E27">
        <v>0</v>
      </c>
      <c r="F27">
        <v>1</v>
      </c>
      <c r="G27">
        <v>2</v>
      </c>
      <c r="H27">
        <v>1</v>
      </c>
      <c r="I27">
        <v>5</v>
      </c>
      <c r="J27">
        <v>3</v>
      </c>
      <c r="K27">
        <v>237</v>
      </c>
      <c r="L27">
        <v>1</v>
      </c>
      <c r="M27">
        <v>3</v>
      </c>
      <c r="N27">
        <v>6</v>
      </c>
      <c r="O27">
        <v>11</v>
      </c>
      <c r="P27">
        <v>2</v>
      </c>
      <c r="Q27">
        <v>0</v>
      </c>
      <c r="R27">
        <v>5400</v>
      </c>
      <c r="S27" s="1">
        <f>(E27*10+F27*6+G27+H27+I27*0.7+J27+K27*0.02+L27+M27*(-0.5)+N27+O27*0.5+P27*(-1.5)+Q27*(-3))/D27</f>
        <v>6.9442622950819679</v>
      </c>
      <c r="U27" s="1">
        <f>(G27+H27+I27*0.7+J27+K27*0.02+L27+M27*(-0.5)+N27+O27*0.5+P27*(-1.5)+Q27*(-3))/D27</f>
        <v>5.4688524590163938</v>
      </c>
      <c r="V27" s="1">
        <f>S27-U27</f>
        <v>1.4754098360655741</v>
      </c>
      <c r="W27" s="1">
        <f>10/21</f>
        <v>0.47619047619047616</v>
      </c>
      <c r="X27" s="1">
        <f>S27+(W27-0.5)*10</f>
        <v>6.7061670569867298</v>
      </c>
      <c r="Y27" s="1">
        <v>8.9859047619047612</v>
      </c>
      <c r="Z27" s="1">
        <f>X27-Y27</f>
        <v>-2.2797377049180314</v>
      </c>
      <c r="AA27" s="1">
        <f>U27+(W27-0.5)*10</f>
        <v>5.2307572209211557</v>
      </c>
      <c r="AB27" t="s">
        <v>67</v>
      </c>
    </row>
    <row r="28" spans="1:28" x14ac:dyDescent="0.2">
      <c r="A28" t="s">
        <v>40</v>
      </c>
      <c r="B28" t="s">
        <v>25</v>
      </c>
      <c r="D28" s="1">
        <v>0.85555555555555551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54</v>
      </c>
      <c r="L28">
        <v>1</v>
      </c>
      <c r="M28">
        <v>1</v>
      </c>
      <c r="N28">
        <v>1</v>
      </c>
      <c r="O28">
        <v>2</v>
      </c>
      <c r="P28">
        <v>0</v>
      </c>
      <c r="Q28">
        <v>0</v>
      </c>
      <c r="R28">
        <v>3000</v>
      </c>
      <c r="S28" s="1">
        <f>(E28*10+F28*6+G28+H28+I28*0.7+J28+K28*0.02+L28+M28*(-0.5)+N28+O28*0.5+P28*(-1.5)+Q28*(-3))/D28</f>
        <v>4.1844155844155848</v>
      </c>
      <c r="U28" s="1">
        <f>(G28+H28+I28*0.7+J28+K28*0.02+L28+M28*(-0.5)+N28+O28*0.5+P28*(-1.5)+Q28*(-3))/D28</f>
        <v>4.1844155844155848</v>
      </c>
      <c r="V28" s="1">
        <f>S28-U28</f>
        <v>0</v>
      </c>
      <c r="W28" s="1">
        <f>10/21</f>
        <v>0.47619047619047616</v>
      </c>
      <c r="X28" s="1">
        <f>S28+(W28-0.5)*10</f>
        <v>3.9463203463203467</v>
      </c>
      <c r="Y28" s="1">
        <v>2.8478464064670961</v>
      </c>
      <c r="Z28" s="1">
        <f>X28-Y28</f>
        <v>1.0984739398532506</v>
      </c>
      <c r="AA28" s="1">
        <f>U28+(W28-0.5)*10</f>
        <v>3.9463203463203467</v>
      </c>
    </row>
    <row r="29" spans="1:28" x14ac:dyDescent="0.2">
      <c r="A29" t="s">
        <v>61</v>
      </c>
      <c r="B29" t="s">
        <v>57</v>
      </c>
      <c r="D29" s="1">
        <v>1.5</v>
      </c>
      <c r="E29">
        <v>0</v>
      </c>
      <c r="F29">
        <v>0</v>
      </c>
      <c r="G29">
        <v>2</v>
      </c>
      <c r="H29">
        <v>0</v>
      </c>
      <c r="I29">
        <v>6</v>
      </c>
      <c r="J29">
        <v>1</v>
      </c>
      <c r="K29">
        <v>113</v>
      </c>
      <c r="L29">
        <v>4</v>
      </c>
      <c r="M29">
        <v>0</v>
      </c>
      <c r="N29">
        <v>5</v>
      </c>
      <c r="O29">
        <v>4</v>
      </c>
      <c r="P29">
        <v>0</v>
      </c>
      <c r="Q29">
        <v>0</v>
      </c>
      <c r="R29">
        <v>5800</v>
      </c>
      <c r="S29" s="1">
        <f>(E29*10+F29*6+G29+H29+I29*0.7+J29+K29*0.02+L29+M29*(-0.5)+N29+O29*0.5+P29*(-1.5)+Q29*(-3))/D29</f>
        <v>13.64</v>
      </c>
      <c r="U29" s="1">
        <f>(G29+H29+I29*0.7+J29+K29*0.02+L29+M29*(-0.5)+N29+O29*0.5+P29*(-1.5)+Q29*(-3))/D29</f>
        <v>13.64</v>
      </c>
      <c r="V29" s="1">
        <f>S29-U29</f>
        <v>0</v>
      </c>
      <c r="W29" s="1">
        <f>5/18</f>
        <v>0.27777777777777779</v>
      </c>
      <c r="X29" s="1">
        <f>S29+(W29-0.5)*10</f>
        <v>11.417777777777779</v>
      </c>
      <c r="Y29" s="1">
        <v>5.6005265929436536</v>
      </c>
      <c r="Z29" s="1">
        <f>X29-Y29</f>
        <v>5.8172511848341255</v>
      </c>
      <c r="AA29" s="1">
        <f>U29+(W29-0.5)*10</f>
        <v>11.417777777777779</v>
      </c>
    </row>
    <row r="30" spans="1:28" x14ac:dyDescent="0.2">
      <c r="A30" t="s">
        <v>49</v>
      </c>
      <c r="B30" t="s">
        <v>57</v>
      </c>
      <c r="D30" s="1">
        <v>4.0333333333333332</v>
      </c>
      <c r="E30">
        <v>2</v>
      </c>
      <c r="F30">
        <v>0</v>
      </c>
      <c r="G30">
        <v>10</v>
      </c>
      <c r="H30">
        <v>3</v>
      </c>
      <c r="I30">
        <v>28</v>
      </c>
      <c r="J30">
        <v>10</v>
      </c>
      <c r="K30">
        <v>126</v>
      </c>
      <c r="L30">
        <v>1</v>
      </c>
      <c r="M30">
        <v>2</v>
      </c>
      <c r="N30">
        <v>0</v>
      </c>
      <c r="O30">
        <v>2</v>
      </c>
      <c r="P30">
        <v>0</v>
      </c>
      <c r="Q30">
        <v>0</v>
      </c>
      <c r="R30">
        <v>9200</v>
      </c>
      <c r="S30" s="1">
        <f>(E30*10+F30*6+G30+H30+I30*0.7+J30+K30*0.02+L30+M30*(-0.5)+N30+O30*0.5+P30*(-1.5)+Q30*(-3))/D30</f>
        <v>16.393388429752065</v>
      </c>
      <c r="U30" s="1">
        <f>(G30+H30+I30*0.7+J30+K30*0.02+L30+M30*(-0.5)+N30+O30*0.5+P30*(-1.5)+Q30*(-3))/D30</f>
        <v>11.434710743801652</v>
      </c>
      <c r="V30" s="1">
        <f>S30-U30</f>
        <v>4.9586776859504127</v>
      </c>
      <c r="W30" s="1">
        <f>5/18</f>
        <v>0.27777777777777779</v>
      </c>
      <c r="X30" s="1">
        <f>S30+(W30-0.5)*10</f>
        <v>14.171166207529843</v>
      </c>
      <c r="Y30" s="1">
        <v>11.744201135442012</v>
      </c>
      <c r="Z30" s="1">
        <f>X30-Y30</f>
        <v>2.4269650720878317</v>
      </c>
      <c r="AA30" s="1">
        <f>U30+(W30-0.5)*10</f>
        <v>9.2124885215794308</v>
      </c>
      <c r="AB30" t="s">
        <v>67</v>
      </c>
    </row>
    <row r="31" spans="1:28" x14ac:dyDescent="0.2">
      <c r="A31" t="s">
        <v>59</v>
      </c>
      <c r="B31" t="s">
        <v>57</v>
      </c>
      <c r="D31" s="1">
        <v>1.711111111111111</v>
      </c>
      <c r="E31">
        <v>0</v>
      </c>
      <c r="F31">
        <v>0</v>
      </c>
      <c r="G31">
        <v>5</v>
      </c>
      <c r="H31">
        <v>3</v>
      </c>
      <c r="I31">
        <v>13</v>
      </c>
      <c r="J31">
        <v>8</v>
      </c>
      <c r="K31">
        <v>67</v>
      </c>
      <c r="L31">
        <v>5</v>
      </c>
      <c r="M31">
        <v>1</v>
      </c>
      <c r="N31">
        <v>1</v>
      </c>
      <c r="O31">
        <v>0</v>
      </c>
      <c r="P31">
        <v>0</v>
      </c>
      <c r="Q31">
        <v>0</v>
      </c>
      <c r="R31">
        <v>7200</v>
      </c>
      <c r="S31" s="1">
        <f>(E31*10+F31*6+G31+H31+I31*0.7+J31+K31*0.02+L31+M31*(-0.5)+N31+O31*0.5+P31*(-1.5)+Q31*(-3))/D31</f>
        <v>18.666233766233766</v>
      </c>
      <c r="U31" s="1">
        <f>(G31+H31+I31*0.7+J31+K31*0.02+L31+M31*(-0.5)+N31+O31*0.5+P31*(-1.5)+Q31*(-3))/D31</f>
        <v>18.666233766233766</v>
      </c>
      <c r="V31" s="1">
        <f>S31-U31</f>
        <v>0</v>
      </c>
      <c r="W31" s="1">
        <f>5/18</f>
        <v>0.27777777777777779</v>
      </c>
      <c r="X31" s="1">
        <f>S31+(W31-0.5)*10</f>
        <v>16.444011544011545</v>
      </c>
      <c r="Y31" s="1">
        <v>10.254373522458629</v>
      </c>
      <c r="Z31" s="1">
        <f>X31-Y31</f>
        <v>6.1896380215529163</v>
      </c>
      <c r="AA31" s="1">
        <f>U31+(W31-0.5)*10</f>
        <v>16.444011544011545</v>
      </c>
    </row>
    <row r="32" spans="1:28" x14ac:dyDescent="0.2">
      <c r="A32" t="s">
        <v>30</v>
      </c>
      <c r="B32" t="s">
        <v>25</v>
      </c>
      <c r="D32" s="1">
        <v>3.9888888888888889</v>
      </c>
      <c r="E32">
        <v>0</v>
      </c>
      <c r="F32">
        <v>1</v>
      </c>
      <c r="G32">
        <v>5</v>
      </c>
      <c r="H32">
        <v>1</v>
      </c>
      <c r="I32">
        <v>3</v>
      </c>
      <c r="J32">
        <v>5</v>
      </c>
      <c r="K32">
        <v>148</v>
      </c>
      <c r="L32">
        <v>6</v>
      </c>
      <c r="M32">
        <v>10</v>
      </c>
      <c r="N32">
        <v>8</v>
      </c>
      <c r="O32">
        <v>2</v>
      </c>
      <c r="P32">
        <v>2</v>
      </c>
      <c r="Q32">
        <v>0</v>
      </c>
      <c r="R32">
        <v>4000</v>
      </c>
      <c r="S32" s="1">
        <f>(E32*10+F32*6+G32+H32+I32*0.7+J32+K32*0.02+L32+M32*(-0.5)+N32+O32*0.5+P32*(-1.5)+Q32*(-3))/D32</f>
        <v>7.2852367688022293</v>
      </c>
      <c r="U32" s="1">
        <f>(G32+H32+I32*0.7+J32+K32*0.02+L32+M32*(-0.5)+N32+O32*0.5+P32*(-1.5)+Q32*(-3))/D32</f>
        <v>5.7810584958217266</v>
      </c>
      <c r="V32" s="1">
        <f>S32-U32</f>
        <v>1.5041782729805027</v>
      </c>
      <c r="W32" s="1">
        <f>10/21</f>
        <v>0.47619047619047616</v>
      </c>
      <c r="X32" s="1">
        <f>S32+(W32-0.5)*10</f>
        <v>7.0471415307069911</v>
      </c>
      <c r="Y32" s="1">
        <v>8.0085501293169017</v>
      </c>
      <c r="Z32" s="1">
        <f>X32-Y32</f>
        <v>-0.96140859860991057</v>
      </c>
      <c r="AA32" s="1">
        <f>U32+(W32-0.5)*10</f>
        <v>5.5429632577264885</v>
      </c>
      <c r="AB32" t="s">
        <v>67</v>
      </c>
    </row>
    <row r="33" spans="1:28" x14ac:dyDescent="0.2">
      <c r="A33" t="s">
        <v>63</v>
      </c>
      <c r="B33" t="s">
        <v>57</v>
      </c>
      <c r="D33" s="1">
        <v>0.97777777777777775</v>
      </c>
      <c r="E33">
        <v>0</v>
      </c>
      <c r="F33">
        <v>0</v>
      </c>
      <c r="G33">
        <v>1</v>
      </c>
      <c r="H33">
        <v>0</v>
      </c>
      <c r="I33">
        <v>5</v>
      </c>
      <c r="J33">
        <v>2</v>
      </c>
      <c r="K33">
        <v>37</v>
      </c>
      <c r="L33">
        <v>3</v>
      </c>
      <c r="M33">
        <v>0</v>
      </c>
      <c r="N33">
        <v>1</v>
      </c>
      <c r="O33">
        <v>1</v>
      </c>
      <c r="P33">
        <v>0</v>
      </c>
      <c r="Q33">
        <v>0</v>
      </c>
      <c r="R33">
        <v>6000</v>
      </c>
      <c r="S33" s="1">
        <f>(E33*10+F33*6+G33+H33+I33*0.7+J33+K33*0.02+L33+M33*(-0.5)+N33+O33*0.5+P33*(-1.5)+Q33*(-3))/D33</f>
        <v>12.006818181818183</v>
      </c>
      <c r="U33" s="1">
        <f>(G33+H33+I33*0.7+J33+K33*0.02+L33+M33*(-0.5)+N33+O33*0.5+P33*(-1.5)+Q33*(-3))/D33</f>
        <v>12.006818181818183</v>
      </c>
      <c r="V33" s="1">
        <f>S33-U33</f>
        <v>0</v>
      </c>
      <c r="W33" s="1">
        <f>5/18</f>
        <v>0.27777777777777779</v>
      </c>
      <c r="X33" s="1">
        <f>S33+(W33-0.5)*10</f>
        <v>9.7845959595959613</v>
      </c>
      <c r="Y33" s="1">
        <v>15.023931623931624</v>
      </c>
      <c r="Z33" s="1">
        <f>X33-Y33</f>
        <v>-5.2393356643356626</v>
      </c>
      <c r="AA33" s="1">
        <f>U33+(W33-0.5)*10</f>
        <v>9.7845959595959613</v>
      </c>
    </row>
    <row r="34" spans="1:28" x14ac:dyDescent="0.2">
      <c r="A34" t="s">
        <v>29</v>
      </c>
      <c r="B34" t="s">
        <v>25</v>
      </c>
      <c r="D34" s="1">
        <v>3.83</v>
      </c>
      <c r="E34">
        <v>0</v>
      </c>
      <c r="F34">
        <v>1</v>
      </c>
      <c r="G34">
        <v>3</v>
      </c>
      <c r="H34">
        <v>0</v>
      </c>
      <c r="I34">
        <v>0</v>
      </c>
      <c r="J34">
        <v>2</v>
      </c>
      <c r="K34">
        <f>77+56</f>
        <v>133</v>
      </c>
      <c r="L34">
        <v>8</v>
      </c>
      <c r="M34">
        <v>9</v>
      </c>
      <c r="N34">
        <v>6</v>
      </c>
      <c r="O34">
        <v>7</v>
      </c>
      <c r="P34">
        <v>1</v>
      </c>
      <c r="Q34">
        <v>0</v>
      </c>
      <c r="R34">
        <v>5200</v>
      </c>
      <c r="S34" s="1">
        <f>(E34*10+F34*6+G34+H34+I34*0.7+J34+K34*0.02+L34+M34*(-0.5)+N34+O34*0.5+P34*(-1.5)+Q34*(-3))/D34</f>
        <v>6.5691906005221927</v>
      </c>
      <c r="U34" s="1">
        <f>(G34+H34+I34*0.7+J34+K34*0.02+L34+M34*(-0.5)+N34+O34*0.5+P34*(-1.5)+Q34*(-3))/D34</f>
        <v>5.0026109660574409</v>
      </c>
      <c r="V34" s="1">
        <f>S34-U34</f>
        <v>1.5665796344647518</v>
      </c>
      <c r="W34" s="1">
        <f>10/21</f>
        <v>0.47619047619047616</v>
      </c>
      <c r="X34" s="1">
        <f>S34+(W34-0.5)*10</f>
        <v>6.3310953624269546</v>
      </c>
      <c r="Y34" s="1">
        <v>8.2576312576312567</v>
      </c>
      <c r="Z34" s="1">
        <f>X34-Y34</f>
        <v>-1.9265358952043021</v>
      </c>
      <c r="AA34" s="1">
        <f>U34+(W34-0.5)*10</f>
        <v>4.7645157279622028</v>
      </c>
      <c r="AB34" t="s">
        <v>67</v>
      </c>
    </row>
    <row r="35" spans="1:28" x14ac:dyDescent="0.2">
      <c r="A35" t="s">
        <v>28</v>
      </c>
      <c r="B35" t="s">
        <v>25</v>
      </c>
      <c r="D35" s="1">
        <v>4.9777777777777796</v>
      </c>
      <c r="E35">
        <v>3</v>
      </c>
      <c r="F35">
        <v>0</v>
      </c>
      <c r="G35">
        <v>11</v>
      </c>
      <c r="H35">
        <v>6</v>
      </c>
      <c r="I35">
        <v>1</v>
      </c>
      <c r="J35">
        <v>9</v>
      </c>
      <c r="K35">
        <v>90</v>
      </c>
      <c r="L35">
        <v>3</v>
      </c>
      <c r="M35">
        <v>7</v>
      </c>
      <c r="N35">
        <v>0</v>
      </c>
      <c r="O35">
        <v>0</v>
      </c>
      <c r="P35">
        <v>0</v>
      </c>
      <c r="Q35">
        <v>0</v>
      </c>
      <c r="R35">
        <v>11600</v>
      </c>
      <c r="S35" s="1">
        <f>(E35*10+F35*6+G35+H35+I35*0.7+J35+K35*0.02+L35+M35*(-0.5)+N35+O35*0.5+P35*(-1.5)+Q35*(-3))/D35</f>
        <v>11.65178571428571</v>
      </c>
      <c r="U35" s="1">
        <f>(G35+H35+I35*0.7+J35+K35*0.02+L35+M35*(-0.5)+N35+O35*0.5+P35*(-1.5)+Q35*(-3))/D35</f>
        <v>5.6249999999999982</v>
      </c>
      <c r="V35" s="1">
        <f>S35-U35</f>
        <v>6.0267857142857117</v>
      </c>
      <c r="W35" s="1">
        <f>10/21</f>
        <v>0.47619047619047616</v>
      </c>
      <c r="X35" s="1">
        <f>S35+(W35-0.5)*10</f>
        <v>11.413690476190471</v>
      </c>
      <c r="Y35" s="1">
        <v>13.783054187192119</v>
      </c>
      <c r="Z35" s="1">
        <f>X35-Y35</f>
        <v>-2.3693637110016486</v>
      </c>
      <c r="AA35" s="1">
        <f>U35+(W35-0.5)*10</f>
        <v>5.3869047619047601</v>
      </c>
      <c r="AB35" t="s">
        <v>67</v>
      </c>
    </row>
    <row r="36" spans="1:28" x14ac:dyDescent="0.2">
      <c r="A36" t="s">
        <v>34</v>
      </c>
      <c r="B36" t="s">
        <v>25</v>
      </c>
      <c r="D36" s="1">
        <v>3.2444444444444445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135</v>
      </c>
      <c r="L36">
        <v>0</v>
      </c>
      <c r="M36">
        <v>3</v>
      </c>
      <c r="N36">
        <v>1</v>
      </c>
      <c r="O36">
        <v>4</v>
      </c>
      <c r="P36">
        <v>1</v>
      </c>
      <c r="Q36">
        <v>0</v>
      </c>
      <c r="R36">
        <v>3200</v>
      </c>
      <c r="S36" s="1">
        <f>(E36*10+F36*6+G36+H36+I36*0.7+J36+K36*0.02+L36+M36*(-0.5)+N36+O36*0.5+P36*(-1.5)+Q36*(-3))/D36</f>
        <v>0.8321917808219178</v>
      </c>
      <c r="U36" s="1">
        <f>(G36+H36+I36*0.7+J36+K36*0.02+L36+M36*(-0.5)+N36+O36*0.5+P36*(-1.5)+Q36*(-3))/D36</f>
        <v>0.8321917808219178</v>
      </c>
      <c r="V36" s="1">
        <f>S36-U36</f>
        <v>0</v>
      </c>
      <c r="W36" s="1">
        <f>10/21</f>
        <v>0.47619047619047616</v>
      </c>
      <c r="X36" s="1">
        <f>S36+(W36-0.5)*10</f>
        <v>0.59409654272667944</v>
      </c>
      <c r="Y36" s="1">
        <v>4.3465582272512968</v>
      </c>
      <c r="Z36" s="1">
        <f>X36-Y36</f>
        <v>-3.7524616845246173</v>
      </c>
      <c r="AA36" s="1">
        <f>U36+(W36-0.5)*10</f>
        <v>0.59409654272667944</v>
      </c>
      <c r="AB36" t="s">
        <v>67</v>
      </c>
    </row>
    <row r="37" spans="1:28" x14ac:dyDescent="0.2">
      <c r="A37" t="s">
        <v>45</v>
      </c>
      <c r="B37" t="s">
        <v>57</v>
      </c>
      <c r="D37" s="1">
        <v>3.2</v>
      </c>
      <c r="E37">
        <v>1</v>
      </c>
      <c r="F37">
        <v>0</v>
      </c>
      <c r="G37">
        <v>5</v>
      </c>
      <c r="H37">
        <v>1</v>
      </c>
      <c r="I37">
        <v>0</v>
      </c>
      <c r="J37">
        <v>1</v>
      </c>
      <c r="K37">
        <v>330</v>
      </c>
      <c r="L37">
        <v>2</v>
      </c>
      <c r="M37">
        <v>3</v>
      </c>
      <c r="N37">
        <v>5</v>
      </c>
      <c r="O37">
        <v>5</v>
      </c>
      <c r="P37">
        <v>0</v>
      </c>
      <c r="Q37">
        <v>0</v>
      </c>
      <c r="R37">
        <v>3800</v>
      </c>
      <c r="S37" s="1">
        <f>(E37*10+F37*6+G37+H37+I37*0.7+J37+K37*0.02+L37+M37*(-0.5)+N37+O37*0.5+P37*(-1.5)+Q37*(-3))/D37</f>
        <v>9.875</v>
      </c>
      <c r="U37" s="1">
        <f>(G37+H37+I37*0.7+J37+K37*0.02+L37+M37*(-0.5)+N37+O37*0.5+P37*(-1.5)+Q37*(-3))/D37</f>
        <v>6.75</v>
      </c>
      <c r="V37" s="1">
        <f>S37-U37</f>
        <v>3.125</v>
      </c>
      <c r="W37" s="1">
        <f>5/18</f>
        <v>0.27777777777777779</v>
      </c>
      <c r="X37" s="1">
        <f>S37+(W37-0.5)*10</f>
        <v>7.6527777777777777</v>
      </c>
      <c r="Y37" s="1">
        <v>3.8935917312661505</v>
      </c>
      <c r="Z37" s="1">
        <f>X37-Y37</f>
        <v>3.7591860465116271</v>
      </c>
      <c r="AA37" s="1">
        <f>U37+(W37-0.5)*10</f>
        <v>4.5277777777777777</v>
      </c>
      <c r="AB37" t="s">
        <v>67</v>
      </c>
    </row>
    <row r="38" spans="1:28" x14ac:dyDescent="0.2">
      <c r="A38" t="s">
        <v>38</v>
      </c>
      <c r="B38" t="s">
        <v>25</v>
      </c>
      <c r="D38" s="1">
        <v>1.2</v>
      </c>
      <c r="E38">
        <v>0</v>
      </c>
      <c r="F38">
        <v>1</v>
      </c>
      <c r="G38">
        <v>1</v>
      </c>
      <c r="H38">
        <v>0</v>
      </c>
      <c r="I38">
        <v>6</v>
      </c>
      <c r="J38">
        <v>2</v>
      </c>
      <c r="K38">
        <v>51</v>
      </c>
      <c r="L38">
        <v>3</v>
      </c>
      <c r="M38">
        <v>3</v>
      </c>
      <c r="N38">
        <v>2</v>
      </c>
      <c r="O38">
        <v>0</v>
      </c>
      <c r="P38">
        <v>0</v>
      </c>
      <c r="Q38">
        <v>0</v>
      </c>
      <c r="R38">
        <v>6400</v>
      </c>
      <c r="S38" s="1">
        <f>(E38*10+F38*6+G38+H38+I38*0.7+J38+K38*0.02+L38+M38*(-0.5)+N38+O38*0.5+P38*(-1.5)+Q38*(-3))/D38</f>
        <v>14.766666666666666</v>
      </c>
      <c r="U38" s="1">
        <f>(G38+H38+I38*0.7+J38+K38*0.02+L38+M38*(-0.5)+N38+O38*0.5+P38*(-1.5)+Q38*(-3))/D38</f>
        <v>9.7666666666666657</v>
      </c>
      <c r="V38" s="1">
        <f>S38-U38</f>
        <v>5</v>
      </c>
      <c r="W38" s="1">
        <f>10/21</f>
        <v>0.47619047619047616</v>
      </c>
      <c r="X38" s="1">
        <f>S38+(W38-0.5)*10</f>
        <v>14.528571428571427</v>
      </c>
      <c r="Y38" s="1">
        <v>9.5203463203463201</v>
      </c>
      <c r="Z38" s="1">
        <f>X38-Y38</f>
        <v>5.0082251082251066</v>
      </c>
      <c r="AA38" s="1">
        <f>U38+(W38-0.5)*10</f>
        <v>9.5285714285714267</v>
      </c>
    </row>
    <row r="39" spans="1:28" x14ac:dyDescent="0.2">
      <c r="A39" t="s">
        <v>60</v>
      </c>
      <c r="B39" t="s">
        <v>57</v>
      </c>
      <c r="D39" s="1">
        <v>3</v>
      </c>
      <c r="E39">
        <v>0</v>
      </c>
      <c r="F39">
        <v>0</v>
      </c>
      <c r="G39">
        <v>1</v>
      </c>
      <c r="H39">
        <v>0</v>
      </c>
      <c r="I39">
        <v>7</v>
      </c>
      <c r="J39">
        <v>3</v>
      </c>
      <c r="K39">
        <v>274</v>
      </c>
      <c r="L39">
        <v>6</v>
      </c>
      <c r="M39">
        <v>6</v>
      </c>
      <c r="N39">
        <v>7</v>
      </c>
      <c r="O39">
        <v>2</v>
      </c>
      <c r="P39">
        <v>0</v>
      </c>
      <c r="Q39">
        <v>0</v>
      </c>
      <c r="R39">
        <v>5400</v>
      </c>
      <c r="S39" s="1">
        <f>(E39*10+F39*6+G39+H39+I39*0.7+J39+K39*0.02+L39+M39*(-0.5)+N39+O39*0.5+P39*(-1.5)+Q39*(-3))/D39</f>
        <v>8.4599999999999991</v>
      </c>
      <c r="U39" s="1">
        <f>(G39+H39+I39*0.7+J39+K39*0.02+L39+M39*(-0.5)+N39+O39*0.5+P39*(-1.5)+Q39*(-3))/D39</f>
        <v>8.4599999999999991</v>
      </c>
      <c r="V39" s="1">
        <f>S39-U39</f>
        <v>0</v>
      </c>
      <c r="W39" s="1">
        <f>5/18</f>
        <v>0.27777777777777779</v>
      </c>
      <c r="X39" s="1">
        <f>S39+(W39-0.5)*10</f>
        <v>6.2377777777777768</v>
      </c>
      <c r="Y39" s="1">
        <v>4.7853379152348223</v>
      </c>
      <c r="Z39" s="1">
        <f>X39-Y39</f>
        <v>1.4524398625429544</v>
      </c>
      <c r="AA39" s="1">
        <f>U39+(W39-0.5)*10</f>
        <v>6.2377777777777768</v>
      </c>
      <c r="AB39" t="s">
        <v>67</v>
      </c>
    </row>
  </sheetData>
  <sortState xmlns:xlrd2="http://schemas.microsoft.com/office/spreadsheetml/2017/richdata2" ref="A2:AB39">
    <sortCondition ref="A2:A39"/>
    <sortCondition descending="1" ref="X2:X39"/>
  </sortState>
  <dataConsolidate leftLabels="1" topLabels="1">
    <dataRefs count="5">
      <dataRef ref="A29:Q44" sheet="Sheet1"/>
      <dataRef ref="A46:Q61" sheet="Sheet1"/>
      <dataRef ref="A63:Q78" sheet="Sheet1"/>
      <dataRef ref="A80:Q95" sheet="Sheet1"/>
      <dataRef ref="A97:Q111" sheet="Sheet1"/>
    </dataRefs>
  </dataConsolidate>
  <conditionalFormatting sqref="V2:V39">
    <cfRule type="colorScale" priority="18">
      <colorScale>
        <cfvo type="min"/>
        <cfvo type="max"/>
        <color rgb="FFFCFCFF"/>
        <color rgb="FFF8696B"/>
      </colorScale>
    </cfRule>
  </conditionalFormatting>
  <conditionalFormatting sqref="AA2:AA39">
    <cfRule type="colorScale" priority="22">
      <colorScale>
        <cfvo type="min"/>
        <cfvo type="max"/>
        <color rgb="FFFCFCFF"/>
        <color rgb="FF63BE7B"/>
      </colorScale>
    </cfRule>
  </conditionalFormatting>
  <conditionalFormatting sqref="Z2:Z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9">
    <cfRule type="colorScale" priority="29">
      <colorScale>
        <cfvo type="min"/>
        <cfvo type="max"/>
        <color rgb="FFFCFCFF"/>
        <color rgb="FF63BE7B"/>
      </colorScale>
    </cfRule>
  </conditionalFormatting>
  <conditionalFormatting sqref="U2:U39">
    <cfRule type="colorScale" priority="30">
      <colorScale>
        <cfvo type="min"/>
        <cfvo type="max"/>
        <color rgb="FFFCFCFF"/>
        <color rgb="FF63BE7B"/>
      </colorScale>
    </cfRule>
  </conditionalFormatting>
  <conditionalFormatting sqref="X2:Z39">
    <cfRule type="colorScale" priority="3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2020-08-08T23:30:31Z</dcterms:created>
  <dcterms:modified xsi:type="dcterms:W3CDTF">2020-08-09T19:04:57Z</dcterms:modified>
</cp:coreProperties>
</file>