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"/>
    </mc:Choice>
  </mc:AlternateContent>
  <xr:revisionPtr revIDLastSave="0" documentId="13_ncr:1_{079E4C72-93E3-A842-9ED2-2BD32D9AFAF2}" xr6:coauthVersionLast="45" xr6:coauthVersionMax="45" xr10:uidLastSave="{00000000-0000-0000-0000-000000000000}"/>
  <bookViews>
    <workbookView xWindow="-38400" yWindow="0" windowWidth="38400" windowHeight="21600" xr2:uid="{F15E23B6-6FEA-1947-A199-C858FC132A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6" i="1" l="1"/>
  <c r="X27" i="1"/>
  <c r="X28" i="1"/>
  <c r="Z28" i="1" s="1"/>
  <c r="X29" i="1"/>
  <c r="Y29" i="1" s="1"/>
  <c r="X30" i="1"/>
  <c r="X31" i="1"/>
  <c r="X32" i="1"/>
  <c r="Z32" i="1" s="1"/>
  <c r="X33" i="1"/>
  <c r="Z33" i="1" s="1"/>
  <c r="X34" i="1"/>
  <c r="X35" i="1"/>
  <c r="X36" i="1"/>
  <c r="Z36" i="1" s="1"/>
  <c r="X37" i="1"/>
  <c r="Y37" i="1" s="1"/>
  <c r="X38" i="1"/>
  <c r="X39" i="1"/>
  <c r="X40" i="1"/>
  <c r="Z40" i="1" s="1"/>
  <c r="X41" i="1"/>
  <c r="Y41" i="1" s="1"/>
  <c r="X42" i="1"/>
  <c r="X43" i="1"/>
  <c r="X44" i="1"/>
  <c r="Z44" i="1" s="1"/>
  <c r="X45" i="1"/>
  <c r="Y45" i="1" s="1"/>
  <c r="X25" i="1"/>
  <c r="Y25" i="1"/>
  <c r="Z25" i="1"/>
  <c r="Y26" i="1"/>
  <c r="Z26" i="1"/>
  <c r="Y27" i="1"/>
  <c r="Z27" i="1"/>
  <c r="Y28" i="1"/>
  <c r="Y30" i="1"/>
  <c r="Z30" i="1"/>
  <c r="Y31" i="1"/>
  <c r="Z31" i="1"/>
  <c r="Y32" i="1"/>
  <c r="Y34" i="1"/>
  <c r="Z34" i="1"/>
  <c r="Y35" i="1"/>
  <c r="Z35" i="1"/>
  <c r="Y36" i="1"/>
  <c r="Y38" i="1"/>
  <c r="Z38" i="1"/>
  <c r="Y39" i="1"/>
  <c r="Z39" i="1"/>
  <c r="Y40" i="1"/>
  <c r="Y42" i="1"/>
  <c r="Z42" i="1"/>
  <c r="Y43" i="1"/>
  <c r="Z43" i="1"/>
  <c r="Y44" i="1"/>
  <c r="T25" i="1"/>
  <c r="U25" i="1"/>
  <c r="V25" i="1"/>
  <c r="W25" i="1"/>
  <c r="T26" i="1"/>
  <c r="U26" i="1"/>
  <c r="V26" i="1"/>
  <c r="W26" i="1"/>
  <c r="T27" i="1"/>
  <c r="U27" i="1" s="1"/>
  <c r="V27" i="1"/>
  <c r="W27" i="1"/>
  <c r="T28" i="1"/>
  <c r="U28" i="1" s="1"/>
  <c r="V28" i="1"/>
  <c r="W28" i="1"/>
  <c r="T29" i="1"/>
  <c r="U29" i="1" s="1"/>
  <c r="V29" i="1"/>
  <c r="W29" i="1"/>
  <c r="T30" i="1"/>
  <c r="U30" i="1" s="1"/>
  <c r="V30" i="1"/>
  <c r="W30" i="1"/>
  <c r="T31" i="1"/>
  <c r="U31" i="1" s="1"/>
  <c r="V31" i="1"/>
  <c r="W31" i="1"/>
  <c r="T32" i="1"/>
  <c r="U32" i="1" s="1"/>
  <c r="V32" i="1"/>
  <c r="W32" i="1"/>
  <c r="T33" i="1"/>
  <c r="U33" i="1" s="1"/>
  <c r="V33" i="1"/>
  <c r="W33" i="1"/>
  <c r="T34" i="1"/>
  <c r="U34" i="1" s="1"/>
  <c r="V34" i="1"/>
  <c r="W34" i="1"/>
  <c r="T35" i="1"/>
  <c r="U35" i="1" s="1"/>
  <c r="V35" i="1"/>
  <c r="W35" i="1"/>
  <c r="T36" i="1"/>
  <c r="U36" i="1" s="1"/>
  <c r="V36" i="1"/>
  <c r="W36" i="1"/>
  <c r="T37" i="1"/>
  <c r="U37" i="1" s="1"/>
  <c r="V37" i="1"/>
  <c r="W37" i="1"/>
  <c r="T38" i="1"/>
  <c r="U38" i="1" s="1"/>
  <c r="V38" i="1"/>
  <c r="W38" i="1"/>
  <c r="T39" i="1"/>
  <c r="U39" i="1" s="1"/>
  <c r="V39" i="1"/>
  <c r="W39" i="1"/>
  <c r="T40" i="1"/>
  <c r="U40" i="1" s="1"/>
  <c r="V40" i="1"/>
  <c r="W40" i="1"/>
  <c r="T41" i="1"/>
  <c r="U41" i="1" s="1"/>
  <c r="V41" i="1"/>
  <c r="W41" i="1"/>
  <c r="T42" i="1"/>
  <c r="U42" i="1" s="1"/>
  <c r="V42" i="1"/>
  <c r="W42" i="1"/>
  <c r="T43" i="1"/>
  <c r="U43" i="1" s="1"/>
  <c r="V43" i="1"/>
  <c r="W43" i="1"/>
  <c r="T44" i="1"/>
  <c r="U44" i="1" s="1"/>
  <c r="V44" i="1"/>
  <c r="W44" i="1"/>
  <c r="T45" i="1"/>
  <c r="U45" i="1" s="1"/>
  <c r="V45" i="1"/>
  <c r="W45" i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" i="1"/>
  <c r="Z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" i="1"/>
  <c r="T2" i="1"/>
  <c r="U2" i="1" s="1"/>
  <c r="T3" i="1"/>
  <c r="W3" i="1" s="1"/>
  <c r="T4" i="1"/>
  <c r="T5" i="1"/>
  <c r="U5" i="1" s="1"/>
  <c r="T6" i="1"/>
  <c r="W6" i="1" s="1"/>
  <c r="T7" i="1"/>
  <c r="U7" i="1" s="1"/>
  <c r="T8" i="1"/>
  <c r="U8" i="1" s="1"/>
  <c r="T9" i="1"/>
  <c r="U9" i="1" s="1"/>
  <c r="T10" i="1"/>
  <c r="U10" i="1" s="1"/>
  <c r="T11" i="1"/>
  <c r="W11" i="1" s="1"/>
  <c r="T12" i="1"/>
  <c r="T13" i="1"/>
  <c r="U13" i="1" s="1"/>
  <c r="T14" i="1"/>
  <c r="U14" i="1" s="1"/>
  <c r="T15" i="1"/>
  <c r="U15" i="1" s="1"/>
  <c r="T16" i="1"/>
  <c r="T17" i="1"/>
  <c r="U17" i="1" s="1"/>
  <c r="T18" i="1"/>
  <c r="U18" i="1" s="1"/>
  <c r="T19" i="1"/>
  <c r="W19" i="1" s="1"/>
  <c r="T20" i="1"/>
  <c r="T21" i="1"/>
  <c r="U21" i="1" s="1"/>
  <c r="T22" i="1"/>
  <c r="U22" i="1" s="1"/>
  <c r="T23" i="1"/>
  <c r="U23" i="1" s="1"/>
  <c r="T24" i="1"/>
  <c r="U24" i="1" s="1"/>
  <c r="Z45" i="1" l="1"/>
  <c r="Z41" i="1"/>
  <c r="Z29" i="1"/>
  <c r="Y33" i="1"/>
  <c r="Z37" i="1"/>
  <c r="Z18" i="1"/>
  <c r="Z14" i="1"/>
  <c r="W24" i="1"/>
  <c r="W20" i="1"/>
  <c r="W16" i="1"/>
  <c r="W12" i="1"/>
  <c r="W8" i="1"/>
  <c r="W4" i="1"/>
  <c r="U16" i="1"/>
  <c r="U3" i="1"/>
  <c r="W23" i="1"/>
  <c r="W15" i="1"/>
  <c r="W7" i="1"/>
  <c r="Z10" i="1"/>
  <c r="Z22" i="1"/>
  <c r="Z6" i="1"/>
  <c r="W18" i="1"/>
  <c r="W10" i="1"/>
  <c r="Y2" i="1"/>
  <c r="Z21" i="1"/>
  <c r="Z17" i="1"/>
  <c r="Z13" i="1"/>
  <c r="Z9" i="1"/>
  <c r="Z5" i="1"/>
  <c r="U20" i="1"/>
  <c r="U12" i="1"/>
  <c r="U6" i="1"/>
  <c r="W22" i="1"/>
  <c r="W14" i="1"/>
  <c r="Z24" i="1"/>
  <c r="Z20" i="1"/>
  <c r="Z16" i="1"/>
  <c r="Z12" i="1"/>
  <c r="Z8" i="1"/>
  <c r="Z4" i="1"/>
  <c r="U19" i="1"/>
  <c r="U11" i="1"/>
  <c r="U4" i="1"/>
  <c r="Z23" i="1"/>
  <c r="Z19" i="1"/>
  <c r="Z15" i="1"/>
  <c r="Z11" i="1"/>
  <c r="Z7" i="1"/>
  <c r="Z3" i="1"/>
  <c r="W2" i="1"/>
  <c r="W21" i="1"/>
  <c r="W17" i="1"/>
  <c r="W13" i="1"/>
  <c r="W9" i="1"/>
  <c r="W5" i="1"/>
</calcChain>
</file>

<file path=xl/sharedStrings.xml><?xml version="1.0" encoding="utf-8"?>
<sst xmlns="http://schemas.openxmlformats.org/spreadsheetml/2006/main" count="180" uniqueCount="83">
  <si>
    <t>Player</t>
  </si>
  <si>
    <t>Team</t>
  </si>
  <si>
    <t>Pos</t>
  </si>
  <si>
    <t>90s</t>
  </si>
  <si>
    <t>Gls</t>
  </si>
  <si>
    <t>Ast</t>
  </si>
  <si>
    <t>Sh</t>
  </si>
  <si>
    <t>SoT</t>
  </si>
  <si>
    <t>Crs</t>
  </si>
  <si>
    <t>PassLive</t>
  </si>
  <si>
    <t>PassDead</t>
  </si>
  <si>
    <t>Pass_Cmp</t>
  </si>
  <si>
    <t>Fld</t>
  </si>
  <si>
    <t>Fls</t>
  </si>
  <si>
    <t>TklW</t>
  </si>
  <si>
    <t>Int</t>
  </si>
  <si>
    <t>CrdY</t>
  </si>
  <si>
    <t>CrdR</t>
  </si>
  <si>
    <t>Salary</t>
  </si>
  <si>
    <t>FPPG</t>
  </si>
  <si>
    <t>FPPG/$1000</t>
  </si>
  <si>
    <t>Floor</t>
  </si>
  <si>
    <t>FPPG-Floor</t>
  </si>
  <si>
    <t>Team_Odds</t>
  </si>
  <si>
    <t>FPPG_w_Odds</t>
  </si>
  <si>
    <t>Floor_w_Odds</t>
  </si>
  <si>
    <t>Opp_Def_OPRK</t>
  </si>
  <si>
    <t>Starting</t>
  </si>
  <si>
    <t>Rodrigo Bentancur\Rodrigo-Bentancur</t>
  </si>
  <si>
    <t>MF</t>
  </si>
  <si>
    <t>Federico Bernardeschi\Federico-Bernardeschi</t>
  </si>
  <si>
    <t>DF</t>
  </si>
  <si>
    <t>Leonardo Bonucci\Leonardo-Bonucci</t>
  </si>
  <si>
    <t>Giorgio Chiellini\Giorgio-Chiellini</t>
  </si>
  <si>
    <t>Douglas Costa\Douglas-Costa</t>
  </si>
  <si>
    <t>Juan Cuadrado\Juan-Cuadrado</t>
  </si>
  <si>
    <t>DFFW</t>
  </si>
  <si>
    <t>Danilo\Danilo</t>
  </si>
  <si>
    <t>Mattia De Sciglio\Mattia-De-Sciglio</t>
  </si>
  <si>
    <t>Merih Demiral\Merih-Demiral</t>
  </si>
  <si>
    <t>Paulo Dybala\Paulo-Dybala</t>
  </si>
  <si>
    <t>FWMF</t>
  </si>
  <si>
    <t>Gianluca Frabotta\Gianluca-Frabotta</t>
  </si>
  <si>
    <t>Gonzalo Higuaín\Gonzalo-Higuain</t>
  </si>
  <si>
    <t>FW</t>
  </si>
  <si>
    <t>Sami Khedira\Sami-Khedira</t>
  </si>
  <si>
    <t>Matthijs de Ligt\Matthijs-de-Ligt</t>
  </si>
  <si>
    <t>Blaise Matuidi\Blaise-Matuidi</t>
  </si>
  <si>
    <t>Simone Muratore\Simone-Muratore</t>
  </si>
  <si>
    <t>Miralem Pjanić\Miralem-Pjanic</t>
  </si>
  <si>
    <t>Adrien Rabiot\Adrien-Rabiot</t>
  </si>
  <si>
    <t>Aaron Ramsey\Aaron-Ramsey</t>
  </si>
  <si>
    <t>Cristiano Ronaldo\Cristiano-Ronaldo</t>
  </si>
  <si>
    <t>Daniele Rugani\Daniele-Rugani</t>
  </si>
  <si>
    <t>Alex Sandro\Alex-Sandro</t>
  </si>
  <si>
    <t>Luca Zanimacchia\Luca-Zanimacchia</t>
  </si>
  <si>
    <t>JUV</t>
  </si>
  <si>
    <t>Moussa Dembélé\Moussa-Dembele</t>
  </si>
  <si>
    <t>Jason Denayer\Jason-Denayer</t>
  </si>
  <si>
    <t>DFMF</t>
  </si>
  <si>
    <t>Houssem Aouar\Houssem-Aouar</t>
  </si>
  <si>
    <t>Thiago Mendes\Thiago-Mendes</t>
  </si>
  <si>
    <t>Marcelo\Marcelo</t>
  </si>
  <si>
    <t>Joachim Andersen\Joachim-Andersen</t>
  </si>
  <si>
    <t>Maxwel Cornet\Maxwel-Cornet</t>
  </si>
  <si>
    <t>MFDF</t>
  </si>
  <si>
    <t>Leo Dubois\Leo-Dubois</t>
  </si>
  <si>
    <t>Bertrand Traoré\Bertrand-Traore</t>
  </si>
  <si>
    <t>MFFW</t>
  </si>
  <si>
    <t>Kenny Tete\Kenny-Tete</t>
  </si>
  <si>
    <t>Fernando Marçal\Fernando-Marcal</t>
  </si>
  <si>
    <t>Memphis Depay\Memphis-Depay</t>
  </si>
  <si>
    <t>Youssouf Koné\Youssouf-Kone</t>
  </si>
  <si>
    <t>Rafael\Rafael</t>
  </si>
  <si>
    <t>Jeff Reine-Adélaïde\Jeff-Reine-Adelaide</t>
  </si>
  <si>
    <t>Maxence Caqueret\Maxence-Caqueret</t>
  </si>
  <si>
    <t>Karl Toko Ekambi\Karl-Toko-Ekambi</t>
  </si>
  <si>
    <t>Bruno Guimarães\Bruno-Guimaraes</t>
  </si>
  <si>
    <t>Jean Lucas\Jean-Lucas</t>
  </si>
  <si>
    <t>Rayan Cherki\Rayan-Cherki</t>
  </si>
  <si>
    <t>Melvin Bard\Melvin-Bard</t>
  </si>
  <si>
    <t>OL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</si>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</sst>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0AE5-294B-9648-9597-13DC11217378}">
  <dimension ref="A1:AK45"/>
  <sheetViews>
    <sheetView tabSelected="1" workbookViewId="0">
      <selection activeCell="AB32" sqref="AB32"/>
    </sheetView>
  </sheetViews>
  <sheetFormatPr baseColWidth="10" defaultRowHeight="16" x14ac:dyDescent="0.2"/>
  <cols>
    <col min="1" max="1" width="16.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37" x14ac:dyDescent="0.2">
      <c r="A2" t="s">
        <v>28</v>
      </c>
      <c r="B2" t="s">
        <v>56</v>
      </c>
      <c r="C2" t="s">
        <v>29</v>
      </c>
      <c r="D2">
        <v>33.700000000000003</v>
      </c>
      <c r="E2">
        <v>1</v>
      </c>
      <c r="F2">
        <v>7</v>
      </c>
      <c r="G2">
        <v>25</v>
      </c>
      <c r="H2">
        <v>6</v>
      </c>
      <c r="I2">
        <v>78</v>
      </c>
      <c r="J2">
        <v>59</v>
      </c>
      <c r="K2">
        <v>17</v>
      </c>
      <c r="L2">
        <v>1639</v>
      </c>
      <c r="M2">
        <v>43</v>
      </c>
      <c r="N2">
        <v>78</v>
      </c>
      <c r="O2">
        <v>73</v>
      </c>
      <c r="P2">
        <v>42</v>
      </c>
      <c r="Q2">
        <v>12</v>
      </c>
      <c r="R2">
        <v>1</v>
      </c>
      <c r="S2">
        <v>5000</v>
      </c>
      <c r="T2" s="2">
        <f>(E2*10+F2*6+G2+H2+I2*0.7+J2+K2+L2*0.02+M2+N2*(-0.5)+O2+P2*0.5+Q2*(-1.5)+R2*(-3))/D2</f>
        <v>9.5958456973293753</v>
      </c>
      <c r="U2" s="2">
        <f>T2/(S2/1000)</f>
        <v>1.919169139465875</v>
      </c>
      <c r="V2" s="2">
        <f>(G2+H2+I2*0.7+J2+K2+L2*0.02+M2+N2*(-0.5)+O2+P2*0.5+Q2*(-1.5)+R2*(-3))/D2</f>
        <v>8.0528189910979222</v>
      </c>
      <c r="W2" s="2">
        <f>T2-V2</f>
        <v>1.5430267062314531</v>
      </c>
      <c r="X2" s="2">
        <f>21/31</f>
        <v>0.67741935483870963</v>
      </c>
      <c r="Y2" s="2">
        <f>(E2*10+F2*6+G2+H2+I2*0.7+J2+K2+L2*0.02+M2+N2*(-0.5)+O2+P2*0.5+Q2*(-1.5)+R2*(-3))/D2+(X2-0.5)*10</f>
        <v>11.370039245716471</v>
      </c>
      <c r="Z2" s="2">
        <f>(G2+H2+I2*0.7+J2+K2+L2*0.02+M2+N2*(-0.5)+O2+P2*0.5+Q2*(-1.5)+R2*(-3))/D2+(X2-0.5)*10</f>
        <v>9.8270125394850183</v>
      </c>
      <c r="AA2">
        <v>22</v>
      </c>
      <c r="AB2" t="s">
        <v>82</v>
      </c>
    </row>
    <row r="3" spans="1:37" x14ac:dyDescent="0.2">
      <c r="A3" t="s">
        <v>30</v>
      </c>
      <c r="B3" t="s">
        <v>56</v>
      </c>
      <c r="C3" t="s">
        <v>29</v>
      </c>
      <c r="D3">
        <v>21.4</v>
      </c>
      <c r="E3">
        <v>2</v>
      </c>
      <c r="F3">
        <v>1</v>
      </c>
      <c r="G3">
        <v>57</v>
      </c>
      <c r="H3">
        <v>11</v>
      </c>
      <c r="I3">
        <v>66</v>
      </c>
      <c r="J3">
        <v>44</v>
      </c>
      <c r="K3">
        <v>9</v>
      </c>
      <c r="L3">
        <v>619</v>
      </c>
      <c r="M3">
        <v>32</v>
      </c>
      <c r="N3">
        <v>33</v>
      </c>
      <c r="O3">
        <v>9</v>
      </c>
      <c r="P3">
        <v>15</v>
      </c>
      <c r="Q3">
        <v>6</v>
      </c>
      <c r="R3">
        <v>0</v>
      </c>
      <c r="S3">
        <v>8000</v>
      </c>
      <c r="T3" s="2">
        <f t="shared" ref="T3:T24" si="0">(E3*10+F3*6+G3+H3+I3*0.7+J3+K3+L3*0.02+M3+N3*(-0.5)+O3+P3*0.5+Q3*(-1.5)+R3*(-3))/D3</f>
        <v>10.681308411214953</v>
      </c>
      <c r="U3" s="2">
        <f t="shared" ref="U3:U24" si="1">T3/(S3/1000)</f>
        <v>1.3351635514018692</v>
      </c>
      <c r="V3" s="2">
        <f t="shared" ref="V3:V24" si="2">(G3+H3+I3*0.7+J3+K3+L3*0.02+M3+N3*(-0.5)+O3+P3*0.5+Q3*(-1.5)+R3*(-3))/D3</f>
        <v>9.4663551401869164</v>
      </c>
      <c r="W3" s="2">
        <f t="shared" ref="W3:W24" si="3">T3-V3</f>
        <v>1.2149532710280369</v>
      </c>
      <c r="X3" s="2">
        <f t="shared" ref="X3:X24" si="4">21/31</f>
        <v>0.67741935483870963</v>
      </c>
      <c r="Y3" s="2">
        <f t="shared" ref="Y3:Y24" si="5">(E3*10+F3*6+G3+H3+I3*0.7+J3+K3+L3*0.02+M3+N3*(-0.5)+O3+P3*0.5+Q3*(-1.5)+R3*(-3))/D3+(X3-0.5)*10</f>
        <v>12.455501959602049</v>
      </c>
      <c r="Z3" s="2">
        <f t="shared" ref="Z3:Z24" si="6">(G3+H3+I3*0.7+J3+K3+L3*0.02+M3+N3*(-0.5)+O3+P3*0.5+Q3*(-1.5)+R3*(-3))/D3+(X3-0.5)*10</f>
        <v>11.240548688574012</v>
      </c>
      <c r="AA3">
        <v>22</v>
      </c>
      <c r="AB3" t="s">
        <v>82</v>
      </c>
      <c r="AK3" s="1"/>
    </row>
    <row r="4" spans="1:37" x14ac:dyDescent="0.2">
      <c r="A4" t="s">
        <v>32</v>
      </c>
      <c r="B4" t="s">
        <v>56</v>
      </c>
      <c r="C4" t="s">
        <v>31</v>
      </c>
      <c r="D4">
        <v>45.6</v>
      </c>
      <c r="E4">
        <v>4</v>
      </c>
      <c r="F4">
        <v>0</v>
      </c>
      <c r="G4">
        <v>29</v>
      </c>
      <c r="H4">
        <v>10</v>
      </c>
      <c r="I4">
        <v>8</v>
      </c>
      <c r="J4">
        <v>32</v>
      </c>
      <c r="K4">
        <v>0</v>
      </c>
      <c r="L4">
        <v>2292</v>
      </c>
      <c r="M4">
        <v>27</v>
      </c>
      <c r="N4">
        <v>35</v>
      </c>
      <c r="O4">
        <v>21</v>
      </c>
      <c r="P4">
        <v>38</v>
      </c>
      <c r="Q4">
        <v>12</v>
      </c>
      <c r="R4">
        <v>0</v>
      </c>
      <c r="S4">
        <v>3600</v>
      </c>
      <c r="T4" s="2">
        <f t="shared" si="0"/>
        <v>4.2530701754385962</v>
      </c>
      <c r="U4" s="2">
        <f t="shared" si="1"/>
        <v>1.1814083820662766</v>
      </c>
      <c r="V4" s="2">
        <f t="shared" si="2"/>
        <v>3.3758771929824558</v>
      </c>
      <c r="W4" s="2">
        <f t="shared" si="3"/>
        <v>0.87719298245614041</v>
      </c>
      <c r="X4" s="2">
        <f t="shared" si="4"/>
        <v>0.67741935483870963</v>
      </c>
      <c r="Y4" s="2">
        <f t="shared" si="5"/>
        <v>6.0272637238256923</v>
      </c>
      <c r="Z4" s="2">
        <f t="shared" si="6"/>
        <v>5.1500707413695519</v>
      </c>
      <c r="AA4">
        <v>22</v>
      </c>
      <c r="AB4" t="s">
        <v>82</v>
      </c>
    </row>
    <row r="5" spans="1:37" x14ac:dyDescent="0.2">
      <c r="A5" t="s">
        <v>33</v>
      </c>
      <c r="B5" t="s">
        <v>56</v>
      </c>
      <c r="C5" t="s">
        <v>31</v>
      </c>
      <c r="D5">
        <v>2.2000000000000002</v>
      </c>
      <c r="E5">
        <v>1</v>
      </c>
      <c r="F5">
        <v>0</v>
      </c>
      <c r="G5">
        <v>1</v>
      </c>
      <c r="H5">
        <v>1</v>
      </c>
      <c r="I5">
        <v>0</v>
      </c>
      <c r="J5">
        <v>2</v>
      </c>
      <c r="K5">
        <v>0</v>
      </c>
      <c r="L5">
        <v>97</v>
      </c>
      <c r="M5">
        <v>2</v>
      </c>
      <c r="N5">
        <v>4</v>
      </c>
      <c r="O5">
        <v>2</v>
      </c>
      <c r="P5">
        <v>1</v>
      </c>
      <c r="Q5">
        <v>0</v>
      </c>
      <c r="R5">
        <v>0</v>
      </c>
      <c r="S5">
        <v>3600</v>
      </c>
      <c r="T5" s="2">
        <f t="shared" si="0"/>
        <v>8.3818181818181809</v>
      </c>
      <c r="U5" s="2">
        <f t="shared" si="1"/>
        <v>2.3282828282828278</v>
      </c>
      <c r="V5" s="2">
        <f t="shared" si="2"/>
        <v>3.836363636363636</v>
      </c>
      <c r="W5" s="2">
        <f t="shared" si="3"/>
        <v>4.545454545454545</v>
      </c>
      <c r="X5" s="2">
        <f t="shared" si="4"/>
        <v>0.67741935483870963</v>
      </c>
      <c r="Y5" s="2">
        <f t="shared" si="5"/>
        <v>10.156011730205277</v>
      </c>
      <c r="Z5" s="2">
        <f t="shared" si="6"/>
        <v>5.6105571847507321</v>
      </c>
      <c r="AA5">
        <v>22</v>
      </c>
    </row>
    <row r="6" spans="1:37" x14ac:dyDescent="0.2">
      <c r="A6" t="s">
        <v>34</v>
      </c>
      <c r="B6" t="s">
        <v>56</v>
      </c>
      <c r="C6" t="s">
        <v>29</v>
      </c>
      <c r="D6">
        <v>12.1</v>
      </c>
      <c r="E6">
        <v>3</v>
      </c>
      <c r="F6">
        <v>5</v>
      </c>
      <c r="G6">
        <v>25</v>
      </c>
      <c r="H6">
        <v>11</v>
      </c>
      <c r="I6">
        <v>59</v>
      </c>
      <c r="J6">
        <v>39</v>
      </c>
      <c r="K6">
        <v>6</v>
      </c>
      <c r="L6">
        <v>410</v>
      </c>
      <c r="M6">
        <v>15</v>
      </c>
      <c r="N6">
        <v>13</v>
      </c>
      <c r="O6">
        <v>7</v>
      </c>
      <c r="P6">
        <v>8</v>
      </c>
      <c r="Q6">
        <v>2</v>
      </c>
      <c r="R6">
        <v>0</v>
      </c>
      <c r="S6">
        <v>8400</v>
      </c>
      <c r="T6" s="2">
        <f t="shared" si="0"/>
        <v>17.107438016528928</v>
      </c>
      <c r="U6" s="2">
        <f t="shared" si="1"/>
        <v>2.0365997638724913</v>
      </c>
      <c r="V6" s="2">
        <f t="shared" si="2"/>
        <v>12.148760330578513</v>
      </c>
      <c r="W6" s="2">
        <f t="shared" si="3"/>
        <v>4.9586776859504145</v>
      </c>
      <c r="X6" s="2">
        <f t="shared" si="4"/>
        <v>0.67741935483870963</v>
      </c>
      <c r="Y6" s="2">
        <f t="shared" si="5"/>
        <v>18.881631564916024</v>
      </c>
      <c r="Z6" s="2">
        <f t="shared" si="6"/>
        <v>13.922953878965609</v>
      </c>
      <c r="AA6">
        <v>22</v>
      </c>
    </row>
    <row r="7" spans="1:37" x14ac:dyDescent="0.2">
      <c r="A7" t="s">
        <v>35</v>
      </c>
      <c r="B7" t="s">
        <v>56</v>
      </c>
      <c r="C7" t="s">
        <v>36</v>
      </c>
      <c r="D7">
        <v>37.5</v>
      </c>
      <c r="E7">
        <v>3</v>
      </c>
      <c r="F7">
        <v>6</v>
      </c>
      <c r="G7">
        <v>26</v>
      </c>
      <c r="H7">
        <v>7</v>
      </c>
      <c r="I7">
        <v>111</v>
      </c>
      <c r="J7">
        <v>100</v>
      </c>
      <c r="K7">
        <v>2</v>
      </c>
      <c r="L7">
        <v>2364</v>
      </c>
      <c r="M7">
        <v>103</v>
      </c>
      <c r="N7">
        <v>39</v>
      </c>
      <c r="O7">
        <v>45</v>
      </c>
      <c r="P7">
        <v>48</v>
      </c>
      <c r="Q7">
        <v>10</v>
      </c>
      <c r="R7">
        <v>1</v>
      </c>
      <c r="S7">
        <v>7400</v>
      </c>
      <c r="T7" s="2">
        <f t="shared" si="0"/>
        <v>12.279466666666668</v>
      </c>
      <c r="U7" s="2">
        <f t="shared" si="1"/>
        <v>1.6593873873873874</v>
      </c>
      <c r="V7" s="2">
        <f t="shared" si="2"/>
        <v>10.519466666666666</v>
      </c>
      <c r="W7" s="2">
        <f t="shared" si="3"/>
        <v>1.7600000000000016</v>
      </c>
      <c r="X7" s="2">
        <f t="shared" si="4"/>
        <v>0.67741935483870963</v>
      </c>
      <c r="Y7" s="2">
        <f t="shared" si="5"/>
        <v>14.053660215053764</v>
      </c>
      <c r="Z7" s="2">
        <f t="shared" si="6"/>
        <v>12.293660215053762</v>
      </c>
      <c r="AA7">
        <v>22</v>
      </c>
      <c r="AB7" t="s">
        <v>82</v>
      </c>
    </row>
    <row r="8" spans="1:37" x14ac:dyDescent="0.2">
      <c r="A8" t="s">
        <v>37</v>
      </c>
      <c r="B8" t="s">
        <v>56</v>
      </c>
      <c r="C8" t="s">
        <v>31</v>
      </c>
      <c r="D8">
        <v>24</v>
      </c>
      <c r="E8">
        <v>2</v>
      </c>
      <c r="F8">
        <v>0</v>
      </c>
      <c r="G8">
        <v>17</v>
      </c>
      <c r="H8">
        <v>4</v>
      </c>
      <c r="I8">
        <v>45</v>
      </c>
      <c r="J8">
        <v>33</v>
      </c>
      <c r="K8">
        <v>0</v>
      </c>
      <c r="L8">
        <v>1382</v>
      </c>
      <c r="M8">
        <v>18</v>
      </c>
      <c r="N8">
        <v>28</v>
      </c>
      <c r="O8">
        <v>27</v>
      </c>
      <c r="P8">
        <v>36</v>
      </c>
      <c r="Q8">
        <v>4</v>
      </c>
      <c r="R8">
        <v>1</v>
      </c>
      <c r="S8">
        <v>5400</v>
      </c>
      <c r="T8" s="2">
        <f t="shared" si="0"/>
        <v>7.2141666666666664</v>
      </c>
      <c r="U8" s="2">
        <f t="shared" si="1"/>
        <v>1.3359567901234566</v>
      </c>
      <c r="V8" s="2">
        <f t="shared" si="2"/>
        <v>6.3808333333333325</v>
      </c>
      <c r="W8" s="2">
        <f t="shared" si="3"/>
        <v>0.83333333333333393</v>
      </c>
      <c r="X8" s="2">
        <f t="shared" si="4"/>
        <v>0.67741935483870963</v>
      </c>
      <c r="Y8" s="2">
        <f t="shared" si="5"/>
        <v>8.9883602150537634</v>
      </c>
      <c r="Z8" s="2">
        <f t="shared" si="6"/>
        <v>8.1550268817204294</v>
      </c>
      <c r="AA8">
        <v>22</v>
      </c>
    </row>
    <row r="9" spans="1:37" x14ac:dyDescent="0.2">
      <c r="A9" t="s">
        <v>38</v>
      </c>
      <c r="B9" t="s">
        <v>56</v>
      </c>
      <c r="C9" t="s">
        <v>31</v>
      </c>
      <c r="D9">
        <v>8.6</v>
      </c>
      <c r="E9">
        <v>0</v>
      </c>
      <c r="F9">
        <v>0</v>
      </c>
      <c r="G9">
        <v>1</v>
      </c>
      <c r="H9">
        <v>0</v>
      </c>
      <c r="I9">
        <v>16</v>
      </c>
      <c r="J9">
        <v>8</v>
      </c>
      <c r="K9">
        <v>0</v>
      </c>
      <c r="L9">
        <v>363</v>
      </c>
      <c r="M9">
        <v>5</v>
      </c>
      <c r="N9">
        <v>3</v>
      </c>
      <c r="O9">
        <v>11</v>
      </c>
      <c r="P9">
        <v>12</v>
      </c>
      <c r="Q9">
        <v>1</v>
      </c>
      <c r="R9">
        <v>0</v>
      </c>
      <c r="S9">
        <v>4600</v>
      </c>
      <c r="T9" s="2">
        <f t="shared" si="0"/>
        <v>5.402325581395349</v>
      </c>
      <c r="U9" s="2">
        <f t="shared" si="1"/>
        <v>1.1744186046511629</v>
      </c>
      <c r="V9" s="2">
        <f t="shared" si="2"/>
        <v>5.402325581395349</v>
      </c>
      <c r="W9" s="2">
        <f t="shared" si="3"/>
        <v>0</v>
      </c>
      <c r="X9" s="2">
        <f t="shared" si="4"/>
        <v>0.67741935483870963</v>
      </c>
      <c r="Y9" s="2">
        <f t="shared" si="5"/>
        <v>7.1765191297824451</v>
      </c>
      <c r="Z9" s="2">
        <f t="shared" si="6"/>
        <v>7.1765191297824451</v>
      </c>
      <c r="AA9">
        <v>22</v>
      </c>
    </row>
    <row r="10" spans="1:37" x14ac:dyDescent="0.2">
      <c r="A10" t="s">
        <v>39</v>
      </c>
      <c r="B10" t="s">
        <v>56</v>
      </c>
      <c r="C10" t="s">
        <v>31</v>
      </c>
      <c r="D10">
        <v>6.6</v>
      </c>
      <c r="E10">
        <v>1</v>
      </c>
      <c r="F10">
        <v>1</v>
      </c>
      <c r="G10">
        <v>2</v>
      </c>
      <c r="H10">
        <v>1</v>
      </c>
      <c r="I10">
        <v>1</v>
      </c>
      <c r="J10">
        <v>2</v>
      </c>
      <c r="K10">
        <v>0</v>
      </c>
      <c r="L10">
        <v>335</v>
      </c>
      <c r="M10">
        <v>4</v>
      </c>
      <c r="N10">
        <v>7</v>
      </c>
      <c r="O10">
        <v>13</v>
      </c>
      <c r="P10">
        <v>6</v>
      </c>
      <c r="Q10">
        <v>1</v>
      </c>
      <c r="R10">
        <v>0</v>
      </c>
      <c r="S10">
        <v>3800</v>
      </c>
      <c r="T10" s="2">
        <f t="shared" si="0"/>
        <v>6.5757575757575761</v>
      </c>
      <c r="U10" s="2">
        <f t="shared" si="1"/>
        <v>1.7304625199362043</v>
      </c>
      <c r="V10" s="2">
        <f t="shared" si="2"/>
        <v>4.1515151515151514</v>
      </c>
      <c r="W10" s="2">
        <f t="shared" si="3"/>
        <v>2.4242424242424248</v>
      </c>
      <c r="X10" s="2">
        <f t="shared" si="4"/>
        <v>0.67741935483870963</v>
      </c>
      <c r="Y10" s="2">
        <f t="shared" si="5"/>
        <v>8.3499511241446722</v>
      </c>
      <c r="Z10" s="2">
        <f t="shared" si="6"/>
        <v>5.9257086999022475</v>
      </c>
      <c r="AA10">
        <v>22</v>
      </c>
    </row>
    <row r="11" spans="1:37" x14ac:dyDescent="0.2">
      <c r="A11" t="s">
        <v>40</v>
      </c>
      <c r="B11" t="s">
        <v>56</v>
      </c>
      <c r="C11" t="s">
        <v>41</v>
      </c>
      <c r="D11">
        <v>32.4</v>
      </c>
      <c r="E11">
        <v>17</v>
      </c>
      <c r="F11">
        <v>10</v>
      </c>
      <c r="G11">
        <v>137</v>
      </c>
      <c r="H11">
        <v>47</v>
      </c>
      <c r="I11">
        <v>148</v>
      </c>
      <c r="J11">
        <v>111</v>
      </c>
      <c r="K11">
        <v>18</v>
      </c>
      <c r="L11">
        <v>1450</v>
      </c>
      <c r="M11">
        <v>78</v>
      </c>
      <c r="N11">
        <v>30</v>
      </c>
      <c r="O11">
        <v>23</v>
      </c>
      <c r="P11">
        <v>17</v>
      </c>
      <c r="Q11">
        <v>6</v>
      </c>
      <c r="R11">
        <v>0</v>
      </c>
      <c r="S11">
        <v>10800</v>
      </c>
      <c r="T11" s="2">
        <f t="shared" si="0"/>
        <v>23.490740740740744</v>
      </c>
      <c r="U11" s="2">
        <f t="shared" si="1"/>
        <v>2.1750685871056241</v>
      </c>
      <c r="V11" s="2">
        <f t="shared" si="2"/>
        <v>16.391975308641978</v>
      </c>
      <c r="W11" s="2">
        <f t="shared" si="3"/>
        <v>7.0987654320987659</v>
      </c>
      <c r="X11" s="2">
        <f t="shared" si="4"/>
        <v>0.67741935483870963</v>
      </c>
      <c r="Y11" s="2">
        <f t="shared" si="5"/>
        <v>25.26493428912784</v>
      </c>
      <c r="Z11" s="2">
        <f t="shared" si="6"/>
        <v>18.166168857029074</v>
      </c>
      <c r="AA11">
        <v>22</v>
      </c>
      <c r="AB11" t="s">
        <v>82</v>
      </c>
    </row>
    <row r="12" spans="1:37" x14ac:dyDescent="0.2">
      <c r="A12" t="s">
        <v>42</v>
      </c>
      <c r="B12" t="s">
        <v>56</v>
      </c>
      <c r="C12" t="s">
        <v>31</v>
      </c>
      <c r="D12">
        <v>1</v>
      </c>
      <c r="E12">
        <v>0</v>
      </c>
      <c r="F12">
        <v>0</v>
      </c>
      <c r="G12">
        <v>1</v>
      </c>
      <c r="H12">
        <v>0</v>
      </c>
      <c r="I12">
        <v>3</v>
      </c>
      <c r="J12">
        <v>0</v>
      </c>
      <c r="K12">
        <v>0</v>
      </c>
      <c r="L12">
        <v>53</v>
      </c>
      <c r="M12">
        <v>0</v>
      </c>
      <c r="N12">
        <v>2</v>
      </c>
      <c r="O12">
        <v>1</v>
      </c>
      <c r="P12">
        <v>1</v>
      </c>
      <c r="Q12">
        <v>0</v>
      </c>
      <c r="R12">
        <v>0</v>
      </c>
      <c r="S12">
        <v>3600</v>
      </c>
      <c r="T12" s="2">
        <f t="shared" si="0"/>
        <v>4.66</v>
      </c>
      <c r="U12" s="2">
        <f t="shared" si="1"/>
        <v>1.2944444444444445</v>
      </c>
      <c r="V12" s="2">
        <f t="shared" si="2"/>
        <v>4.66</v>
      </c>
      <c r="W12" s="2">
        <f t="shared" si="3"/>
        <v>0</v>
      </c>
      <c r="X12" s="2">
        <f t="shared" si="4"/>
        <v>0.67741935483870963</v>
      </c>
      <c r="Y12" s="2">
        <f t="shared" si="5"/>
        <v>6.4341935483870962</v>
      </c>
      <c r="Z12" s="2">
        <f t="shared" si="6"/>
        <v>6.4341935483870962</v>
      </c>
      <c r="AA12">
        <v>22</v>
      </c>
    </row>
    <row r="13" spans="1:37" x14ac:dyDescent="0.2">
      <c r="A13" t="s">
        <v>43</v>
      </c>
      <c r="B13" t="s">
        <v>56</v>
      </c>
      <c r="C13" t="s">
        <v>44</v>
      </c>
      <c r="D13">
        <v>28.4</v>
      </c>
      <c r="E13">
        <v>11</v>
      </c>
      <c r="F13">
        <v>8</v>
      </c>
      <c r="G13">
        <v>98</v>
      </c>
      <c r="H13">
        <v>42</v>
      </c>
      <c r="I13">
        <v>16</v>
      </c>
      <c r="J13">
        <v>77</v>
      </c>
      <c r="K13">
        <v>0</v>
      </c>
      <c r="L13">
        <v>645</v>
      </c>
      <c r="M13">
        <v>21</v>
      </c>
      <c r="N13">
        <v>24</v>
      </c>
      <c r="O13">
        <v>11</v>
      </c>
      <c r="P13">
        <v>9</v>
      </c>
      <c r="Q13">
        <v>3</v>
      </c>
      <c r="R13">
        <v>0</v>
      </c>
      <c r="S13">
        <v>8800</v>
      </c>
      <c r="T13" s="2">
        <f t="shared" si="0"/>
        <v>14.757042253521126</v>
      </c>
      <c r="U13" s="2">
        <f t="shared" si="1"/>
        <v>1.6769366197183095</v>
      </c>
      <c r="V13" s="2">
        <f t="shared" si="2"/>
        <v>9.1936619718309878</v>
      </c>
      <c r="W13" s="2">
        <f t="shared" si="3"/>
        <v>5.5633802816901383</v>
      </c>
      <c r="X13" s="2">
        <f t="shared" si="4"/>
        <v>0.67741935483870963</v>
      </c>
      <c r="Y13" s="2">
        <f t="shared" si="5"/>
        <v>16.531235801908224</v>
      </c>
      <c r="Z13" s="2">
        <f t="shared" si="6"/>
        <v>10.967855520218084</v>
      </c>
      <c r="AA13">
        <v>22</v>
      </c>
    </row>
    <row r="14" spans="1:37" x14ac:dyDescent="0.2">
      <c r="A14" t="s">
        <v>45</v>
      </c>
      <c r="B14" t="s">
        <v>56</v>
      </c>
      <c r="C14" t="s">
        <v>29</v>
      </c>
      <c r="D14">
        <v>10.8</v>
      </c>
      <c r="E14">
        <v>0</v>
      </c>
      <c r="F14">
        <v>1</v>
      </c>
      <c r="G14">
        <v>12</v>
      </c>
      <c r="H14">
        <v>3</v>
      </c>
      <c r="I14">
        <v>25</v>
      </c>
      <c r="J14">
        <v>21</v>
      </c>
      <c r="K14">
        <v>0</v>
      </c>
      <c r="L14">
        <v>401</v>
      </c>
      <c r="M14">
        <v>7</v>
      </c>
      <c r="N14">
        <v>20</v>
      </c>
      <c r="O14">
        <v>18</v>
      </c>
      <c r="P14">
        <v>6</v>
      </c>
      <c r="Q14">
        <v>4</v>
      </c>
      <c r="R14">
        <v>0</v>
      </c>
      <c r="S14">
        <v>3400</v>
      </c>
      <c r="T14" s="2">
        <f t="shared" si="0"/>
        <v>7.3629629629629623</v>
      </c>
      <c r="U14" s="2">
        <f t="shared" si="1"/>
        <v>2.1655773420479303</v>
      </c>
      <c r="V14" s="2">
        <f t="shared" si="2"/>
        <v>6.8074074074074069</v>
      </c>
      <c r="W14" s="2">
        <f t="shared" si="3"/>
        <v>0.55555555555555536</v>
      </c>
      <c r="X14" s="2">
        <f t="shared" si="4"/>
        <v>0.67741935483870963</v>
      </c>
      <c r="Y14" s="2">
        <f t="shared" si="5"/>
        <v>9.1371565113500584</v>
      </c>
      <c r="Z14" s="2">
        <f t="shared" si="6"/>
        <v>8.581600955794503</v>
      </c>
      <c r="AA14">
        <v>22</v>
      </c>
    </row>
    <row r="15" spans="1:37" x14ac:dyDescent="0.2">
      <c r="A15" t="s">
        <v>46</v>
      </c>
      <c r="B15" t="s">
        <v>56</v>
      </c>
      <c r="C15" t="s">
        <v>31</v>
      </c>
      <c r="D15">
        <v>36.6</v>
      </c>
      <c r="E15">
        <v>4</v>
      </c>
      <c r="F15">
        <v>0</v>
      </c>
      <c r="G15">
        <v>24</v>
      </c>
      <c r="H15">
        <v>10</v>
      </c>
      <c r="I15">
        <v>2</v>
      </c>
      <c r="J15">
        <v>8</v>
      </c>
      <c r="K15">
        <v>0</v>
      </c>
      <c r="L15">
        <v>1680</v>
      </c>
      <c r="M15">
        <v>23</v>
      </c>
      <c r="N15">
        <v>36</v>
      </c>
      <c r="O15">
        <v>32</v>
      </c>
      <c r="P15">
        <v>35</v>
      </c>
      <c r="Q15">
        <v>5</v>
      </c>
      <c r="R15">
        <v>0</v>
      </c>
      <c r="S15">
        <v>4200</v>
      </c>
      <c r="T15" s="2">
        <f t="shared" si="0"/>
        <v>4.4808743169398904</v>
      </c>
      <c r="U15" s="2">
        <f t="shared" si="1"/>
        <v>1.0668748373666406</v>
      </c>
      <c r="V15" s="2">
        <f t="shared" si="2"/>
        <v>3.3879781420765025</v>
      </c>
      <c r="W15" s="2">
        <f t="shared" si="3"/>
        <v>1.0928961748633879</v>
      </c>
      <c r="X15" s="2">
        <f t="shared" si="4"/>
        <v>0.67741935483870963</v>
      </c>
      <c r="Y15" s="2">
        <f t="shared" si="5"/>
        <v>6.2550678653269864</v>
      </c>
      <c r="Z15" s="2">
        <f t="shared" si="6"/>
        <v>5.162171690463599</v>
      </c>
      <c r="AA15">
        <v>22</v>
      </c>
      <c r="AB15" t="s">
        <v>82</v>
      </c>
    </row>
    <row r="16" spans="1:37" x14ac:dyDescent="0.2">
      <c r="A16" t="s">
        <v>47</v>
      </c>
      <c r="B16" t="s">
        <v>56</v>
      </c>
      <c r="C16" t="s">
        <v>29</v>
      </c>
      <c r="D16">
        <v>32.4</v>
      </c>
      <c r="E16">
        <v>1</v>
      </c>
      <c r="F16">
        <v>2</v>
      </c>
      <c r="G16">
        <v>20</v>
      </c>
      <c r="H16">
        <v>6</v>
      </c>
      <c r="I16">
        <v>44</v>
      </c>
      <c r="J16">
        <v>42</v>
      </c>
      <c r="K16">
        <v>0</v>
      </c>
      <c r="L16">
        <v>1119</v>
      </c>
      <c r="M16">
        <v>29</v>
      </c>
      <c r="N16">
        <v>58</v>
      </c>
      <c r="O16">
        <v>45</v>
      </c>
      <c r="P16">
        <v>30</v>
      </c>
      <c r="Q16">
        <v>6</v>
      </c>
      <c r="R16">
        <v>0</v>
      </c>
      <c r="S16">
        <v>3800</v>
      </c>
      <c r="T16" s="2">
        <f t="shared" si="0"/>
        <v>5.9932098765432107</v>
      </c>
      <c r="U16" s="2">
        <f t="shared" si="1"/>
        <v>1.5771604938271608</v>
      </c>
      <c r="V16" s="2">
        <f t="shared" si="2"/>
        <v>5.314197530864198</v>
      </c>
      <c r="W16" s="2">
        <f t="shared" si="3"/>
        <v>0.6790123456790127</v>
      </c>
      <c r="X16" s="2">
        <f t="shared" si="4"/>
        <v>0.67741935483870963</v>
      </c>
      <c r="Y16" s="2">
        <f t="shared" si="5"/>
        <v>7.7674034249303068</v>
      </c>
      <c r="Z16" s="2">
        <f t="shared" si="6"/>
        <v>7.0883910792512941</v>
      </c>
      <c r="AA16">
        <v>22</v>
      </c>
    </row>
    <row r="17" spans="1:37" x14ac:dyDescent="0.2">
      <c r="A17" t="s">
        <v>48</v>
      </c>
      <c r="B17" t="s">
        <v>56</v>
      </c>
      <c r="C17" t="s">
        <v>29</v>
      </c>
      <c r="D17">
        <v>1.8</v>
      </c>
      <c r="E17">
        <v>0</v>
      </c>
      <c r="F17">
        <v>0</v>
      </c>
      <c r="G17">
        <v>4</v>
      </c>
      <c r="H17">
        <v>2</v>
      </c>
      <c r="I17">
        <v>1</v>
      </c>
      <c r="J17">
        <v>6</v>
      </c>
      <c r="K17">
        <v>0</v>
      </c>
      <c r="L17">
        <v>124</v>
      </c>
      <c r="M17">
        <v>2</v>
      </c>
      <c r="N17">
        <v>3</v>
      </c>
      <c r="O17">
        <v>1</v>
      </c>
      <c r="P17">
        <v>3</v>
      </c>
      <c r="Q17">
        <v>0</v>
      </c>
      <c r="R17">
        <v>0</v>
      </c>
      <c r="S17">
        <v>3200</v>
      </c>
      <c r="T17" s="2">
        <f t="shared" si="0"/>
        <v>10.1</v>
      </c>
      <c r="U17" s="2">
        <f t="shared" si="1"/>
        <v>3.1562499999999996</v>
      </c>
      <c r="V17" s="2">
        <f t="shared" si="2"/>
        <v>10.1</v>
      </c>
      <c r="W17" s="2">
        <f t="shared" si="3"/>
        <v>0</v>
      </c>
      <c r="X17" s="2">
        <f t="shared" si="4"/>
        <v>0.67741935483870963</v>
      </c>
      <c r="Y17" s="2">
        <f t="shared" si="5"/>
        <v>11.874193548387096</v>
      </c>
      <c r="Z17" s="2">
        <f t="shared" si="6"/>
        <v>11.874193548387096</v>
      </c>
      <c r="AA17">
        <v>22</v>
      </c>
    </row>
    <row r="18" spans="1:37" x14ac:dyDescent="0.2">
      <c r="A18" t="s">
        <v>49</v>
      </c>
      <c r="B18" t="s">
        <v>56</v>
      </c>
      <c r="C18" t="s">
        <v>29</v>
      </c>
      <c r="D18">
        <v>36.4</v>
      </c>
      <c r="E18">
        <v>3</v>
      </c>
      <c r="F18">
        <v>6</v>
      </c>
      <c r="G18">
        <v>32</v>
      </c>
      <c r="H18">
        <v>6</v>
      </c>
      <c r="I18">
        <v>120</v>
      </c>
      <c r="J18">
        <v>79</v>
      </c>
      <c r="K18">
        <v>25</v>
      </c>
      <c r="L18">
        <v>2257</v>
      </c>
      <c r="M18">
        <v>37</v>
      </c>
      <c r="N18">
        <v>49</v>
      </c>
      <c r="O18">
        <v>41</v>
      </c>
      <c r="P18">
        <v>56</v>
      </c>
      <c r="Q18">
        <v>11</v>
      </c>
      <c r="R18">
        <v>0</v>
      </c>
      <c r="S18">
        <v>6000</v>
      </c>
      <c r="T18" s="2">
        <f t="shared" si="0"/>
        <v>11.047802197802199</v>
      </c>
      <c r="U18" s="2">
        <f t="shared" si="1"/>
        <v>1.8413003663003664</v>
      </c>
      <c r="V18" s="2">
        <f t="shared" si="2"/>
        <v>9.2346153846153847</v>
      </c>
      <c r="W18" s="2">
        <f t="shared" si="3"/>
        <v>1.8131868131868139</v>
      </c>
      <c r="X18" s="2">
        <f t="shared" si="4"/>
        <v>0.67741935483870963</v>
      </c>
      <c r="Y18" s="2">
        <f t="shared" si="5"/>
        <v>12.821995746189295</v>
      </c>
      <c r="Z18" s="2">
        <f t="shared" si="6"/>
        <v>11.008808933002481</v>
      </c>
      <c r="AA18">
        <v>22</v>
      </c>
      <c r="AB18" t="s">
        <v>82</v>
      </c>
    </row>
    <row r="19" spans="1:37" x14ac:dyDescent="0.2">
      <c r="A19" t="s">
        <v>50</v>
      </c>
      <c r="B19" t="s">
        <v>56</v>
      </c>
      <c r="C19" t="s">
        <v>29</v>
      </c>
      <c r="D19">
        <v>26.5</v>
      </c>
      <c r="E19">
        <v>1</v>
      </c>
      <c r="F19">
        <v>1</v>
      </c>
      <c r="G19">
        <v>22</v>
      </c>
      <c r="H19">
        <v>8</v>
      </c>
      <c r="I19">
        <v>28</v>
      </c>
      <c r="J19">
        <v>44</v>
      </c>
      <c r="K19">
        <v>0</v>
      </c>
      <c r="L19">
        <v>1172</v>
      </c>
      <c r="M19">
        <v>40</v>
      </c>
      <c r="N19">
        <v>58</v>
      </c>
      <c r="O19">
        <v>47</v>
      </c>
      <c r="P19">
        <v>35</v>
      </c>
      <c r="Q19">
        <v>7</v>
      </c>
      <c r="R19">
        <v>1</v>
      </c>
      <c r="S19">
        <v>5200</v>
      </c>
      <c r="T19" s="2">
        <f t="shared" si="0"/>
        <v>7.3599999999999994</v>
      </c>
      <c r="U19" s="2">
        <f t="shared" si="1"/>
        <v>1.4153846153846152</v>
      </c>
      <c r="V19" s="2">
        <f t="shared" si="2"/>
        <v>6.7562264150943392</v>
      </c>
      <c r="W19" s="2">
        <f t="shared" si="3"/>
        <v>0.60377358490566024</v>
      </c>
      <c r="X19" s="2">
        <f t="shared" si="4"/>
        <v>0.67741935483870963</v>
      </c>
      <c r="Y19" s="2">
        <f t="shared" si="5"/>
        <v>9.1341935483870955</v>
      </c>
      <c r="Z19" s="2">
        <f t="shared" si="6"/>
        <v>8.5304199634814353</v>
      </c>
      <c r="AA19">
        <v>22</v>
      </c>
      <c r="AB19" t="s">
        <v>82</v>
      </c>
    </row>
    <row r="20" spans="1:37" x14ac:dyDescent="0.2">
      <c r="A20" t="s">
        <v>51</v>
      </c>
      <c r="B20" t="s">
        <v>56</v>
      </c>
      <c r="C20" t="s">
        <v>29</v>
      </c>
      <c r="D20">
        <v>15.4</v>
      </c>
      <c r="E20">
        <v>4</v>
      </c>
      <c r="F20">
        <v>1</v>
      </c>
      <c r="G20">
        <v>34</v>
      </c>
      <c r="H20">
        <v>11</v>
      </c>
      <c r="I20">
        <v>24</v>
      </c>
      <c r="J20">
        <v>47</v>
      </c>
      <c r="K20">
        <v>0</v>
      </c>
      <c r="L20">
        <v>730</v>
      </c>
      <c r="M20">
        <v>24</v>
      </c>
      <c r="N20">
        <v>27</v>
      </c>
      <c r="O20">
        <v>22</v>
      </c>
      <c r="P20">
        <v>11</v>
      </c>
      <c r="Q20">
        <v>3</v>
      </c>
      <c r="R20">
        <v>0</v>
      </c>
      <c r="S20">
        <v>8800</v>
      </c>
      <c r="T20" s="2">
        <f t="shared" si="0"/>
        <v>13.175324675324676</v>
      </c>
      <c r="U20" s="2">
        <f t="shared" si="1"/>
        <v>1.4971959858323494</v>
      </c>
      <c r="V20" s="2">
        <f t="shared" si="2"/>
        <v>10.188311688311687</v>
      </c>
      <c r="W20" s="2">
        <f t="shared" si="3"/>
        <v>2.9870129870129887</v>
      </c>
      <c r="X20" s="2">
        <f t="shared" si="4"/>
        <v>0.67741935483870963</v>
      </c>
      <c r="Y20" s="2">
        <f t="shared" si="5"/>
        <v>14.949518223711772</v>
      </c>
      <c r="Z20" s="2">
        <f t="shared" si="6"/>
        <v>11.962505236698783</v>
      </c>
      <c r="AA20">
        <v>22</v>
      </c>
    </row>
    <row r="21" spans="1:37" x14ac:dyDescent="0.2">
      <c r="A21" t="s">
        <v>52</v>
      </c>
      <c r="B21" t="s">
        <v>56</v>
      </c>
      <c r="C21" t="s">
        <v>44</v>
      </c>
      <c r="D21">
        <v>44.6</v>
      </c>
      <c r="E21">
        <v>35</v>
      </c>
      <c r="F21">
        <v>6</v>
      </c>
      <c r="G21">
        <v>253</v>
      </c>
      <c r="H21">
        <v>85</v>
      </c>
      <c r="I21">
        <v>55</v>
      </c>
      <c r="J21">
        <v>97</v>
      </c>
      <c r="K21">
        <v>3</v>
      </c>
      <c r="L21">
        <v>1308</v>
      </c>
      <c r="M21">
        <v>73</v>
      </c>
      <c r="N21">
        <v>33</v>
      </c>
      <c r="O21">
        <v>11</v>
      </c>
      <c r="P21">
        <v>9</v>
      </c>
      <c r="Q21">
        <v>3</v>
      </c>
      <c r="R21">
        <v>0</v>
      </c>
      <c r="S21">
        <v>12800</v>
      </c>
      <c r="T21" s="2">
        <f t="shared" si="0"/>
        <v>21.438565022421525</v>
      </c>
      <c r="U21" s="2">
        <f t="shared" si="1"/>
        <v>1.6748878923766815</v>
      </c>
      <c r="V21" s="2">
        <f t="shared" si="2"/>
        <v>12.783856502242154</v>
      </c>
      <c r="W21" s="2">
        <f t="shared" si="3"/>
        <v>8.654708520179371</v>
      </c>
      <c r="X21" s="2">
        <f t="shared" si="4"/>
        <v>0.67741935483870963</v>
      </c>
      <c r="Y21" s="2">
        <f t="shared" si="5"/>
        <v>23.212758570808621</v>
      </c>
      <c r="Z21" s="2">
        <f t="shared" si="6"/>
        <v>14.55805005062925</v>
      </c>
      <c r="AA21">
        <v>22</v>
      </c>
      <c r="AB21" t="s">
        <v>82</v>
      </c>
    </row>
    <row r="22" spans="1:37" x14ac:dyDescent="0.2">
      <c r="A22" t="s">
        <v>53</v>
      </c>
      <c r="B22" t="s">
        <v>56</v>
      </c>
      <c r="C22" t="s">
        <v>31</v>
      </c>
      <c r="D22">
        <v>11.7</v>
      </c>
      <c r="E22">
        <v>0</v>
      </c>
      <c r="F22">
        <v>0</v>
      </c>
      <c r="G22">
        <v>8</v>
      </c>
      <c r="H22">
        <v>2</v>
      </c>
      <c r="I22">
        <v>0</v>
      </c>
      <c r="J22">
        <v>3</v>
      </c>
      <c r="K22">
        <v>0</v>
      </c>
      <c r="L22">
        <v>522</v>
      </c>
      <c r="M22">
        <v>1</v>
      </c>
      <c r="N22">
        <v>16</v>
      </c>
      <c r="O22">
        <v>10</v>
      </c>
      <c r="P22">
        <v>13</v>
      </c>
      <c r="Q22">
        <v>2</v>
      </c>
      <c r="R22">
        <v>0</v>
      </c>
      <c r="S22">
        <v>3600</v>
      </c>
      <c r="T22" s="2">
        <f t="shared" si="0"/>
        <v>2.5589743589743588</v>
      </c>
      <c r="U22" s="2">
        <f t="shared" si="1"/>
        <v>0.71082621082621078</v>
      </c>
      <c r="V22" s="2">
        <f t="shared" si="2"/>
        <v>2.5589743589743588</v>
      </c>
      <c r="W22" s="2">
        <f t="shared" si="3"/>
        <v>0</v>
      </c>
      <c r="X22" s="2">
        <f t="shared" si="4"/>
        <v>0.67741935483870963</v>
      </c>
      <c r="Y22" s="2">
        <f t="shared" si="5"/>
        <v>4.3331679073614549</v>
      </c>
      <c r="Z22" s="2">
        <f t="shared" si="6"/>
        <v>4.3331679073614549</v>
      </c>
      <c r="AA22">
        <v>22</v>
      </c>
    </row>
    <row r="23" spans="1:37" x14ac:dyDescent="0.2">
      <c r="A23" t="s">
        <v>54</v>
      </c>
      <c r="B23" t="s">
        <v>56</v>
      </c>
      <c r="C23" t="s">
        <v>31</v>
      </c>
      <c r="D23">
        <v>37.799999999999997</v>
      </c>
      <c r="E23">
        <v>1</v>
      </c>
      <c r="F23">
        <v>5</v>
      </c>
      <c r="G23">
        <v>25</v>
      </c>
      <c r="H23">
        <v>8</v>
      </c>
      <c r="I23">
        <v>121</v>
      </c>
      <c r="J23">
        <v>70</v>
      </c>
      <c r="K23">
        <v>7</v>
      </c>
      <c r="L23">
        <v>2086</v>
      </c>
      <c r="M23">
        <v>58</v>
      </c>
      <c r="N23">
        <v>56</v>
      </c>
      <c r="O23">
        <v>34</v>
      </c>
      <c r="P23">
        <v>61</v>
      </c>
      <c r="Q23">
        <v>4</v>
      </c>
      <c r="R23">
        <v>0</v>
      </c>
      <c r="S23">
        <v>6600</v>
      </c>
      <c r="T23" s="2">
        <f t="shared" si="0"/>
        <v>9.6539682539682534</v>
      </c>
      <c r="U23" s="2">
        <f t="shared" si="1"/>
        <v>1.4627224627224626</v>
      </c>
      <c r="V23" s="2">
        <f t="shared" si="2"/>
        <v>8.5957671957671948</v>
      </c>
      <c r="W23" s="2">
        <f t="shared" si="3"/>
        <v>1.0582010582010586</v>
      </c>
      <c r="X23" s="2">
        <f t="shared" si="4"/>
        <v>0.67741935483870963</v>
      </c>
      <c r="Y23" s="2">
        <f t="shared" si="5"/>
        <v>11.42816180235535</v>
      </c>
      <c r="Z23" s="2">
        <f t="shared" si="6"/>
        <v>10.369960744154291</v>
      </c>
      <c r="AA23">
        <v>22</v>
      </c>
      <c r="AB23" t="s">
        <v>82</v>
      </c>
    </row>
    <row r="24" spans="1:37" x14ac:dyDescent="0.2">
      <c r="A24" t="s">
        <v>55</v>
      </c>
      <c r="B24" t="s">
        <v>56</v>
      </c>
      <c r="C24" t="s">
        <v>44</v>
      </c>
      <c r="D24">
        <v>1.3</v>
      </c>
      <c r="E24">
        <v>0</v>
      </c>
      <c r="F24">
        <v>0</v>
      </c>
      <c r="G24">
        <v>2</v>
      </c>
      <c r="H24">
        <v>1</v>
      </c>
      <c r="I24">
        <v>10</v>
      </c>
      <c r="J24">
        <v>4</v>
      </c>
      <c r="K24">
        <v>0</v>
      </c>
      <c r="L24">
        <v>44</v>
      </c>
      <c r="M24">
        <v>3</v>
      </c>
      <c r="N24">
        <v>0</v>
      </c>
      <c r="O24">
        <v>1</v>
      </c>
      <c r="P24">
        <v>0</v>
      </c>
      <c r="Q24">
        <v>0</v>
      </c>
      <c r="R24">
        <v>0</v>
      </c>
      <c r="S24">
        <v>5000</v>
      </c>
      <c r="T24" s="2">
        <f t="shared" si="0"/>
        <v>14.523076923076925</v>
      </c>
      <c r="U24" s="2">
        <f t="shared" si="1"/>
        <v>2.904615384615385</v>
      </c>
      <c r="V24" s="2">
        <f t="shared" si="2"/>
        <v>14.523076923076925</v>
      </c>
      <c r="W24" s="2">
        <f t="shared" si="3"/>
        <v>0</v>
      </c>
      <c r="X24" s="2">
        <f t="shared" si="4"/>
        <v>0.67741935483870963</v>
      </c>
      <c r="Y24" s="2">
        <f t="shared" si="5"/>
        <v>16.297270471464021</v>
      </c>
      <c r="Z24" s="2">
        <f t="shared" si="6"/>
        <v>16.297270471464021</v>
      </c>
      <c r="AA24">
        <v>22</v>
      </c>
    </row>
    <row r="25" spans="1:37" x14ac:dyDescent="0.2">
      <c r="A25" t="s">
        <v>63</v>
      </c>
      <c r="B25" t="s">
        <v>81</v>
      </c>
      <c r="C25" t="s">
        <v>31</v>
      </c>
      <c r="D25">
        <v>27</v>
      </c>
      <c r="E25">
        <v>2</v>
      </c>
      <c r="F25">
        <v>0</v>
      </c>
      <c r="G25">
        <v>13</v>
      </c>
      <c r="H25">
        <v>2</v>
      </c>
      <c r="I25">
        <v>1</v>
      </c>
      <c r="J25">
        <v>14</v>
      </c>
      <c r="K25">
        <v>0</v>
      </c>
      <c r="L25">
        <v>1396</v>
      </c>
      <c r="M25">
        <v>6</v>
      </c>
      <c r="N25">
        <v>22</v>
      </c>
      <c r="O25">
        <v>12</v>
      </c>
      <c r="P25">
        <v>24</v>
      </c>
      <c r="Q25">
        <v>4</v>
      </c>
      <c r="R25">
        <v>0</v>
      </c>
      <c r="S25">
        <v>3000</v>
      </c>
      <c r="T25" s="2">
        <f t="shared" ref="T25:T45" si="7">(E25*10+F25*6+G25+H25+I25*0.7+J25+K25+L25*0.02+M25+N25*(-0.5)+O25+P25*0.5+Q25*(-1.5)+R25*(-3))/D25</f>
        <v>3.3562962962962963</v>
      </c>
      <c r="U25" s="2">
        <f t="shared" ref="U25:U45" si="8">T25/(S25/1000)</f>
        <v>1.1187654320987654</v>
      </c>
      <c r="V25" s="2">
        <f t="shared" ref="V25:V45" si="9">(G25+H25+I25*0.7+J25+K25+L25*0.02+M25+N25*(-0.5)+O25+P25*0.5+Q25*(-1.5)+R25*(-3))/D25</f>
        <v>2.6155555555555559</v>
      </c>
      <c r="W25" s="2">
        <f t="shared" ref="W25:W45" si="10">T25-V25</f>
        <v>0.74074074074074048</v>
      </c>
      <c r="X25" s="2">
        <f>5/41</f>
        <v>0.12195121951219512</v>
      </c>
      <c r="Y25" s="2">
        <f t="shared" ref="Y25:Y45" si="11">(E25*10+F25*6+G25+H25+I25*0.7+J25+K25+L25*0.02+M25+N25*(-0.5)+O25+P25*0.5+Q25*(-1.5)+R25*(-3))/D25+(X25-0.5)*10</f>
        <v>-0.42419150858175225</v>
      </c>
      <c r="Z25" s="2">
        <f t="shared" ref="Z25:Z45" si="12">(G25+H25+I25*0.7+J25+K25+L25*0.02+M25+N25*(-0.5)+O25+P25*0.5+Q25*(-1.5)+R25*(-3))/D25+(X25-0.5)*10</f>
        <v>-1.1649322493224927</v>
      </c>
      <c r="AA25">
        <v>3</v>
      </c>
      <c r="AB25" t="s">
        <v>82</v>
      </c>
    </row>
    <row r="26" spans="1:37" x14ac:dyDescent="0.2">
      <c r="A26" t="s">
        <v>60</v>
      </c>
      <c r="B26" t="s">
        <v>81</v>
      </c>
      <c r="C26" t="s">
        <v>41</v>
      </c>
      <c r="D26">
        <v>33.1</v>
      </c>
      <c r="E26">
        <v>9</v>
      </c>
      <c r="F26">
        <v>9</v>
      </c>
      <c r="G26">
        <v>65</v>
      </c>
      <c r="H26">
        <v>27</v>
      </c>
      <c r="I26">
        <v>37</v>
      </c>
      <c r="J26">
        <v>57</v>
      </c>
      <c r="K26">
        <v>2</v>
      </c>
      <c r="L26">
        <v>1098</v>
      </c>
      <c r="M26">
        <v>66</v>
      </c>
      <c r="N26">
        <v>34</v>
      </c>
      <c r="O26">
        <v>33</v>
      </c>
      <c r="P26">
        <v>20</v>
      </c>
      <c r="Q26">
        <v>5</v>
      </c>
      <c r="R26">
        <v>0</v>
      </c>
      <c r="S26">
        <v>5800</v>
      </c>
      <c r="T26" s="2">
        <f t="shared" si="7"/>
        <v>12.911178247734137</v>
      </c>
      <c r="U26" s="2">
        <f t="shared" si="8"/>
        <v>2.2260652151265754</v>
      </c>
      <c r="V26" s="2">
        <f t="shared" si="9"/>
        <v>8.5607250755287012</v>
      </c>
      <c r="W26" s="2">
        <f t="shared" si="10"/>
        <v>4.3504531722054356</v>
      </c>
      <c r="X26" s="2">
        <f t="shared" ref="X26:X45" si="13">5/41</f>
        <v>0.12195121951219512</v>
      </c>
      <c r="Y26" s="2">
        <f t="shared" si="11"/>
        <v>9.1306904428560891</v>
      </c>
      <c r="Z26" s="2">
        <f t="shared" si="12"/>
        <v>4.7802372706506526</v>
      </c>
      <c r="AA26">
        <v>3</v>
      </c>
      <c r="AB26" t="s">
        <v>82</v>
      </c>
      <c r="AK26" s="1"/>
    </row>
    <row r="27" spans="1:37" x14ac:dyDescent="0.2">
      <c r="A27" t="s">
        <v>80</v>
      </c>
      <c r="B27" t="s">
        <v>81</v>
      </c>
      <c r="C27" t="s">
        <v>31</v>
      </c>
      <c r="D27">
        <v>0.5</v>
      </c>
      <c r="E27">
        <v>0</v>
      </c>
      <c r="F27">
        <v>0</v>
      </c>
      <c r="G27">
        <v>0</v>
      </c>
      <c r="H27">
        <v>0</v>
      </c>
      <c r="I27">
        <v>3</v>
      </c>
      <c r="J27">
        <v>2</v>
      </c>
      <c r="K27">
        <v>0</v>
      </c>
      <c r="L27">
        <v>40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3000</v>
      </c>
      <c r="T27" s="2">
        <f t="shared" si="7"/>
        <v>10.799999999999999</v>
      </c>
      <c r="U27" s="2">
        <f t="shared" si="8"/>
        <v>3.5999999999999996</v>
      </c>
      <c r="V27" s="2">
        <f t="shared" si="9"/>
        <v>10.799999999999999</v>
      </c>
      <c r="W27" s="2">
        <f t="shared" si="10"/>
        <v>0</v>
      </c>
      <c r="X27" s="2">
        <f t="shared" si="13"/>
        <v>0.12195121951219512</v>
      </c>
      <c r="Y27" s="2">
        <f t="shared" si="11"/>
        <v>7.0195121951219503</v>
      </c>
      <c r="Z27" s="2">
        <f t="shared" si="12"/>
        <v>7.0195121951219503</v>
      </c>
      <c r="AA27">
        <v>3</v>
      </c>
    </row>
    <row r="28" spans="1:37" x14ac:dyDescent="0.2">
      <c r="A28" t="s">
        <v>75</v>
      </c>
      <c r="B28" t="s">
        <v>81</v>
      </c>
      <c r="C28" t="s">
        <v>29</v>
      </c>
      <c r="D28">
        <v>10.3</v>
      </c>
      <c r="E28">
        <v>1</v>
      </c>
      <c r="F28">
        <v>1</v>
      </c>
      <c r="G28">
        <v>7</v>
      </c>
      <c r="H28">
        <v>3</v>
      </c>
      <c r="I28">
        <v>3</v>
      </c>
      <c r="J28">
        <v>12</v>
      </c>
      <c r="K28">
        <v>0</v>
      </c>
      <c r="L28">
        <v>338</v>
      </c>
      <c r="M28">
        <v>14</v>
      </c>
      <c r="N28">
        <v>24</v>
      </c>
      <c r="O28">
        <v>18</v>
      </c>
      <c r="P28">
        <v>19</v>
      </c>
      <c r="Q28">
        <v>5</v>
      </c>
      <c r="R28">
        <v>0</v>
      </c>
      <c r="S28">
        <v>3400</v>
      </c>
      <c r="T28" s="2">
        <f t="shared" si="7"/>
        <v>6.6854368932038826</v>
      </c>
      <c r="U28" s="2">
        <f t="shared" si="8"/>
        <v>1.9663049685893772</v>
      </c>
      <c r="V28" s="2">
        <f t="shared" si="9"/>
        <v>5.1320388349514561</v>
      </c>
      <c r="W28" s="2">
        <f t="shared" si="10"/>
        <v>1.5533980582524265</v>
      </c>
      <c r="X28" s="2">
        <f t="shared" si="13"/>
        <v>0.12195121951219512</v>
      </c>
      <c r="Y28" s="2">
        <f t="shared" si="11"/>
        <v>2.904949088325834</v>
      </c>
      <c r="Z28" s="2">
        <f t="shared" si="12"/>
        <v>1.3515510300734075</v>
      </c>
      <c r="AA28">
        <v>3</v>
      </c>
    </row>
    <row r="29" spans="1:37" x14ac:dyDescent="0.2">
      <c r="A29" t="s">
        <v>79</v>
      </c>
      <c r="B29" t="s">
        <v>81</v>
      </c>
      <c r="C29" t="s">
        <v>29</v>
      </c>
      <c r="D29">
        <v>5.0999999999999996</v>
      </c>
      <c r="E29">
        <v>3</v>
      </c>
      <c r="F29">
        <v>2</v>
      </c>
      <c r="G29">
        <v>11</v>
      </c>
      <c r="H29">
        <v>8</v>
      </c>
      <c r="I29">
        <v>10</v>
      </c>
      <c r="J29">
        <v>3</v>
      </c>
      <c r="K29">
        <v>0</v>
      </c>
      <c r="L29">
        <v>47</v>
      </c>
      <c r="M29">
        <v>11</v>
      </c>
      <c r="N29">
        <v>4</v>
      </c>
      <c r="O29">
        <v>5</v>
      </c>
      <c r="P29">
        <v>1</v>
      </c>
      <c r="Q29">
        <v>0</v>
      </c>
      <c r="R29">
        <v>0</v>
      </c>
      <c r="S29">
        <v>3000</v>
      </c>
      <c r="T29" s="2">
        <f t="shared" si="7"/>
        <v>16.949019607843137</v>
      </c>
      <c r="U29" s="2">
        <f t="shared" si="8"/>
        <v>5.6496732026143794</v>
      </c>
      <c r="V29" s="2">
        <f t="shared" si="9"/>
        <v>8.7137254901960794</v>
      </c>
      <c r="W29" s="2">
        <f t="shared" si="10"/>
        <v>8.235294117647058</v>
      </c>
      <c r="X29" s="2">
        <f t="shared" si="13"/>
        <v>0.12195121951219512</v>
      </c>
      <c r="Y29" s="2">
        <f t="shared" si="11"/>
        <v>13.168531802965088</v>
      </c>
      <c r="Z29" s="2">
        <f t="shared" si="12"/>
        <v>4.9332376853180309</v>
      </c>
      <c r="AA29">
        <v>3</v>
      </c>
    </row>
    <row r="30" spans="1:37" x14ac:dyDescent="0.2">
      <c r="A30" t="s">
        <v>64</v>
      </c>
      <c r="B30" t="s">
        <v>81</v>
      </c>
      <c r="C30" t="s">
        <v>65</v>
      </c>
      <c r="D30">
        <v>25.6</v>
      </c>
      <c r="E30">
        <v>5</v>
      </c>
      <c r="F30">
        <v>5</v>
      </c>
      <c r="G30">
        <v>38</v>
      </c>
      <c r="H30">
        <v>17</v>
      </c>
      <c r="I30">
        <v>119</v>
      </c>
      <c r="J30">
        <v>34</v>
      </c>
      <c r="K30">
        <v>9</v>
      </c>
      <c r="L30">
        <v>584</v>
      </c>
      <c r="M30">
        <v>38</v>
      </c>
      <c r="N30">
        <v>23</v>
      </c>
      <c r="O30">
        <v>27</v>
      </c>
      <c r="P30">
        <v>34</v>
      </c>
      <c r="Q30">
        <v>2</v>
      </c>
      <c r="R30">
        <v>0</v>
      </c>
      <c r="S30">
        <v>7600</v>
      </c>
      <c r="T30" s="2">
        <f t="shared" si="7"/>
        <v>13.3</v>
      </c>
      <c r="U30" s="2">
        <f t="shared" si="8"/>
        <v>1.7500000000000002</v>
      </c>
      <c r="V30" s="2">
        <f t="shared" si="9"/>
        <v>10.175000000000001</v>
      </c>
      <c r="W30" s="2">
        <f t="shared" si="10"/>
        <v>3.125</v>
      </c>
      <c r="X30" s="2">
        <f t="shared" si="13"/>
        <v>0.12195121951219512</v>
      </c>
      <c r="Y30" s="2">
        <f t="shared" si="11"/>
        <v>9.5195121951219512</v>
      </c>
      <c r="Z30" s="2">
        <f t="shared" si="12"/>
        <v>6.3945121951219521</v>
      </c>
      <c r="AA30">
        <v>3</v>
      </c>
      <c r="AB30" t="s">
        <v>82</v>
      </c>
    </row>
    <row r="31" spans="1:37" x14ac:dyDescent="0.2">
      <c r="A31" t="s">
        <v>57</v>
      </c>
      <c r="B31" t="s">
        <v>81</v>
      </c>
      <c r="C31" t="s">
        <v>44</v>
      </c>
      <c r="D31">
        <v>37.9</v>
      </c>
      <c r="E31">
        <v>22</v>
      </c>
      <c r="F31">
        <v>6</v>
      </c>
      <c r="G31">
        <v>82</v>
      </c>
      <c r="H31">
        <v>32</v>
      </c>
      <c r="I31">
        <v>7</v>
      </c>
      <c r="J31">
        <v>44</v>
      </c>
      <c r="K31">
        <v>0</v>
      </c>
      <c r="L31">
        <v>428</v>
      </c>
      <c r="M31">
        <v>36</v>
      </c>
      <c r="N31">
        <v>75</v>
      </c>
      <c r="O31">
        <v>16</v>
      </c>
      <c r="P31">
        <v>7</v>
      </c>
      <c r="Q31">
        <v>4</v>
      </c>
      <c r="R31">
        <v>0</v>
      </c>
      <c r="S31">
        <v>6400</v>
      </c>
      <c r="T31" s="2">
        <f t="shared" si="7"/>
        <v>11.595250659630606</v>
      </c>
      <c r="U31" s="2">
        <f t="shared" si="8"/>
        <v>1.8117579155672821</v>
      </c>
      <c r="V31" s="2">
        <f t="shared" si="9"/>
        <v>4.8406332453825858</v>
      </c>
      <c r="W31" s="2">
        <f t="shared" si="10"/>
        <v>6.7546174142480204</v>
      </c>
      <c r="X31" s="2">
        <f t="shared" si="13"/>
        <v>0.12195121951219512</v>
      </c>
      <c r="Y31" s="2">
        <f t="shared" si="11"/>
        <v>7.8147628547525576</v>
      </c>
      <c r="Z31" s="2">
        <f t="shared" si="12"/>
        <v>1.0601454405045372</v>
      </c>
      <c r="AA31">
        <v>3</v>
      </c>
      <c r="AB31" t="s">
        <v>82</v>
      </c>
    </row>
    <row r="32" spans="1:37" x14ac:dyDescent="0.2">
      <c r="A32" t="s">
        <v>58</v>
      </c>
      <c r="B32" t="s">
        <v>81</v>
      </c>
      <c r="C32" t="s">
        <v>59</v>
      </c>
      <c r="D32">
        <v>37.299999999999997</v>
      </c>
      <c r="E32">
        <v>0</v>
      </c>
      <c r="F32">
        <v>1</v>
      </c>
      <c r="G32">
        <v>8</v>
      </c>
      <c r="H32">
        <v>2</v>
      </c>
      <c r="I32">
        <v>2</v>
      </c>
      <c r="J32">
        <v>12</v>
      </c>
      <c r="K32">
        <v>0</v>
      </c>
      <c r="L32">
        <v>1783</v>
      </c>
      <c r="M32">
        <v>4</v>
      </c>
      <c r="N32">
        <v>14</v>
      </c>
      <c r="O32">
        <v>27</v>
      </c>
      <c r="P32">
        <v>29</v>
      </c>
      <c r="Q32">
        <v>1</v>
      </c>
      <c r="R32">
        <v>0</v>
      </c>
      <c r="S32">
        <v>3000</v>
      </c>
      <c r="T32" s="2">
        <f t="shared" si="7"/>
        <v>2.7361930294906167</v>
      </c>
      <c r="U32" s="2">
        <f t="shared" si="8"/>
        <v>0.9120643431635389</v>
      </c>
      <c r="V32" s="2">
        <f t="shared" si="9"/>
        <v>2.5753351206434321</v>
      </c>
      <c r="W32" s="2">
        <f t="shared" si="10"/>
        <v>0.16085790884718465</v>
      </c>
      <c r="X32" s="2">
        <f t="shared" si="13"/>
        <v>0.12195121951219512</v>
      </c>
      <c r="Y32" s="2">
        <f t="shared" si="11"/>
        <v>-1.0442947753874319</v>
      </c>
      <c r="Z32" s="2">
        <f t="shared" si="12"/>
        <v>-1.2051526842346165</v>
      </c>
      <c r="AA32">
        <v>3</v>
      </c>
      <c r="AB32" t="s">
        <v>82</v>
      </c>
    </row>
    <row r="33" spans="1:28" x14ac:dyDescent="0.2">
      <c r="A33" t="s">
        <v>71</v>
      </c>
      <c r="B33" t="s">
        <v>81</v>
      </c>
      <c r="C33" t="s">
        <v>41</v>
      </c>
      <c r="D33">
        <v>16.600000000000001</v>
      </c>
      <c r="E33">
        <v>14</v>
      </c>
      <c r="F33">
        <v>2</v>
      </c>
      <c r="G33">
        <v>64</v>
      </c>
      <c r="H33">
        <v>29</v>
      </c>
      <c r="I33">
        <v>74</v>
      </c>
      <c r="J33">
        <v>29</v>
      </c>
      <c r="K33">
        <v>19</v>
      </c>
      <c r="L33">
        <v>513</v>
      </c>
      <c r="M33">
        <v>29</v>
      </c>
      <c r="N33">
        <v>13</v>
      </c>
      <c r="O33">
        <v>10</v>
      </c>
      <c r="P33">
        <v>3</v>
      </c>
      <c r="Q33">
        <v>0</v>
      </c>
      <c r="R33">
        <v>0</v>
      </c>
      <c r="S33">
        <v>9200</v>
      </c>
      <c r="T33" s="2">
        <f t="shared" si="7"/>
        <v>23.43734939759036</v>
      </c>
      <c r="U33" s="2">
        <f t="shared" si="8"/>
        <v>2.5475379779989522</v>
      </c>
      <c r="V33" s="2">
        <f t="shared" si="9"/>
        <v>14.280722891566263</v>
      </c>
      <c r="W33" s="2">
        <f t="shared" si="10"/>
        <v>9.1566265060240966</v>
      </c>
      <c r="X33" s="2">
        <f t="shared" si="13"/>
        <v>0.12195121951219512</v>
      </c>
      <c r="Y33" s="2">
        <f t="shared" si="11"/>
        <v>19.65686159271231</v>
      </c>
      <c r="Z33" s="2">
        <f t="shared" si="12"/>
        <v>10.500235086688214</v>
      </c>
      <c r="AA33">
        <v>3</v>
      </c>
      <c r="AB33" t="s">
        <v>82</v>
      </c>
    </row>
    <row r="34" spans="1:28" x14ac:dyDescent="0.2">
      <c r="A34" t="s">
        <v>66</v>
      </c>
      <c r="B34" t="s">
        <v>81</v>
      </c>
      <c r="C34" t="s">
        <v>31</v>
      </c>
      <c r="D34">
        <v>22.6</v>
      </c>
      <c r="E34">
        <v>0</v>
      </c>
      <c r="F34">
        <v>2</v>
      </c>
      <c r="G34">
        <v>14</v>
      </c>
      <c r="H34">
        <v>3</v>
      </c>
      <c r="I34">
        <v>90</v>
      </c>
      <c r="J34">
        <v>36</v>
      </c>
      <c r="K34">
        <v>1</v>
      </c>
      <c r="L34">
        <v>1073</v>
      </c>
      <c r="M34">
        <v>14</v>
      </c>
      <c r="N34">
        <v>26</v>
      </c>
      <c r="O34">
        <v>29</v>
      </c>
      <c r="P34">
        <v>26</v>
      </c>
      <c r="Q34">
        <v>5</v>
      </c>
      <c r="R34">
        <v>0</v>
      </c>
      <c r="S34">
        <v>4600</v>
      </c>
      <c r="T34" s="2">
        <f t="shared" si="7"/>
        <v>8.2283185840707969</v>
      </c>
      <c r="U34" s="2">
        <f t="shared" si="8"/>
        <v>1.7887649095806082</v>
      </c>
      <c r="V34" s="2">
        <f t="shared" si="9"/>
        <v>7.6973451327433624</v>
      </c>
      <c r="W34" s="2">
        <f t="shared" si="10"/>
        <v>0.53097345132743445</v>
      </c>
      <c r="X34" s="2">
        <f t="shared" si="13"/>
        <v>0.12195121951219512</v>
      </c>
      <c r="Y34" s="2">
        <f t="shared" si="11"/>
        <v>4.4478307791927483</v>
      </c>
      <c r="Z34" s="2">
        <f t="shared" si="12"/>
        <v>3.9168573278653138</v>
      </c>
      <c r="AA34">
        <v>3</v>
      </c>
      <c r="AB34" t="s">
        <v>82</v>
      </c>
    </row>
    <row r="35" spans="1:28" x14ac:dyDescent="0.2">
      <c r="A35" t="s">
        <v>77</v>
      </c>
      <c r="B35" t="s">
        <v>81</v>
      </c>
      <c r="C35" t="s">
        <v>29</v>
      </c>
      <c r="D35">
        <v>5.7</v>
      </c>
      <c r="E35">
        <v>0</v>
      </c>
      <c r="F35">
        <v>0</v>
      </c>
      <c r="G35">
        <v>4</v>
      </c>
      <c r="H35">
        <v>1</v>
      </c>
      <c r="I35">
        <v>1</v>
      </c>
      <c r="J35">
        <v>9</v>
      </c>
      <c r="K35">
        <v>0</v>
      </c>
      <c r="L35">
        <v>219</v>
      </c>
      <c r="M35">
        <v>13</v>
      </c>
      <c r="N35">
        <v>10</v>
      </c>
      <c r="O35">
        <v>18</v>
      </c>
      <c r="P35">
        <v>10</v>
      </c>
      <c r="Q35">
        <v>2</v>
      </c>
      <c r="R35">
        <v>0</v>
      </c>
      <c r="S35">
        <v>3800</v>
      </c>
      <c r="T35" s="2">
        <f t="shared" si="7"/>
        <v>8.2596491228070175</v>
      </c>
      <c r="U35" s="2">
        <f t="shared" si="8"/>
        <v>2.1735918744228995</v>
      </c>
      <c r="V35" s="2">
        <f t="shared" si="9"/>
        <v>8.2596491228070175</v>
      </c>
      <c r="W35" s="2">
        <f t="shared" si="10"/>
        <v>0</v>
      </c>
      <c r="X35" s="2">
        <f t="shared" si="13"/>
        <v>0.12195121951219512</v>
      </c>
      <c r="Y35" s="2">
        <f t="shared" si="11"/>
        <v>4.4791613179289689</v>
      </c>
      <c r="Z35" s="2">
        <f t="shared" si="12"/>
        <v>4.4791613179289689</v>
      </c>
      <c r="AA35">
        <v>3</v>
      </c>
    </row>
    <row r="36" spans="1:28" x14ac:dyDescent="0.2">
      <c r="A36" t="s">
        <v>72</v>
      </c>
      <c r="B36" t="s">
        <v>81</v>
      </c>
      <c r="C36" t="s">
        <v>31</v>
      </c>
      <c r="D36">
        <v>13.5</v>
      </c>
      <c r="E36">
        <v>0</v>
      </c>
      <c r="F36">
        <v>0</v>
      </c>
      <c r="G36">
        <v>9</v>
      </c>
      <c r="H36">
        <v>2</v>
      </c>
      <c r="I36">
        <v>43</v>
      </c>
      <c r="J36">
        <v>18</v>
      </c>
      <c r="K36">
        <v>2</v>
      </c>
      <c r="L36">
        <v>812</v>
      </c>
      <c r="M36">
        <v>10</v>
      </c>
      <c r="N36">
        <v>6</v>
      </c>
      <c r="O36">
        <v>18</v>
      </c>
      <c r="P36">
        <v>18</v>
      </c>
      <c r="Q36">
        <v>3</v>
      </c>
      <c r="R36">
        <v>1</v>
      </c>
      <c r="S36">
        <v>3400</v>
      </c>
      <c r="T36" s="2">
        <f t="shared" si="7"/>
        <v>7.6918518518518519</v>
      </c>
      <c r="U36" s="2">
        <f t="shared" si="8"/>
        <v>2.2623093681917212</v>
      </c>
      <c r="V36" s="2">
        <f t="shared" si="9"/>
        <v>7.6918518518518519</v>
      </c>
      <c r="W36" s="2">
        <f t="shared" si="10"/>
        <v>0</v>
      </c>
      <c r="X36" s="2">
        <f t="shared" si="13"/>
        <v>0.12195121951219512</v>
      </c>
      <c r="Y36" s="2">
        <f t="shared" si="11"/>
        <v>3.9113640469738034</v>
      </c>
      <c r="Z36" s="2">
        <f t="shared" si="12"/>
        <v>3.9113640469738034</v>
      </c>
      <c r="AA36">
        <v>3</v>
      </c>
    </row>
    <row r="37" spans="1:28" x14ac:dyDescent="0.2">
      <c r="A37" t="s">
        <v>78</v>
      </c>
      <c r="B37" t="s">
        <v>81</v>
      </c>
      <c r="C37" t="s">
        <v>29</v>
      </c>
      <c r="D37">
        <v>5.6</v>
      </c>
      <c r="E37">
        <v>3</v>
      </c>
      <c r="F37">
        <v>1</v>
      </c>
      <c r="G37">
        <v>11</v>
      </c>
      <c r="H37">
        <v>4</v>
      </c>
      <c r="I37">
        <v>5</v>
      </c>
      <c r="J37">
        <v>5</v>
      </c>
      <c r="K37">
        <v>0</v>
      </c>
      <c r="L37">
        <v>129</v>
      </c>
      <c r="M37">
        <v>11</v>
      </c>
      <c r="N37">
        <v>15</v>
      </c>
      <c r="O37">
        <v>19</v>
      </c>
      <c r="P37">
        <v>8</v>
      </c>
      <c r="Q37">
        <v>5</v>
      </c>
      <c r="R37">
        <v>0</v>
      </c>
      <c r="S37">
        <v>4400</v>
      </c>
      <c r="T37" s="2">
        <f t="shared" si="7"/>
        <v>14.47857142857143</v>
      </c>
      <c r="U37" s="2">
        <f t="shared" si="8"/>
        <v>3.2905844155844157</v>
      </c>
      <c r="V37" s="2">
        <f t="shared" si="9"/>
        <v>8.0500000000000007</v>
      </c>
      <c r="W37" s="2">
        <f t="shared" si="10"/>
        <v>6.4285714285714288</v>
      </c>
      <c r="X37" s="2">
        <f t="shared" si="13"/>
        <v>0.12195121951219512</v>
      </c>
      <c r="Y37" s="2">
        <f t="shared" si="11"/>
        <v>10.698083623693382</v>
      </c>
      <c r="Z37" s="2">
        <f t="shared" si="12"/>
        <v>4.2695121951219521</v>
      </c>
      <c r="AA37">
        <v>3</v>
      </c>
    </row>
    <row r="38" spans="1:28" x14ac:dyDescent="0.2">
      <c r="A38" t="s">
        <v>62</v>
      </c>
      <c r="B38" t="s">
        <v>81</v>
      </c>
      <c r="C38" t="s">
        <v>31</v>
      </c>
      <c r="D38">
        <v>28</v>
      </c>
      <c r="E38">
        <v>0</v>
      </c>
      <c r="F38">
        <v>0</v>
      </c>
      <c r="G38">
        <v>15</v>
      </c>
      <c r="H38">
        <v>4</v>
      </c>
      <c r="I38">
        <v>1</v>
      </c>
      <c r="J38">
        <v>10</v>
      </c>
      <c r="K38">
        <v>1</v>
      </c>
      <c r="L38">
        <v>1218</v>
      </c>
      <c r="M38">
        <v>12</v>
      </c>
      <c r="N38">
        <v>24</v>
      </c>
      <c r="O38">
        <v>20</v>
      </c>
      <c r="P38">
        <v>35</v>
      </c>
      <c r="Q38">
        <v>8</v>
      </c>
      <c r="R38">
        <v>0</v>
      </c>
      <c r="S38">
        <v>3200</v>
      </c>
      <c r="T38" s="2">
        <f t="shared" si="7"/>
        <v>2.8771428571428572</v>
      </c>
      <c r="U38" s="2">
        <f t="shared" si="8"/>
        <v>0.89910714285714288</v>
      </c>
      <c r="V38" s="2">
        <f t="shared" si="9"/>
        <v>2.8771428571428572</v>
      </c>
      <c r="W38" s="2">
        <f t="shared" si="10"/>
        <v>0</v>
      </c>
      <c r="X38" s="2">
        <f t="shared" si="13"/>
        <v>0.12195121951219512</v>
      </c>
      <c r="Y38" s="2">
        <f t="shared" si="11"/>
        <v>-0.90334494773519136</v>
      </c>
      <c r="Z38" s="2">
        <f t="shared" si="12"/>
        <v>-0.90334494773519136</v>
      </c>
      <c r="AA38">
        <v>3</v>
      </c>
    </row>
    <row r="39" spans="1:28" x14ac:dyDescent="0.2">
      <c r="A39" t="s">
        <v>70</v>
      </c>
      <c r="B39" t="s">
        <v>81</v>
      </c>
      <c r="C39" t="s">
        <v>31</v>
      </c>
      <c r="D39">
        <v>17.2</v>
      </c>
      <c r="E39">
        <v>0</v>
      </c>
      <c r="F39">
        <v>1</v>
      </c>
      <c r="G39">
        <v>10</v>
      </c>
      <c r="H39">
        <v>1</v>
      </c>
      <c r="I39">
        <v>47</v>
      </c>
      <c r="J39">
        <v>16</v>
      </c>
      <c r="K39">
        <v>2</v>
      </c>
      <c r="L39">
        <v>754</v>
      </c>
      <c r="M39">
        <v>19</v>
      </c>
      <c r="N39">
        <v>30</v>
      </c>
      <c r="O39">
        <v>25</v>
      </c>
      <c r="P39">
        <v>42</v>
      </c>
      <c r="Q39">
        <v>7</v>
      </c>
      <c r="R39">
        <v>3</v>
      </c>
      <c r="S39">
        <v>4000</v>
      </c>
      <c r="T39" s="2">
        <f t="shared" si="7"/>
        <v>6.5976744186046528</v>
      </c>
      <c r="U39" s="2">
        <f t="shared" si="8"/>
        <v>1.6494186046511632</v>
      </c>
      <c r="V39" s="2">
        <f t="shared" si="9"/>
        <v>6.2488372093023257</v>
      </c>
      <c r="W39" s="2">
        <f t="shared" si="10"/>
        <v>0.34883720930232709</v>
      </c>
      <c r="X39" s="2">
        <f t="shared" si="13"/>
        <v>0.12195121951219512</v>
      </c>
      <c r="Y39" s="2">
        <f t="shared" si="11"/>
        <v>2.8171866137266042</v>
      </c>
      <c r="Z39" s="2">
        <f t="shared" si="12"/>
        <v>2.4683494044242771</v>
      </c>
      <c r="AA39">
        <v>3</v>
      </c>
      <c r="AB39" t="s">
        <v>82</v>
      </c>
    </row>
    <row r="40" spans="1:28" x14ac:dyDescent="0.2">
      <c r="A40" t="s">
        <v>61</v>
      </c>
      <c r="B40" t="s">
        <v>81</v>
      </c>
      <c r="C40" t="s">
        <v>29</v>
      </c>
      <c r="D40">
        <v>29.6</v>
      </c>
      <c r="E40">
        <v>0</v>
      </c>
      <c r="F40">
        <v>7</v>
      </c>
      <c r="G40">
        <v>38</v>
      </c>
      <c r="H40">
        <v>6</v>
      </c>
      <c r="I40">
        <v>11</v>
      </c>
      <c r="J40">
        <v>44</v>
      </c>
      <c r="K40">
        <v>4</v>
      </c>
      <c r="L40">
        <v>1259</v>
      </c>
      <c r="M40">
        <v>27</v>
      </c>
      <c r="N40">
        <v>27</v>
      </c>
      <c r="O40">
        <v>39</v>
      </c>
      <c r="P40">
        <v>63</v>
      </c>
      <c r="Q40">
        <v>6</v>
      </c>
      <c r="R40">
        <v>1</v>
      </c>
      <c r="S40">
        <v>4200</v>
      </c>
      <c r="T40" s="2">
        <f t="shared" si="7"/>
        <v>8.0702702702702691</v>
      </c>
      <c r="U40" s="2">
        <f t="shared" si="8"/>
        <v>1.9214929214929211</v>
      </c>
      <c r="V40" s="2">
        <f t="shared" si="9"/>
        <v>6.6513513513513507</v>
      </c>
      <c r="W40" s="2">
        <f t="shared" si="10"/>
        <v>1.4189189189189184</v>
      </c>
      <c r="X40" s="2">
        <f t="shared" si="13"/>
        <v>0.12195121951219512</v>
      </c>
      <c r="Y40" s="2">
        <f t="shared" si="11"/>
        <v>4.2897824653922205</v>
      </c>
      <c r="Z40" s="2">
        <f t="shared" si="12"/>
        <v>2.8708635464733021</v>
      </c>
      <c r="AA40">
        <v>3</v>
      </c>
      <c r="AB40" t="s">
        <v>82</v>
      </c>
    </row>
    <row r="41" spans="1:28" x14ac:dyDescent="0.2">
      <c r="A41" t="s">
        <v>73</v>
      </c>
      <c r="B41" t="s">
        <v>81</v>
      </c>
      <c r="C41" t="s">
        <v>31</v>
      </c>
      <c r="D41">
        <v>12.6</v>
      </c>
      <c r="E41">
        <v>0</v>
      </c>
      <c r="F41">
        <v>0</v>
      </c>
      <c r="G41">
        <v>6</v>
      </c>
      <c r="H41">
        <v>1</v>
      </c>
      <c r="I41">
        <v>28</v>
      </c>
      <c r="J41">
        <v>9</v>
      </c>
      <c r="K41">
        <v>0</v>
      </c>
      <c r="L41">
        <v>392</v>
      </c>
      <c r="M41">
        <v>23</v>
      </c>
      <c r="N41">
        <v>24</v>
      </c>
      <c r="O41">
        <v>29</v>
      </c>
      <c r="P41">
        <v>12</v>
      </c>
      <c r="Q41">
        <v>5</v>
      </c>
      <c r="R41">
        <v>1</v>
      </c>
      <c r="S41">
        <v>3600</v>
      </c>
      <c r="T41" s="2">
        <f t="shared" si="7"/>
        <v>6.265079365079365</v>
      </c>
      <c r="U41" s="2">
        <f t="shared" si="8"/>
        <v>1.7402998236331568</v>
      </c>
      <c r="V41" s="2">
        <f t="shared" si="9"/>
        <v>6.265079365079365</v>
      </c>
      <c r="W41" s="2">
        <f t="shared" si="10"/>
        <v>0</v>
      </c>
      <c r="X41" s="2">
        <f t="shared" si="13"/>
        <v>0.12195121951219512</v>
      </c>
      <c r="Y41" s="2">
        <f t="shared" si="11"/>
        <v>2.4845915602013164</v>
      </c>
      <c r="Z41" s="2">
        <f t="shared" si="12"/>
        <v>2.4845915602013164</v>
      </c>
      <c r="AA41">
        <v>3</v>
      </c>
    </row>
    <row r="42" spans="1:28" x14ac:dyDescent="0.2">
      <c r="A42" t="s">
        <v>74</v>
      </c>
      <c r="B42" t="s">
        <v>81</v>
      </c>
      <c r="C42" t="s">
        <v>68</v>
      </c>
      <c r="D42">
        <v>11.8</v>
      </c>
      <c r="E42">
        <v>2</v>
      </c>
      <c r="F42">
        <v>1</v>
      </c>
      <c r="G42">
        <v>9</v>
      </c>
      <c r="H42">
        <v>3</v>
      </c>
      <c r="I42">
        <v>21</v>
      </c>
      <c r="J42">
        <v>38</v>
      </c>
      <c r="K42">
        <v>2</v>
      </c>
      <c r="L42">
        <v>498</v>
      </c>
      <c r="M42">
        <v>22</v>
      </c>
      <c r="N42">
        <v>16</v>
      </c>
      <c r="O42">
        <v>11</v>
      </c>
      <c r="P42">
        <v>8</v>
      </c>
      <c r="Q42">
        <v>3</v>
      </c>
      <c r="R42">
        <v>0</v>
      </c>
      <c r="S42">
        <v>3400</v>
      </c>
      <c r="T42" s="2">
        <f t="shared" si="7"/>
        <v>10.776271186440677</v>
      </c>
      <c r="U42" s="2">
        <f t="shared" si="8"/>
        <v>3.1694915254237288</v>
      </c>
      <c r="V42" s="2">
        <f t="shared" si="9"/>
        <v>8.5728813559322035</v>
      </c>
      <c r="W42" s="2">
        <f t="shared" si="10"/>
        <v>2.203389830508474</v>
      </c>
      <c r="X42" s="2">
        <f t="shared" si="13"/>
        <v>0.12195121951219512</v>
      </c>
      <c r="Y42" s="2">
        <f t="shared" si="11"/>
        <v>6.9957833815626289</v>
      </c>
      <c r="Z42" s="2">
        <f t="shared" si="12"/>
        <v>4.7923935510541549</v>
      </c>
      <c r="AA42">
        <v>3</v>
      </c>
      <c r="AB42" t="s">
        <v>82</v>
      </c>
    </row>
    <row r="43" spans="1:28" x14ac:dyDescent="0.2">
      <c r="A43" t="s">
        <v>69</v>
      </c>
      <c r="B43" t="s">
        <v>81</v>
      </c>
      <c r="C43" t="s">
        <v>31</v>
      </c>
      <c r="D43">
        <v>18.100000000000001</v>
      </c>
      <c r="E43">
        <v>0</v>
      </c>
      <c r="F43">
        <v>2</v>
      </c>
      <c r="G43">
        <v>9</v>
      </c>
      <c r="H43">
        <v>2</v>
      </c>
      <c r="I43">
        <v>53</v>
      </c>
      <c r="J43">
        <v>28</v>
      </c>
      <c r="K43">
        <v>1</v>
      </c>
      <c r="L43">
        <v>731</v>
      </c>
      <c r="M43">
        <v>27</v>
      </c>
      <c r="N43">
        <v>23</v>
      </c>
      <c r="O43">
        <v>36</v>
      </c>
      <c r="P43">
        <v>25</v>
      </c>
      <c r="Q43">
        <v>4</v>
      </c>
      <c r="R43">
        <v>0</v>
      </c>
      <c r="S43">
        <v>4800</v>
      </c>
      <c r="T43" s="2">
        <f t="shared" si="7"/>
        <v>8.9348066298342541</v>
      </c>
      <c r="U43" s="2">
        <f t="shared" si="8"/>
        <v>1.8614180478821363</v>
      </c>
      <c r="V43" s="2">
        <f t="shared" si="9"/>
        <v>8.2718232044198885</v>
      </c>
      <c r="W43" s="2">
        <f t="shared" si="10"/>
        <v>0.66298342541436561</v>
      </c>
      <c r="X43" s="2">
        <f t="shared" si="13"/>
        <v>0.12195121951219512</v>
      </c>
      <c r="Y43" s="2">
        <f t="shared" si="11"/>
        <v>5.1543188249562055</v>
      </c>
      <c r="Z43" s="2">
        <f t="shared" si="12"/>
        <v>4.4913353995418399</v>
      </c>
      <c r="AA43">
        <v>3</v>
      </c>
    </row>
    <row r="44" spans="1:28" x14ac:dyDescent="0.2">
      <c r="A44" t="s">
        <v>76</v>
      </c>
      <c r="B44" t="s">
        <v>81</v>
      </c>
      <c r="C44" t="s">
        <v>44</v>
      </c>
      <c r="D44">
        <v>9.4</v>
      </c>
      <c r="E44">
        <v>2</v>
      </c>
      <c r="F44">
        <v>2</v>
      </c>
      <c r="G44">
        <v>21</v>
      </c>
      <c r="H44">
        <v>8</v>
      </c>
      <c r="I44">
        <v>22</v>
      </c>
      <c r="J44">
        <v>16</v>
      </c>
      <c r="K44">
        <v>0</v>
      </c>
      <c r="L44">
        <v>164</v>
      </c>
      <c r="M44">
        <v>9</v>
      </c>
      <c r="N44">
        <v>8</v>
      </c>
      <c r="O44">
        <v>6</v>
      </c>
      <c r="P44">
        <v>8</v>
      </c>
      <c r="Q44">
        <v>2</v>
      </c>
      <c r="R44">
        <v>0</v>
      </c>
      <c r="S44">
        <v>5800</v>
      </c>
      <c r="T44" s="2">
        <f t="shared" si="7"/>
        <v>11.455319148936171</v>
      </c>
      <c r="U44" s="2">
        <f t="shared" si="8"/>
        <v>1.9750550256786503</v>
      </c>
      <c r="V44" s="2">
        <f t="shared" si="9"/>
        <v>8.0510638297872337</v>
      </c>
      <c r="W44" s="2">
        <f t="shared" si="10"/>
        <v>3.4042553191489375</v>
      </c>
      <c r="X44" s="2">
        <f t="shared" si="13"/>
        <v>0.12195121951219512</v>
      </c>
      <c r="Y44" s="2">
        <f t="shared" si="11"/>
        <v>7.6748313440581226</v>
      </c>
      <c r="Z44" s="2">
        <f t="shared" si="12"/>
        <v>4.2705760249091851</v>
      </c>
      <c r="AA44">
        <v>3</v>
      </c>
    </row>
    <row r="45" spans="1:28" x14ac:dyDescent="0.2">
      <c r="A45" t="s">
        <v>67</v>
      </c>
      <c r="B45" t="s">
        <v>81</v>
      </c>
      <c r="C45" t="s">
        <v>68</v>
      </c>
      <c r="D45">
        <v>21.3</v>
      </c>
      <c r="E45">
        <v>4</v>
      </c>
      <c r="F45">
        <v>5</v>
      </c>
      <c r="G45">
        <v>54</v>
      </c>
      <c r="H45">
        <v>21</v>
      </c>
      <c r="I45">
        <v>109</v>
      </c>
      <c r="J45">
        <v>36</v>
      </c>
      <c r="K45">
        <v>13</v>
      </c>
      <c r="L45">
        <v>518</v>
      </c>
      <c r="M45">
        <v>32</v>
      </c>
      <c r="N45">
        <v>29</v>
      </c>
      <c r="O45">
        <v>15</v>
      </c>
      <c r="P45">
        <v>27</v>
      </c>
      <c r="Q45">
        <v>7</v>
      </c>
      <c r="R45">
        <v>0</v>
      </c>
      <c r="S45">
        <v>7200</v>
      </c>
      <c r="T45" s="2">
        <f t="shared" si="7"/>
        <v>14.843192488262911</v>
      </c>
      <c r="U45" s="2">
        <f t="shared" si="8"/>
        <v>2.0615545122587378</v>
      </c>
      <c r="V45" s="2">
        <f t="shared" si="9"/>
        <v>11.556807511737089</v>
      </c>
      <c r="W45" s="2">
        <f t="shared" si="10"/>
        <v>3.286384976525822</v>
      </c>
      <c r="X45" s="2">
        <f t="shared" si="13"/>
        <v>0.12195121951219512</v>
      </c>
      <c r="Y45" s="2">
        <f t="shared" si="11"/>
        <v>11.062704683384862</v>
      </c>
      <c r="Z45" s="2">
        <f t="shared" si="12"/>
        <v>7.7763197068590406</v>
      </c>
      <c r="AA45">
        <v>3</v>
      </c>
    </row>
  </sheetData>
  <conditionalFormatting sqref="T2:T45">
    <cfRule type="colorScale" priority="6">
      <colorScale>
        <cfvo type="min"/>
        <cfvo type="max"/>
        <color rgb="FFFCFCFF"/>
        <color rgb="FF63BE7B"/>
      </colorScale>
    </cfRule>
  </conditionalFormatting>
  <conditionalFormatting sqref="U2:U45">
    <cfRule type="colorScale" priority="5">
      <colorScale>
        <cfvo type="min"/>
        <cfvo type="max"/>
        <color rgb="FFFCFCFF"/>
        <color rgb="FF63BE7B"/>
      </colorScale>
    </cfRule>
  </conditionalFormatting>
  <conditionalFormatting sqref="V2:V45">
    <cfRule type="colorScale" priority="4">
      <colorScale>
        <cfvo type="min"/>
        <cfvo type="max"/>
        <color rgb="FFFCFCFF"/>
        <color rgb="FF63BE7B"/>
      </colorScale>
    </cfRule>
  </conditionalFormatting>
  <conditionalFormatting sqref="W2:W45">
    <cfRule type="colorScale" priority="3">
      <colorScale>
        <cfvo type="min"/>
        <cfvo type="max"/>
        <color rgb="FFFCFCFF"/>
        <color rgb="FFF8696B"/>
      </colorScale>
    </cfRule>
  </conditionalFormatting>
  <conditionalFormatting sqref="Y2:Y45">
    <cfRule type="colorScale" priority="2">
      <colorScale>
        <cfvo type="min"/>
        <cfvo type="max"/>
        <color rgb="FFFCFCFF"/>
        <color rgb="FF63BE7B"/>
      </colorScale>
    </cfRule>
  </conditionalFormatting>
  <conditionalFormatting sqref="Z2:Z4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2020-08-07T00:21:35Z</dcterms:created>
  <dcterms:modified xsi:type="dcterms:W3CDTF">2020-08-07T05:57:31Z</dcterms:modified>
</cp:coreProperties>
</file>