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8_{3A766AFC-AE7F-D945-8AF1-30D55120F9A0}" xr6:coauthVersionLast="45" xr6:coauthVersionMax="45" xr10:uidLastSave="{00000000-0000-0000-0000-000000000000}"/>
  <bookViews>
    <workbookView xWindow="-38400" yWindow="0" windowWidth="38400" windowHeight="21600" xr2:uid="{71421B6D-4BB1-284C-AA34-7351E4F81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" i="1" l="1"/>
  <c r="U23" i="1"/>
  <c r="AB23" i="1" s="1"/>
  <c r="U24" i="1"/>
  <c r="AB24" i="1" s="1"/>
  <c r="U25" i="1"/>
  <c r="AB25" i="1" s="1"/>
  <c r="U26" i="1"/>
  <c r="U27" i="1"/>
  <c r="U28" i="1"/>
  <c r="AB28" i="1" s="1"/>
  <c r="U29" i="1"/>
  <c r="AB29" i="1" s="1"/>
  <c r="U30" i="1"/>
  <c r="U31" i="1"/>
  <c r="U32" i="1"/>
  <c r="AB32" i="1" s="1"/>
  <c r="U33" i="1"/>
  <c r="AB33" i="1" s="1"/>
  <c r="U34" i="1"/>
  <c r="U35" i="1"/>
  <c r="U36" i="1"/>
  <c r="AB36" i="1" s="1"/>
  <c r="U37" i="1"/>
  <c r="AB37" i="1" s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W37" i="1" s="1"/>
  <c r="U21" i="1"/>
  <c r="T21" i="1"/>
  <c r="S21" i="1"/>
  <c r="Z21" i="1" s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B22" i="1"/>
  <c r="AB26" i="1"/>
  <c r="AB27" i="1"/>
  <c r="AB30" i="1"/>
  <c r="AB31" i="1"/>
  <c r="AB34" i="1"/>
  <c r="AB35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21" i="1"/>
  <c r="AB21" i="1"/>
  <c r="AD21" i="1"/>
  <c r="AF21" i="1"/>
  <c r="Z22" i="1"/>
  <c r="Z23" i="1"/>
  <c r="Z24" i="1"/>
  <c r="Z26" i="1"/>
  <c r="Z27" i="1"/>
  <c r="Z28" i="1"/>
  <c r="Z30" i="1"/>
  <c r="Z31" i="1"/>
  <c r="Z32" i="1"/>
  <c r="Z34" i="1"/>
  <c r="Z35" i="1"/>
  <c r="Z36" i="1"/>
  <c r="W21" i="1"/>
  <c r="V21" i="1"/>
  <c r="X21" i="1" s="1"/>
  <c r="T22" i="1"/>
  <c r="X22" i="1" s="1"/>
  <c r="W22" i="1"/>
  <c r="V22" i="1"/>
  <c r="T23" i="1"/>
  <c r="V23" i="1"/>
  <c r="W23" i="1"/>
  <c r="X23" i="1"/>
  <c r="T24" i="1"/>
  <c r="V24" i="1"/>
  <c r="X24" i="1" s="1"/>
  <c r="T25" i="1"/>
  <c r="V25" i="1"/>
  <c r="X25" i="1"/>
  <c r="T26" i="1"/>
  <c r="V26" i="1"/>
  <c r="X26" i="1" s="1"/>
  <c r="W26" i="1"/>
  <c r="T27" i="1"/>
  <c r="W27" i="1"/>
  <c r="V27" i="1"/>
  <c r="X27" i="1" s="1"/>
  <c r="T28" i="1"/>
  <c r="V28" i="1"/>
  <c r="W28" i="1"/>
  <c r="W29" i="1"/>
  <c r="T29" i="1"/>
  <c r="V29" i="1"/>
  <c r="X29" i="1" s="1"/>
  <c r="T30" i="1"/>
  <c r="W30" i="1"/>
  <c r="V30" i="1"/>
  <c r="T31" i="1"/>
  <c r="X31" i="1" s="1"/>
  <c r="V31" i="1"/>
  <c r="W31" i="1"/>
  <c r="T32" i="1"/>
  <c r="V32" i="1"/>
  <c r="X32" i="1" s="1"/>
  <c r="T33" i="1"/>
  <c r="V33" i="1"/>
  <c r="X33" i="1"/>
  <c r="W34" i="1"/>
  <c r="T34" i="1"/>
  <c r="V34" i="1"/>
  <c r="X34" i="1" s="1"/>
  <c r="T35" i="1"/>
  <c r="W35" i="1"/>
  <c r="V35" i="1"/>
  <c r="X35" i="1" s="1"/>
  <c r="T36" i="1"/>
  <c r="V36" i="1"/>
  <c r="T37" i="1"/>
  <c r="V37" i="1"/>
  <c r="X37" i="1"/>
  <c r="S3" i="1"/>
  <c r="T3" i="1"/>
  <c r="U3" i="1"/>
  <c r="V3" i="1"/>
  <c r="X3" i="1" s="1"/>
  <c r="S4" i="1"/>
  <c r="T4" i="1"/>
  <c r="U4" i="1"/>
  <c r="V4" i="1"/>
  <c r="AF4" i="1" s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X15" i="1" s="1"/>
  <c r="S16" i="1"/>
  <c r="T16" i="1"/>
  <c r="U16" i="1"/>
  <c r="V16" i="1"/>
  <c r="AF16" i="1" s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AD16" i="1" s="1"/>
  <c r="Y17" i="1"/>
  <c r="Y18" i="1"/>
  <c r="Y19" i="1"/>
  <c r="Y20" i="1"/>
  <c r="Y2" i="1"/>
  <c r="V2" i="1"/>
  <c r="U2" i="1"/>
  <c r="T2" i="1"/>
  <c r="S2" i="1"/>
  <c r="W32" i="1" l="1"/>
  <c r="W24" i="1"/>
  <c r="W33" i="1"/>
  <c r="Z37" i="1"/>
  <c r="Z33" i="1"/>
  <c r="Z29" i="1"/>
  <c r="Z25" i="1"/>
  <c r="W25" i="1"/>
  <c r="X36" i="1"/>
  <c r="X28" i="1"/>
  <c r="Z20" i="1"/>
  <c r="Z19" i="1"/>
  <c r="Z4" i="1"/>
  <c r="Z3" i="1"/>
  <c r="W36" i="1"/>
  <c r="X30" i="1"/>
  <c r="AF10" i="1"/>
  <c r="W2" i="1"/>
  <c r="AD2" i="1"/>
  <c r="AE2" i="1" s="1"/>
  <c r="AF17" i="1"/>
  <c r="AF13" i="1"/>
  <c r="AF9" i="1"/>
  <c r="AB20" i="1"/>
  <c r="W19" i="1"/>
  <c r="AB18" i="1"/>
  <c r="AB14" i="1"/>
  <c r="AB10" i="1"/>
  <c r="W8" i="1"/>
  <c r="W7" i="1"/>
  <c r="AB6" i="1"/>
  <c r="W4" i="1"/>
  <c r="W3" i="1"/>
  <c r="AF6" i="1"/>
  <c r="Z12" i="1"/>
  <c r="AD19" i="1"/>
  <c r="X18" i="1"/>
  <c r="AD15" i="1"/>
  <c r="AD8" i="1"/>
  <c r="AD20" i="1"/>
  <c r="AD13" i="1"/>
  <c r="AD12" i="1"/>
  <c r="AD11" i="1"/>
  <c r="X10" i="1"/>
  <c r="AD7" i="1"/>
  <c r="AD4" i="1"/>
  <c r="AD3" i="1"/>
  <c r="AF18" i="1"/>
  <c r="AF14" i="1"/>
  <c r="X20" i="1"/>
  <c r="X19" i="1"/>
  <c r="W18" i="1"/>
  <c r="Z17" i="1"/>
  <c r="Z16" i="1"/>
  <c r="Z15" i="1"/>
  <c r="W14" i="1"/>
  <c r="Z11" i="1"/>
  <c r="Z8" i="1"/>
  <c r="Z7" i="1"/>
  <c r="AD14" i="1"/>
  <c r="X14" i="1"/>
  <c r="Z13" i="1"/>
  <c r="AD9" i="1"/>
  <c r="X2" i="1"/>
  <c r="W16" i="1"/>
  <c r="W15" i="1"/>
  <c r="AF12" i="1"/>
  <c r="X11" i="1"/>
  <c r="Z10" i="1"/>
  <c r="Z9" i="1"/>
  <c r="AD6" i="1"/>
  <c r="AD5" i="1"/>
  <c r="AF5" i="1"/>
  <c r="AD10" i="1"/>
  <c r="AD18" i="1"/>
  <c r="AD17" i="1"/>
  <c r="W12" i="1"/>
  <c r="W11" i="1"/>
  <c r="AF8" i="1"/>
  <c r="X7" i="1"/>
  <c r="X6" i="1"/>
  <c r="Z6" i="1"/>
  <c r="Z5" i="1"/>
  <c r="W10" i="1"/>
  <c r="W6" i="1"/>
  <c r="AB13" i="1"/>
  <c r="AB5" i="1"/>
  <c r="X17" i="1"/>
  <c r="X16" i="1"/>
  <c r="X13" i="1"/>
  <c r="X12" i="1"/>
  <c r="X9" i="1"/>
  <c r="X8" i="1"/>
  <c r="X5" i="1"/>
  <c r="X4" i="1"/>
  <c r="Z18" i="1"/>
  <c r="Z14" i="1"/>
  <c r="AB16" i="1"/>
  <c r="AB12" i="1"/>
  <c r="AB8" i="1"/>
  <c r="AB4" i="1"/>
  <c r="AF20" i="1"/>
  <c r="AB17" i="1"/>
  <c r="AB9" i="1"/>
  <c r="AF2" i="1"/>
  <c r="AG2" i="1" s="1"/>
  <c r="W20" i="1"/>
  <c r="W17" i="1"/>
  <c r="W13" i="1"/>
  <c r="W9" i="1"/>
  <c r="W5" i="1"/>
  <c r="AB19" i="1"/>
  <c r="AB15" i="1"/>
  <c r="AB11" i="1"/>
  <c r="AB7" i="1"/>
  <c r="AB3" i="1"/>
  <c r="AF19" i="1"/>
  <c r="AF15" i="1"/>
  <c r="AF11" i="1"/>
  <c r="AF7" i="1"/>
  <c r="AF3" i="1"/>
  <c r="Z2" i="1"/>
  <c r="AA2" i="1" s="1"/>
  <c r="AB2" i="1"/>
  <c r="AC2" i="1" s="1"/>
</calcChain>
</file>

<file path=xl/sharedStrings.xml><?xml version="1.0" encoding="utf-8"?>
<sst xmlns="http://schemas.openxmlformats.org/spreadsheetml/2006/main" count="106" uniqueCount="72">
  <si>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</si>
  <si>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</si>
  <si>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</si>
  <si>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</si>
  <si>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</si>
  <si>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</si>
  <si>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</si>
  <si>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</si>
  <si>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</si>
  <si>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</si>
  <si>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</si>
  <si>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</si>
  <si>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</si>
  <si>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</si>
  <si>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</si>
  <si>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</si>
  <si>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</si>
  <si>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</si>
  <si>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K. Walker</t>
  </si>
  <si>
    <t>R. Sterling</t>
  </si>
  <si>
    <t>I. Gundogan</t>
  </si>
  <si>
    <t>G. Jesus</t>
  </si>
  <si>
    <t>A. Laporte</t>
  </si>
  <si>
    <t>Rodri</t>
  </si>
  <si>
    <t>K. De Bruyne</t>
  </si>
  <si>
    <t>B. Silva</t>
  </si>
  <si>
    <t>D. Silva</t>
  </si>
  <si>
    <t>Fernandinho</t>
  </si>
  <si>
    <t>J. Cancelo</t>
  </si>
  <si>
    <t>N. Otamendi</t>
  </si>
  <si>
    <t>Ederson</t>
  </si>
  <si>
    <t>P. Foden</t>
  </si>
  <si>
    <t>R. Mahrez</t>
  </si>
  <si>
    <t>E. Garcia</t>
  </si>
  <si>
    <t>J. Stones</t>
  </si>
  <si>
    <t>O. Zinchenko</t>
  </si>
  <si>
    <t>B. Mendy</t>
  </si>
  <si>
    <t>MCI</t>
  </si>
  <si>
    <t>FPPG</t>
  </si>
  <si>
    <t>FPP90</t>
  </si>
  <si>
    <t>Floor</t>
  </si>
  <si>
    <t>Floor90</t>
  </si>
  <si>
    <t>FPPG-Floor</t>
  </si>
  <si>
    <t>FPP90-Floor90</t>
  </si>
  <si>
    <t>Team_Odds</t>
  </si>
  <si>
    <t>FPPG_w_Odds</t>
  </si>
  <si>
    <t>FPPG/$1000</t>
  </si>
  <si>
    <t>Floor_w_Odds</t>
  </si>
  <si>
    <t>Floor/$1000</t>
  </si>
  <si>
    <t>FPP90_w_Odds</t>
  </si>
  <si>
    <t>FPP90/$1000</t>
  </si>
  <si>
    <t>Floor90_w_Odds</t>
  </si>
  <si>
    <t>Floor90/$1000</t>
  </si>
  <si>
    <t>Starting</t>
  </si>
  <si>
    <t>A. Lopes</t>
  </si>
  <si>
    <t>J. Andersen</t>
  </si>
  <si>
    <t>J. Denayer</t>
  </si>
  <si>
    <t>Marcelo</t>
  </si>
  <si>
    <t>H. Aouar</t>
  </si>
  <si>
    <t>M. Dembele</t>
  </si>
  <si>
    <t>M. Depay</t>
  </si>
  <si>
    <t>T. Mendes</t>
  </si>
  <si>
    <t>L. Dubois</t>
  </si>
  <si>
    <t>J. Reine-Adelaide</t>
  </si>
  <si>
    <t>F. Marcal</t>
  </si>
  <si>
    <t>K. Toko Ekambi</t>
  </si>
  <si>
    <t>K .Tete</t>
  </si>
  <si>
    <t>M. Caqueret</t>
  </si>
  <si>
    <t>M. Cornet</t>
  </si>
  <si>
    <t>B. Guimaraes</t>
  </si>
  <si>
    <t>B. Traore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</si>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</sst>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4D01-252F-3048-AC3C-7C712321D3DA}">
  <dimension ref="A1:AH37"/>
  <sheetViews>
    <sheetView tabSelected="1" workbookViewId="0">
      <selection activeCell="C17" sqref="C17"/>
    </sheetView>
  </sheetViews>
  <sheetFormatPr baseColWidth="10" defaultRowHeight="16" x14ac:dyDescent="0.2"/>
  <cols>
    <col min="5" max="18" width="7.83203125" customWidth="1"/>
    <col min="19" max="34" width="9.8320312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</row>
    <row r="2" spans="1:34" x14ac:dyDescent="0.2">
      <c r="A2" t="s">
        <v>18</v>
      </c>
      <c r="B2" t="s">
        <v>37</v>
      </c>
      <c r="E2" s="1">
        <v>4.2</v>
      </c>
      <c r="F2">
        <v>0</v>
      </c>
      <c r="G2">
        <v>2</v>
      </c>
      <c r="H2">
        <v>2</v>
      </c>
      <c r="I2">
        <v>1</v>
      </c>
      <c r="J2">
        <v>6</v>
      </c>
      <c r="K2">
        <v>3</v>
      </c>
      <c r="L2">
        <v>314</v>
      </c>
      <c r="M2">
        <v>1</v>
      </c>
      <c r="N2">
        <v>1</v>
      </c>
      <c r="O2">
        <v>4</v>
      </c>
      <c r="P2">
        <v>5</v>
      </c>
      <c r="Q2">
        <v>0</v>
      </c>
      <c r="R2">
        <v>0</v>
      </c>
      <c r="S2" s="1">
        <f>(F2*10+G2*6+H2+I2+J2*0.7+K2+L2*0.02+M2+N2*(-0.5)+O2+P2*0.5+Q2*(-1.5)+R2*(-6))/5</f>
        <v>7.096000000000001</v>
      </c>
      <c r="T2" s="1">
        <f>(F2*10+G2*6+H2+I2+J2*0.7+K2+L2*0.02+M2+N2*(-0.5)+O2+P2*0.5+Q2*(-1.5)+R2*(-6))/E2</f>
        <v>8.4476190476190478</v>
      </c>
      <c r="U2" s="1">
        <f>(H2+I2+J2*0.7+K2+L2*0.02+M2+N2*(-0.5)+O2+P2*0.5+Q2*(-1.5))/5</f>
        <v>4.6959999999999997</v>
      </c>
      <c r="V2" s="1">
        <f>(H2+I2+J2*0.7+K2+L2*0.02+M2+N2*(-0.5)+O2+P2*0.5+Q2*(-1.5))/E2</f>
        <v>5.5904761904761902</v>
      </c>
      <c r="W2" s="1">
        <f>S2-U2</f>
        <v>2.4000000000000012</v>
      </c>
      <c r="X2" s="1">
        <f>T2-V2</f>
        <v>2.8571428571428577</v>
      </c>
      <c r="Y2" s="1">
        <f>11/14</f>
        <v>0.7857142857142857</v>
      </c>
      <c r="Z2" s="1">
        <f>S2+(Y2-0.5)*10</f>
        <v>9.9531428571428577</v>
      </c>
      <c r="AA2" s="1" t="e">
        <f>Z2/(D2/1000)</f>
        <v>#DIV/0!</v>
      </c>
      <c r="AB2" s="1">
        <f>U2+(Y2-0.5)*10</f>
        <v>7.5531428571428565</v>
      </c>
      <c r="AC2" s="1" t="e">
        <f>AB2/(D2/1000)</f>
        <v>#DIV/0!</v>
      </c>
      <c r="AD2" s="1">
        <f>T2+(Y2-0.5)*10</f>
        <v>11.304761904761904</v>
      </c>
      <c r="AE2" s="1" t="e">
        <f>AD2/(D2/1000)</f>
        <v>#DIV/0!</v>
      </c>
      <c r="AF2" s="1">
        <f>V2+(Y2-0.5)*10</f>
        <v>8.447619047619046</v>
      </c>
      <c r="AG2" s="1" t="e">
        <f>AF2/(D2/1000)</f>
        <v>#DIV/0!</v>
      </c>
    </row>
    <row r="3" spans="1:34" x14ac:dyDescent="0.2">
      <c r="A3" t="s">
        <v>34</v>
      </c>
      <c r="B3" t="s">
        <v>37</v>
      </c>
      <c r="E3" s="1">
        <v>1.1888888888888889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f t="shared" ref="S3:S20" si="0">(F3*10+G3*6+H3+I3+J3*0.7+K3+L3*0.02+M3+N3*(-0.5)+O3+P3*0.5+Q3*(-1.5)+R3*(-6))/5</f>
        <v>0.45600000000000007</v>
      </c>
      <c r="T3" s="1">
        <f t="shared" ref="T3:T20" si="1">(F3*10+G3*6+H3+I3+J3*0.7+K3+L3*0.02+M3+N3*(-0.5)+O3+P3*0.5+Q3*(-1.5)+R3*(-6))/E3</f>
        <v>1.9177570093457945</v>
      </c>
      <c r="U3" s="1">
        <f t="shared" ref="U3:U20" si="2">(H3+I3+J3*0.7+K3+L3*0.02+M3+N3*(-0.5)+O3+P3*0.5+Q3*(-1.5))/5</f>
        <v>0.45600000000000007</v>
      </c>
      <c r="V3" s="1">
        <f t="shared" ref="V3:V20" si="3">(H3+I3+J3*0.7+K3+L3*0.02+M3+N3*(-0.5)+O3+P3*0.5+Q3*(-1.5))/E3</f>
        <v>1.9177570093457945</v>
      </c>
      <c r="W3" s="1">
        <f t="shared" ref="W3:W20" si="4">S3-U3</f>
        <v>0</v>
      </c>
      <c r="X3" s="1">
        <f t="shared" ref="X3:X20" si="5">T3-V3</f>
        <v>0</v>
      </c>
      <c r="Y3" s="1">
        <f t="shared" ref="Y3:Y20" si="6">11/14</f>
        <v>0.7857142857142857</v>
      </c>
      <c r="Z3" s="1">
        <f t="shared" ref="Z3:Z37" si="7">S3+(Y3-0.5)*10</f>
        <v>3.3131428571428567</v>
      </c>
      <c r="AB3" s="1">
        <f t="shared" ref="AB3:AB37" si="8">U3+(Y3-0.5)*10</f>
        <v>3.3131428571428567</v>
      </c>
      <c r="AD3" s="1">
        <f t="shared" ref="AD3:AD37" si="9">T3+(Y3-0.5)*10</f>
        <v>4.7748998664886511</v>
      </c>
      <c r="AF3" s="1">
        <f t="shared" ref="AF3:AF37" si="10">V3+(Y3-0.5)*10</f>
        <v>4.7748998664886511</v>
      </c>
    </row>
    <row r="4" spans="1:34" x14ac:dyDescent="0.2">
      <c r="A4" t="s">
        <v>19</v>
      </c>
      <c r="B4" t="s">
        <v>37</v>
      </c>
      <c r="E4" s="1">
        <v>4.0888888888888886</v>
      </c>
      <c r="F4">
        <v>4</v>
      </c>
      <c r="G4">
        <v>0</v>
      </c>
      <c r="H4">
        <v>18</v>
      </c>
      <c r="I4">
        <v>8</v>
      </c>
      <c r="J4">
        <v>7</v>
      </c>
      <c r="K4">
        <v>4</v>
      </c>
      <c r="L4">
        <v>131</v>
      </c>
      <c r="M4">
        <v>3</v>
      </c>
      <c r="N4">
        <v>5</v>
      </c>
      <c r="O4">
        <v>1</v>
      </c>
      <c r="P4">
        <v>3</v>
      </c>
      <c r="Q4">
        <v>0</v>
      </c>
      <c r="R4">
        <v>0</v>
      </c>
      <c r="S4" s="1">
        <f t="shared" si="0"/>
        <v>16.104000000000003</v>
      </c>
      <c r="T4" s="1">
        <f t="shared" si="1"/>
        <v>19.692391304347829</v>
      </c>
      <c r="U4" s="1">
        <f t="shared" si="2"/>
        <v>8.1039999999999992</v>
      </c>
      <c r="V4" s="1">
        <f t="shared" si="3"/>
        <v>9.909782608695652</v>
      </c>
      <c r="W4" s="1">
        <f t="shared" si="4"/>
        <v>8.0000000000000036</v>
      </c>
      <c r="X4" s="1">
        <f t="shared" si="5"/>
        <v>9.7826086956521774</v>
      </c>
      <c r="Y4" s="1">
        <f t="shared" si="6"/>
        <v>0.7857142857142857</v>
      </c>
      <c r="Z4" s="1">
        <f t="shared" si="7"/>
        <v>18.96114285714286</v>
      </c>
      <c r="AB4" s="1">
        <f t="shared" si="8"/>
        <v>10.961142857142857</v>
      </c>
      <c r="AD4" s="1">
        <f t="shared" si="9"/>
        <v>22.549534161490687</v>
      </c>
      <c r="AF4" s="1">
        <f t="shared" si="10"/>
        <v>12.766925465838508</v>
      </c>
    </row>
    <row r="5" spans="1:34" x14ac:dyDescent="0.2">
      <c r="A5" t="s">
        <v>20</v>
      </c>
      <c r="B5" t="s">
        <v>37</v>
      </c>
      <c r="E5" s="1">
        <v>2.9666666666666668</v>
      </c>
      <c r="F5">
        <v>0</v>
      </c>
      <c r="G5">
        <v>0</v>
      </c>
      <c r="H5">
        <v>2</v>
      </c>
      <c r="I5">
        <v>0</v>
      </c>
      <c r="J5">
        <v>1</v>
      </c>
      <c r="K5">
        <v>4</v>
      </c>
      <c r="L5">
        <v>226</v>
      </c>
      <c r="M5">
        <v>0</v>
      </c>
      <c r="N5">
        <v>1</v>
      </c>
      <c r="O5">
        <v>3</v>
      </c>
      <c r="P5">
        <v>2</v>
      </c>
      <c r="Q5">
        <v>0</v>
      </c>
      <c r="R5">
        <v>0</v>
      </c>
      <c r="S5" s="1">
        <f t="shared" si="0"/>
        <v>2.944</v>
      </c>
      <c r="T5" s="1">
        <f t="shared" si="1"/>
        <v>4.9617977528089892</v>
      </c>
      <c r="U5" s="1">
        <f t="shared" si="2"/>
        <v>2.944</v>
      </c>
      <c r="V5" s="1">
        <f t="shared" si="3"/>
        <v>4.9617977528089892</v>
      </c>
      <c r="W5" s="1">
        <f t="shared" si="4"/>
        <v>0</v>
      </c>
      <c r="X5" s="1">
        <f t="shared" si="5"/>
        <v>0</v>
      </c>
      <c r="Y5" s="1">
        <f t="shared" si="6"/>
        <v>0.7857142857142857</v>
      </c>
      <c r="Z5" s="1">
        <f t="shared" si="7"/>
        <v>5.8011428571428567</v>
      </c>
      <c r="AB5" s="1">
        <f t="shared" si="8"/>
        <v>5.8011428571428567</v>
      </c>
      <c r="AD5" s="1">
        <f t="shared" si="9"/>
        <v>7.8189406099518459</v>
      </c>
      <c r="AF5" s="1">
        <f t="shared" si="10"/>
        <v>7.8189406099518459</v>
      </c>
    </row>
    <row r="6" spans="1:34" x14ac:dyDescent="0.2">
      <c r="A6" t="s">
        <v>21</v>
      </c>
      <c r="B6" t="s">
        <v>37</v>
      </c>
      <c r="E6" s="1">
        <v>4.8444444444444441</v>
      </c>
      <c r="F6">
        <v>3</v>
      </c>
      <c r="G6">
        <v>1</v>
      </c>
      <c r="H6">
        <v>15</v>
      </c>
      <c r="I6">
        <v>7</v>
      </c>
      <c r="J6">
        <v>0</v>
      </c>
      <c r="K6">
        <v>6</v>
      </c>
      <c r="L6">
        <v>126</v>
      </c>
      <c r="M6">
        <v>4</v>
      </c>
      <c r="N6">
        <v>7</v>
      </c>
      <c r="O6">
        <v>3</v>
      </c>
      <c r="P6">
        <v>2</v>
      </c>
      <c r="Q6">
        <v>0</v>
      </c>
      <c r="R6">
        <v>0</v>
      </c>
      <c r="S6" s="1">
        <f t="shared" si="0"/>
        <v>14.203999999999999</v>
      </c>
      <c r="T6" s="1">
        <f t="shared" si="1"/>
        <v>14.660091743119267</v>
      </c>
      <c r="U6" s="1">
        <f t="shared" si="2"/>
        <v>7.0039999999999996</v>
      </c>
      <c r="V6" s="1">
        <f t="shared" si="3"/>
        <v>7.2288990825688071</v>
      </c>
      <c r="W6" s="1">
        <f t="shared" si="4"/>
        <v>7.1999999999999993</v>
      </c>
      <c r="X6" s="1">
        <f t="shared" si="5"/>
        <v>7.4311926605504599</v>
      </c>
      <c r="Y6" s="1">
        <f t="shared" si="6"/>
        <v>0.7857142857142857</v>
      </c>
      <c r="Z6" s="1">
        <f t="shared" si="7"/>
        <v>17.061142857142855</v>
      </c>
      <c r="AB6" s="1">
        <f t="shared" si="8"/>
        <v>9.8611428571428554</v>
      </c>
      <c r="AD6" s="1">
        <f t="shared" si="9"/>
        <v>17.517234600262125</v>
      </c>
      <c r="AF6" s="1">
        <f t="shared" si="10"/>
        <v>10.086041939711663</v>
      </c>
    </row>
    <row r="7" spans="1:34" x14ac:dyDescent="0.2">
      <c r="A7" t="s">
        <v>35</v>
      </c>
      <c r="B7" t="s">
        <v>37</v>
      </c>
      <c r="E7" s="1">
        <v>0.45555555555555555</v>
      </c>
      <c r="F7">
        <v>0</v>
      </c>
      <c r="G7">
        <v>0</v>
      </c>
      <c r="H7">
        <v>0</v>
      </c>
      <c r="I7">
        <v>0</v>
      </c>
      <c r="J7">
        <v>2</v>
      </c>
      <c r="K7">
        <v>2</v>
      </c>
      <c r="L7">
        <v>35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 s="1">
        <f t="shared" si="0"/>
        <v>1.02</v>
      </c>
      <c r="T7" s="1">
        <f t="shared" si="1"/>
        <v>11.195121951219512</v>
      </c>
      <c r="U7" s="1">
        <f t="shared" si="2"/>
        <v>1.02</v>
      </c>
      <c r="V7" s="1">
        <f t="shared" si="3"/>
        <v>11.195121951219512</v>
      </c>
      <c r="W7" s="1">
        <f t="shared" si="4"/>
        <v>0</v>
      </c>
      <c r="X7" s="1">
        <f t="shared" si="5"/>
        <v>0</v>
      </c>
      <c r="Y7" s="1">
        <f t="shared" si="6"/>
        <v>0.7857142857142857</v>
      </c>
      <c r="Z7" s="1">
        <f t="shared" si="7"/>
        <v>3.8771428571428568</v>
      </c>
      <c r="AB7" s="1">
        <f t="shared" si="8"/>
        <v>3.8771428571428568</v>
      </c>
      <c r="AD7" s="1">
        <f t="shared" si="9"/>
        <v>14.05226480836237</v>
      </c>
      <c r="AF7" s="1">
        <f t="shared" si="10"/>
        <v>14.05226480836237</v>
      </c>
    </row>
    <row r="8" spans="1:34" x14ac:dyDescent="0.2">
      <c r="A8" t="s">
        <v>22</v>
      </c>
      <c r="B8" t="s">
        <v>37</v>
      </c>
      <c r="E8" s="1">
        <v>3.8111111111111109</v>
      </c>
      <c r="F8">
        <v>1</v>
      </c>
      <c r="G8">
        <v>0</v>
      </c>
      <c r="H8">
        <v>4</v>
      </c>
      <c r="I8">
        <v>1</v>
      </c>
      <c r="J8">
        <v>2</v>
      </c>
      <c r="K8">
        <v>0</v>
      </c>
      <c r="L8">
        <v>327</v>
      </c>
      <c r="M8">
        <v>1</v>
      </c>
      <c r="N8">
        <v>6</v>
      </c>
      <c r="O8">
        <v>1</v>
      </c>
      <c r="P8">
        <v>3</v>
      </c>
      <c r="Q8">
        <v>0</v>
      </c>
      <c r="R8">
        <v>0</v>
      </c>
      <c r="S8" s="1">
        <f t="shared" si="0"/>
        <v>4.6879999999999997</v>
      </c>
      <c r="T8" s="1">
        <f t="shared" si="1"/>
        <v>6.150437317784256</v>
      </c>
      <c r="U8" s="1">
        <f t="shared" si="2"/>
        <v>2.6880000000000002</v>
      </c>
      <c r="V8" s="1">
        <f t="shared" si="3"/>
        <v>3.5265306122448985</v>
      </c>
      <c r="W8" s="1">
        <f t="shared" si="4"/>
        <v>1.9999999999999996</v>
      </c>
      <c r="X8" s="1">
        <f t="shared" si="5"/>
        <v>2.6239067055393575</v>
      </c>
      <c r="Y8" s="1">
        <f t="shared" si="6"/>
        <v>0.7857142857142857</v>
      </c>
      <c r="Z8" s="1">
        <f t="shared" si="7"/>
        <v>7.5451428571428565</v>
      </c>
      <c r="AB8" s="1">
        <f t="shared" si="8"/>
        <v>5.5451428571428565</v>
      </c>
      <c r="AD8" s="1">
        <f t="shared" si="9"/>
        <v>9.0075801749271136</v>
      </c>
      <c r="AF8" s="1">
        <f t="shared" si="10"/>
        <v>6.3836734693877553</v>
      </c>
    </row>
    <row r="9" spans="1:34" x14ac:dyDescent="0.2">
      <c r="A9" t="s">
        <v>23</v>
      </c>
      <c r="B9" t="s">
        <v>37</v>
      </c>
      <c r="E9" s="1">
        <v>3.0111111111111111</v>
      </c>
      <c r="F9">
        <v>0</v>
      </c>
      <c r="G9">
        <v>0</v>
      </c>
      <c r="H9">
        <v>4</v>
      </c>
      <c r="I9">
        <v>1</v>
      </c>
      <c r="J9">
        <v>1</v>
      </c>
      <c r="K9">
        <v>5</v>
      </c>
      <c r="L9">
        <v>295</v>
      </c>
      <c r="M9">
        <v>3</v>
      </c>
      <c r="N9">
        <v>3</v>
      </c>
      <c r="O9">
        <v>1</v>
      </c>
      <c r="P9">
        <v>1</v>
      </c>
      <c r="Q9">
        <v>0</v>
      </c>
      <c r="R9">
        <v>0</v>
      </c>
      <c r="S9" s="1">
        <f t="shared" si="0"/>
        <v>3.9200000000000004</v>
      </c>
      <c r="T9" s="1">
        <f t="shared" si="1"/>
        <v>6.5092250922509232</v>
      </c>
      <c r="U9" s="1">
        <f t="shared" si="2"/>
        <v>3.9200000000000004</v>
      </c>
      <c r="V9" s="1">
        <f t="shared" si="3"/>
        <v>6.5092250922509232</v>
      </c>
      <c r="W9" s="1">
        <f t="shared" si="4"/>
        <v>0</v>
      </c>
      <c r="X9" s="1">
        <f t="shared" si="5"/>
        <v>0</v>
      </c>
      <c r="Y9" s="1">
        <f t="shared" si="6"/>
        <v>0.7857142857142857</v>
      </c>
      <c r="Z9" s="1">
        <f t="shared" si="7"/>
        <v>6.7771428571428576</v>
      </c>
      <c r="AB9" s="1">
        <f t="shared" si="8"/>
        <v>6.7771428571428576</v>
      </c>
      <c r="AD9" s="1">
        <f t="shared" si="9"/>
        <v>9.3663679493937799</v>
      </c>
      <c r="AF9" s="1">
        <f t="shared" si="10"/>
        <v>9.3663679493937799</v>
      </c>
    </row>
    <row r="10" spans="1:34" x14ac:dyDescent="0.2">
      <c r="A10" t="s">
        <v>24</v>
      </c>
      <c r="B10" t="s">
        <v>37</v>
      </c>
      <c r="E10" s="1">
        <v>4</v>
      </c>
      <c r="F10">
        <v>2</v>
      </c>
      <c r="G10">
        <v>2</v>
      </c>
      <c r="H10">
        <v>12</v>
      </c>
      <c r="I10">
        <v>3</v>
      </c>
      <c r="J10">
        <v>47</v>
      </c>
      <c r="K10">
        <v>33</v>
      </c>
      <c r="L10">
        <v>223</v>
      </c>
      <c r="M10">
        <v>6</v>
      </c>
      <c r="N10">
        <v>4</v>
      </c>
      <c r="O10">
        <v>9</v>
      </c>
      <c r="P10">
        <v>2</v>
      </c>
      <c r="Q10">
        <v>0</v>
      </c>
      <c r="R10">
        <v>0</v>
      </c>
      <c r="S10" s="1">
        <f t="shared" si="0"/>
        <v>26.272000000000002</v>
      </c>
      <c r="T10" s="1">
        <f t="shared" si="1"/>
        <v>32.840000000000003</v>
      </c>
      <c r="U10" s="1">
        <f t="shared" si="2"/>
        <v>19.872</v>
      </c>
      <c r="V10" s="1">
        <f t="shared" si="3"/>
        <v>24.84</v>
      </c>
      <c r="W10" s="1">
        <f t="shared" si="4"/>
        <v>6.4000000000000021</v>
      </c>
      <c r="X10" s="1">
        <f t="shared" si="5"/>
        <v>8.0000000000000036</v>
      </c>
      <c r="Y10" s="1">
        <f t="shared" si="6"/>
        <v>0.7857142857142857</v>
      </c>
      <c r="Z10" s="1">
        <f t="shared" si="7"/>
        <v>29.12914285714286</v>
      </c>
      <c r="AB10" s="1">
        <f t="shared" si="8"/>
        <v>22.729142857142858</v>
      </c>
      <c r="AD10" s="1">
        <f t="shared" si="9"/>
        <v>35.697142857142858</v>
      </c>
      <c r="AF10" s="1">
        <f t="shared" si="10"/>
        <v>27.697142857142858</v>
      </c>
    </row>
    <row r="11" spans="1:34" x14ac:dyDescent="0.2">
      <c r="A11" t="s">
        <v>25</v>
      </c>
      <c r="B11" t="s">
        <v>37</v>
      </c>
      <c r="E11" s="1">
        <v>1.8333333333333333</v>
      </c>
      <c r="F11">
        <v>0</v>
      </c>
      <c r="G11">
        <v>0</v>
      </c>
      <c r="H11">
        <v>3</v>
      </c>
      <c r="I11">
        <v>0</v>
      </c>
      <c r="J11">
        <v>3</v>
      </c>
      <c r="K11">
        <v>7</v>
      </c>
      <c r="L11">
        <v>109</v>
      </c>
      <c r="M11">
        <v>2</v>
      </c>
      <c r="N11">
        <v>1</v>
      </c>
      <c r="O11">
        <v>3</v>
      </c>
      <c r="P11">
        <v>0</v>
      </c>
      <c r="Q11">
        <v>0</v>
      </c>
      <c r="R11">
        <v>0</v>
      </c>
      <c r="S11" s="1">
        <f t="shared" si="0"/>
        <v>3.7560000000000002</v>
      </c>
      <c r="T11" s="1">
        <f t="shared" si="1"/>
        <v>10.243636363636364</v>
      </c>
      <c r="U11" s="1">
        <f t="shared" si="2"/>
        <v>3.7560000000000002</v>
      </c>
      <c r="V11" s="1">
        <f t="shared" si="3"/>
        <v>10.243636363636364</v>
      </c>
      <c r="W11" s="1">
        <f t="shared" si="4"/>
        <v>0</v>
      </c>
      <c r="X11" s="1">
        <f t="shared" si="5"/>
        <v>0</v>
      </c>
      <c r="Y11" s="1">
        <f t="shared" si="6"/>
        <v>0.7857142857142857</v>
      </c>
      <c r="Z11" s="1">
        <f t="shared" si="7"/>
        <v>6.613142857142857</v>
      </c>
      <c r="AB11" s="1">
        <f t="shared" si="8"/>
        <v>6.613142857142857</v>
      </c>
      <c r="AD11" s="1">
        <f t="shared" si="9"/>
        <v>13.10077922077922</v>
      </c>
      <c r="AF11" s="1">
        <f t="shared" si="10"/>
        <v>13.10077922077922</v>
      </c>
    </row>
    <row r="12" spans="1:34" x14ac:dyDescent="0.2">
      <c r="A12" t="s">
        <v>26</v>
      </c>
      <c r="B12" t="s">
        <v>37</v>
      </c>
      <c r="E12" s="1">
        <v>3</v>
      </c>
      <c r="F12">
        <v>1</v>
      </c>
      <c r="G12">
        <v>1</v>
      </c>
      <c r="H12">
        <v>8</v>
      </c>
      <c r="I12">
        <v>2</v>
      </c>
      <c r="J12">
        <v>1</v>
      </c>
      <c r="K12">
        <v>3</v>
      </c>
      <c r="L12">
        <v>168</v>
      </c>
      <c r="M12">
        <v>4</v>
      </c>
      <c r="N12">
        <v>1</v>
      </c>
      <c r="O12">
        <v>3</v>
      </c>
      <c r="P12">
        <v>2</v>
      </c>
      <c r="Q12">
        <v>0</v>
      </c>
      <c r="R12">
        <v>0</v>
      </c>
      <c r="S12" s="1">
        <f t="shared" si="0"/>
        <v>8.1120000000000001</v>
      </c>
      <c r="T12" s="1">
        <f t="shared" si="1"/>
        <v>13.520000000000001</v>
      </c>
      <c r="U12" s="1">
        <f t="shared" si="2"/>
        <v>4.9119999999999999</v>
      </c>
      <c r="V12" s="1">
        <f t="shared" si="3"/>
        <v>8.1866666666666656</v>
      </c>
      <c r="W12" s="1">
        <f t="shared" si="4"/>
        <v>3.2</v>
      </c>
      <c r="X12" s="1">
        <f t="shared" si="5"/>
        <v>5.3333333333333357</v>
      </c>
      <c r="Y12" s="1">
        <f t="shared" si="6"/>
        <v>0.7857142857142857</v>
      </c>
      <c r="Z12" s="1">
        <f t="shared" si="7"/>
        <v>10.969142857142856</v>
      </c>
      <c r="AB12" s="1">
        <f t="shared" si="8"/>
        <v>7.7691428571428567</v>
      </c>
      <c r="AD12" s="1">
        <f t="shared" si="9"/>
        <v>16.377142857142857</v>
      </c>
      <c r="AF12" s="1">
        <f t="shared" si="10"/>
        <v>11.043809523809522</v>
      </c>
    </row>
    <row r="13" spans="1:34" x14ac:dyDescent="0.2">
      <c r="A13" t="s">
        <v>36</v>
      </c>
      <c r="B13" t="s">
        <v>37</v>
      </c>
      <c r="E13" s="1">
        <v>1.8444444444444446</v>
      </c>
      <c r="F13">
        <v>0</v>
      </c>
      <c r="G13">
        <v>0</v>
      </c>
      <c r="H13">
        <v>0</v>
      </c>
      <c r="I13">
        <v>0</v>
      </c>
      <c r="J13">
        <v>12</v>
      </c>
      <c r="K13">
        <v>2</v>
      </c>
      <c r="L13">
        <v>104</v>
      </c>
      <c r="M13">
        <v>0</v>
      </c>
      <c r="N13">
        <v>1</v>
      </c>
      <c r="O13">
        <v>1</v>
      </c>
      <c r="P13">
        <v>2</v>
      </c>
      <c r="Q13">
        <v>0</v>
      </c>
      <c r="R13">
        <v>0</v>
      </c>
      <c r="S13" s="1">
        <f t="shared" si="0"/>
        <v>2.7959999999999998</v>
      </c>
      <c r="T13" s="1">
        <f t="shared" si="1"/>
        <v>7.5795180722891553</v>
      </c>
      <c r="U13" s="1">
        <f t="shared" si="2"/>
        <v>2.7959999999999998</v>
      </c>
      <c r="V13" s="1">
        <f t="shared" si="3"/>
        <v>7.5795180722891553</v>
      </c>
      <c r="W13" s="1">
        <f t="shared" si="4"/>
        <v>0</v>
      </c>
      <c r="X13" s="1">
        <f t="shared" si="5"/>
        <v>0</v>
      </c>
      <c r="Y13" s="1">
        <f t="shared" si="6"/>
        <v>0.7857142857142857</v>
      </c>
      <c r="Z13" s="1">
        <f t="shared" si="7"/>
        <v>5.653142857142857</v>
      </c>
      <c r="AB13" s="1">
        <f t="shared" si="8"/>
        <v>5.653142857142857</v>
      </c>
      <c r="AD13" s="1">
        <f t="shared" si="9"/>
        <v>10.436660929432012</v>
      </c>
      <c r="AF13" s="1">
        <f t="shared" si="10"/>
        <v>10.436660929432012</v>
      </c>
    </row>
    <row r="14" spans="1:34" x14ac:dyDescent="0.2">
      <c r="A14" t="s">
        <v>27</v>
      </c>
      <c r="B14" t="s">
        <v>37</v>
      </c>
      <c r="E14" s="1">
        <v>2.5444444444444443</v>
      </c>
      <c r="F14">
        <v>0</v>
      </c>
      <c r="G14">
        <v>0</v>
      </c>
      <c r="H14">
        <v>3</v>
      </c>
      <c r="I14">
        <v>0</v>
      </c>
      <c r="J14">
        <v>2</v>
      </c>
      <c r="K14">
        <v>0</v>
      </c>
      <c r="L14">
        <v>180</v>
      </c>
      <c r="M14">
        <v>2</v>
      </c>
      <c r="N14">
        <v>3</v>
      </c>
      <c r="O14">
        <v>2</v>
      </c>
      <c r="P14">
        <v>3</v>
      </c>
      <c r="Q14">
        <v>0</v>
      </c>
      <c r="R14">
        <v>0</v>
      </c>
      <c r="S14" s="1">
        <f t="shared" si="0"/>
        <v>2.4</v>
      </c>
      <c r="T14" s="1">
        <f t="shared" si="1"/>
        <v>4.716157205240175</v>
      </c>
      <c r="U14" s="1">
        <f t="shared" si="2"/>
        <v>2.4</v>
      </c>
      <c r="V14" s="1">
        <f t="shared" si="3"/>
        <v>4.716157205240175</v>
      </c>
      <c r="W14" s="1">
        <f t="shared" si="4"/>
        <v>0</v>
      </c>
      <c r="X14" s="1">
        <f t="shared" si="5"/>
        <v>0</v>
      </c>
      <c r="Y14" s="1">
        <f t="shared" si="6"/>
        <v>0.7857142857142857</v>
      </c>
      <c r="Z14" s="1">
        <f t="shared" si="7"/>
        <v>5.2571428571428562</v>
      </c>
      <c r="AB14" s="1">
        <f t="shared" si="8"/>
        <v>5.2571428571428562</v>
      </c>
      <c r="AD14" s="1">
        <f t="shared" si="9"/>
        <v>7.5733000623830318</v>
      </c>
      <c r="AF14" s="1">
        <f t="shared" si="10"/>
        <v>7.5733000623830318</v>
      </c>
    </row>
    <row r="15" spans="1:34" x14ac:dyDescent="0.2">
      <c r="A15" t="s">
        <v>32</v>
      </c>
      <c r="B15" t="s">
        <v>37</v>
      </c>
      <c r="E15" s="1">
        <v>1.6777777777777778</v>
      </c>
      <c r="F15">
        <v>1</v>
      </c>
      <c r="G15">
        <v>0</v>
      </c>
      <c r="H15">
        <v>7</v>
      </c>
      <c r="I15">
        <v>2</v>
      </c>
      <c r="J15">
        <v>10</v>
      </c>
      <c r="K15">
        <v>1</v>
      </c>
      <c r="L15">
        <v>63</v>
      </c>
      <c r="M15">
        <v>3</v>
      </c>
      <c r="N15">
        <v>1</v>
      </c>
      <c r="O15">
        <v>2</v>
      </c>
      <c r="P15">
        <v>0</v>
      </c>
      <c r="Q15">
        <v>0</v>
      </c>
      <c r="R15">
        <v>0</v>
      </c>
      <c r="S15" s="1">
        <f t="shared" si="0"/>
        <v>6.5520000000000014</v>
      </c>
      <c r="T15" s="1">
        <f t="shared" si="1"/>
        <v>19.525827814569539</v>
      </c>
      <c r="U15" s="1">
        <f t="shared" si="2"/>
        <v>4.5520000000000005</v>
      </c>
      <c r="V15" s="1">
        <f t="shared" si="3"/>
        <v>13.565562913907286</v>
      </c>
      <c r="W15" s="1">
        <f t="shared" si="4"/>
        <v>2.0000000000000009</v>
      </c>
      <c r="X15" s="1">
        <f t="shared" si="5"/>
        <v>5.9602649006622528</v>
      </c>
      <c r="Y15" s="1">
        <f t="shared" si="6"/>
        <v>0.7857142857142857</v>
      </c>
      <c r="Z15" s="1">
        <f t="shared" si="7"/>
        <v>9.4091428571428573</v>
      </c>
      <c r="AB15" s="1">
        <f t="shared" si="8"/>
        <v>7.4091428571428573</v>
      </c>
      <c r="AD15" s="1">
        <f t="shared" si="9"/>
        <v>22.382970671712396</v>
      </c>
      <c r="AF15" s="1">
        <f t="shared" si="10"/>
        <v>16.422705771050143</v>
      </c>
    </row>
    <row r="16" spans="1:34" x14ac:dyDescent="0.2">
      <c r="A16" t="s">
        <v>28</v>
      </c>
      <c r="B16" t="s">
        <v>37</v>
      </c>
      <c r="E16" s="1">
        <v>3</v>
      </c>
      <c r="F16">
        <v>0</v>
      </c>
      <c r="G16">
        <v>0</v>
      </c>
      <c r="H16">
        <v>5</v>
      </c>
      <c r="I16">
        <v>1</v>
      </c>
      <c r="J16">
        <v>13</v>
      </c>
      <c r="K16">
        <v>3</v>
      </c>
      <c r="L16">
        <v>220</v>
      </c>
      <c r="M16">
        <v>1</v>
      </c>
      <c r="N16">
        <v>4</v>
      </c>
      <c r="O16">
        <v>8</v>
      </c>
      <c r="P16">
        <v>4</v>
      </c>
      <c r="Q16">
        <v>1</v>
      </c>
      <c r="R16">
        <v>0</v>
      </c>
      <c r="S16" s="1">
        <f t="shared" si="0"/>
        <v>6</v>
      </c>
      <c r="T16" s="1">
        <f t="shared" si="1"/>
        <v>10</v>
      </c>
      <c r="U16" s="1">
        <f t="shared" si="2"/>
        <v>6</v>
      </c>
      <c r="V16" s="1">
        <f t="shared" si="3"/>
        <v>10</v>
      </c>
      <c r="W16" s="1">
        <f t="shared" si="4"/>
        <v>0</v>
      </c>
      <c r="X16" s="1">
        <f t="shared" si="5"/>
        <v>0</v>
      </c>
      <c r="Y16" s="1">
        <f t="shared" si="6"/>
        <v>0.7857142857142857</v>
      </c>
      <c r="Z16" s="1">
        <f t="shared" si="7"/>
        <v>8.8571428571428577</v>
      </c>
      <c r="AB16" s="1">
        <f t="shared" si="8"/>
        <v>8.8571428571428577</v>
      </c>
      <c r="AD16" s="1">
        <f t="shared" si="9"/>
        <v>12.857142857142858</v>
      </c>
      <c r="AF16" s="1">
        <f t="shared" si="10"/>
        <v>12.857142857142858</v>
      </c>
    </row>
    <row r="17" spans="1:32" x14ac:dyDescent="0.2">
      <c r="A17" t="s">
        <v>29</v>
      </c>
      <c r="B17" t="s">
        <v>37</v>
      </c>
      <c r="E17" s="1">
        <v>1.0222222222222221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86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 s="1">
        <f t="shared" si="0"/>
        <v>0.14399999999999999</v>
      </c>
      <c r="T17" s="1">
        <f t="shared" si="1"/>
        <v>0.70434782608695656</v>
      </c>
      <c r="U17" s="1">
        <f t="shared" si="2"/>
        <v>0.14399999999999999</v>
      </c>
      <c r="V17" s="1">
        <f t="shared" si="3"/>
        <v>0.70434782608695656</v>
      </c>
      <c r="W17" s="1">
        <f t="shared" si="4"/>
        <v>0</v>
      </c>
      <c r="X17" s="1">
        <f t="shared" si="5"/>
        <v>0</v>
      </c>
      <c r="Y17" s="1">
        <f t="shared" si="6"/>
        <v>0.7857142857142857</v>
      </c>
      <c r="Z17" s="1">
        <f t="shared" si="7"/>
        <v>3.0011428571428569</v>
      </c>
      <c r="AB17" s="1">
        <f t="shared" si="8"/>
        <v>3.0011428571428569</v>
      </c>
      <c r="AD17" s="1">
        <f t="shared" si="9"/>
        <v>3.5614906832298132</v>
      </c>
      <c r="AF17" s="1">
        <f t="shared" si="10"/>
        <v>3.5614906832298132</v>
      </c>
    </row>
    <row r="18" spans="1:32" x14ac:dyDescent="0.2">
      <c r="A18" t="s">
        <v>30</v>
      </c>
      <c r="B18" t="s">
        <v>37</v>
      </c>
      <c r="E18" s="1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138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f t="shared" si="0"/>
        <v>0.55200000000000005</v>
      </c>
      <c r="T18" s="1">
        <f t="shared" si="1"/>
        <v>0.55200000000000005</v>
      </c>
      <c r="U18" s="1">
        <f t="shared" si="2"/>
        <v>0.55200000000000005</v>
      </c>
      <c r="V18" s="1">
        <f t="shared" si="3"/>
        <v>0.55200000000000005</v>
      </c>
      <c r="W18" s="1">
        <f t="shared" si="4"/>
        <v>0</v>
      </c>
      <c r="X18" s="1">
        <f t="shared" si="5"/>
        <v>0</v>
      </c>
      <c r="Y18" s="1">
        <f t="shared" si="6"/>
        <v>0.7857142857142857</v>
      </c>
      <c r="Z18" s="1">
        <f t="shared" si="7"/>
        <v>3.4091428571428568</v>
      </c>
      <c r="AB18" s="1">
        <f t="shared" si="8"/>
        <v>3.4091428571428568</v>
      </c>
      <c r="AD18" s="1">
        <f t="shared" si="9"/>
        <v>3.4091428571428568</v>
      </c>
      <c r="AF18" s="1">
        <f t="shared" si="10"/>
        <v>3.4091428571428568</v>
      </c>
    </row>
    <row r="19" spans="1:32" x14ac:dyDescent="0.2">
      <c r="A19" t="s">
        <v>31</v>
      </c>
      <c r="B19" t="s">
        <v>37</v>
      </c>
      <c r="E19" s="1">
        <v>3.5111111111111111</v>
      </c>
      <c r="F19">
        <v>1</v>
      </c>
      <c r="G19">
        <v>0</v>
      </c>
      <c r="H19">
        <v>15</v>
      </c>
      <c r="I19">
        <v>3</v>
      </c>
      <c r="J19">
        <v>13</v>
      </c>
      <c r="K19">
        <v>5</v>
      </c>
      <c r="L19">
        <v>139</v>
      </c>
      <c r="M19">
        <v>3</v>
      </c>
      <c r="N19">
        <v>2</v>
      </c>
      <c r="O19">
        <v>1</v>
      </c>
      <c r="P19">
        <v>4</v>
      </c>
      <c r="Q19">
        <v>0</v>
      </c>
      <c r="R19">
        <v>0</v>
      </c>
      <c r="S19" s="1">
        <f t="shared" si="0"/>
        <v>9.9760000000000009</v>
      </c>
      <c r="T19" s="1">
        <f t="shared" si="1"/>
        <v>14.206329113924051</v>
      </c>
      <c r="U19" s="1">
        <f t="shared" si="2"/>
        <v>7.9760000000000009</v>
      </c>
      <c r="V19" s="1">
        <f t="shared" si="3"/>
        <v>11.358227848101267</v>
      </c>
      <c r="W19" s="1">
        <f t="shared" si="4"/>
        <v>2</v>
      </c>
      <c r="X19" s="1">
        <f t="shared" si="5"/>
        <v>2.848101265822784</v>
      </c>
      <c r="Y19" s="1">
        <f t="shared" si="6"/>
        <v>0.7857142857142857</v>
      </c>
      <c r="Z19" s="1">
        <f t="shared" si="7"/>
        <v>12.833142857142857</v>
      </c>
      <c r="AB19" s="1">
        <f t="shared" si="8"/>
        <v>10.833142857142857</v>
      </c>
      <c r="AD19" s="1">
        <f t="shared" si="9"/>
        <v>17.063471971066907</v>
      </c>
      <c r="AF19" s="1">
        <f t="shared" si="10"/>
        <v>14.215370705244123</v>
      </c>
    </row>
    <row r="20" spans="1:32" x14ac:dyDescent="0.2">
      <c r="A20" t="s">
        <v>33</v>
      </c>
      <c r="B20" t="s">
        <v>37</v>
      </c>
      <c r="E20" s="1">
        <v>3</v>
      </c>
      <c r="F20">
        <v>0</v>
      </c>
      <c r="G20">
        <v>0</v>
      </c>
      <c r="H20">
        <v>2</v>
      </c>
      <c r="I20">
        <v>0</v>
      </c>
      <c r="J20">
        <v>1</v>
      </c>
      <c r="K20">
        <v>2</v>
      </c>
      <c r="L20">
        <v>221</v>
      </c>
      <c r="M20">
        <v>0</v>
      </c>
      <c r="N20">
        <v>5</v>
      </c>
      <c r="O20">
        <v>2</v>
      </c>
      <c r="P20">
        <v>9</v>
      </c>
      <c r="Q20">
        <v>1</v>
      </c>
      <c r="R20">
        <v>0</v>
      </c>
      <c r="S20" s="1">
        <f t="shared" si="0"/>
        <v>2.3240000000000003</v>
      </c>
      <c r="T20" s="1">
        <f t="shared" si="1"/>
        <v>3.8733333333333335</v>
      </c>
      <c r="U20" s="1">
        <f t="shared" si="2"/>
        <v>2.3240000000000003</v>
      </c>
      <c r="V20" s="1">
        <f t="shared" si="3"/>
        <v>3.8733333333333335</v>
      </c>
      <c r="W20" s="1">
        <f t="shared" si="4"/>
        <v>0</v>
      </c>
      <c r="X20" s="1">
        <f t="shared" si="5"/>
        <v>0</v>
      </c>
      <c r="Y20" s="1">
        <f t="shared" si="6"/>
        <v>0.7857142857142857</v>
      </c>
      <c r="Z20" s="1">
        <f t="shared" si="7"/>
        <v>5.1811428571428575</v>
      </c>
      <c r="AB20" s="1">
        <f t="shared" si="8"/>
        <v>5.1811428571428575</v>
      </c>
      <c r="AD20" s="1">
        <f t="shared" si="9"/>
        <v>6.7304761904761907</v>
      </c>
      <c r="AF20" s="1">
        <f t="shared" si="10"/>
        <v>6.7304761904761907</v>
      </c>
    </row>
    <row r="21" spans="1:32" x14ac:dyDescent="0.2">
      <c r="A21" t="s">
        <v>54</v>
      </c>
      <c r="B21" t="s">
        <v>71</v>
      </c>
      <c r="E21" s="1">
        <v>2.3333333333333335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 s="1">
        <f>(F21*10+G21*6+H21+I21+J21*0.7+K21+L21*0.02+M21+N21*(-0.5)+O21+P21*0.5+Q21*(-1.5)+R21*(-6))/2</f>
        <v>0.25</v>
      </c>
      <c r="T21" s="1">
        <f>(F21*10+G21*6+H21+I21+J21*0.7+K21+L21*0.02+M21+N21*(-0.5)+O21+P21*0.5+Q21*(-1.5)+R21*(-6))/E21</f>
        <v>0.21428571428571427</v>
      </c>
      <c r="U21" s="1">
        <f>(H21+I21+J21*0.7+K21+L21*0.02+M21+N21*(-0.5)+O21+P21*0.5+Q21*(-1.5))/2</f>
        <v>0.25</v>
      </c>
      <c r="V21" s="1">
        <f t="shared" ref="V21:V37" si="11">(H21+I21+J21*0.7+K21+L21*0.02+M21+N21*(-0.5)+O21+P21*0.5+Q21*(-1.5))/E21</f>
        <v>0.21428571428571427</v>
      </c>
      <c r="W21" s="1">
        <f t="shared" ref="W21:W37" si="12">S21-U21</f>
        <v>0</v>
      </c>
      <c r="X21" s="1">
        <f t="shared" ref="X21:X37" si="13">T21-V21</f>
        <v>0</v>
      </c>
      <c r="Y21" s="1">
        <f>1/13</f>
        <v>7.6923076923076927E-2</v>
      </c>
      <c r="Z21" s="1">
        <f t="shared" si="7"/>
        <v>-3.9807692307692308</v>
      </c>
      <c r="AB21" s="1">
        <f t="shared" si="8"/>
        <v>-3.9807692307692308</v>
      </c>
      <c r="AD21" s="1">
        <f t="shared" si="9"/>
        <v>-4.0164835164835164</v>
      </c>
      <c r="AF21" s="1">
        <f t="shared" si="10"/>
        <v>-4.0164835164835164</v>
      </c>
    </row>
    <row r="22" spans="1:32" x14ac:dyDescent="0.2">
      <c r="A22" t="s">
        <v>55</v>
      </c>
      <c r="B22" t="s">
        <v>71</v>
      </c>
      <c r="E22" s="1">
        <v>0.77777777777777779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23</v>
      </c>
      <c r="M22">
        <v>1</v>
      </c>
      <c r="N22">
        <v>2</v>
      </c>
      <c r="O22">
        <v>0</v>
      </c>
      <c r="P22">
        <v>1</v>
      </c>
      <c r="Q22">
        <v>0</v>
      </c>
      <c r="R22">
        <v>0</v>
      </c>
      <c r="S22" s="1">
        <f t="shared" ref="S22:S37" si="14">(F22*10+G22*6+H22+I22+J22*0.7+K22+L22*0.02+M22+N22*(-0.5)+O22+P22*0.5+Q22*(-1.5)+R22*(-6))/2</f>
        <v>0.48</v>
      </c>
      <c r="T22" s="1">
        <f t="shared" ref="T21:T37" si="15">(F22*10+G22*6+H22+I22+J22*0.7+K22+L22*0.02+M22+N22*(-0.5)+O22+P22*0.5+Q22*(-1.5)+R22*(-6))/E22</f>
        <v>1.2342857142857142</v>
      </c>
      <c r="U22" s="1">
        <f t="shared" ref="U22:U37" si="16">(H22+I22+J22*0.7+K22+L22*0.02+M22+N22*(-0.5)+O22+P22*0.5+Q22*(-1.5))/2</f>
        <v>0.48</v>
      </c>
      <c r="V22" s="1">
        <f t="shared" si="11"/>
        <v>1.2342857142857142</v>
      </c>
      <c r="W22" s="1">
        <f t="shared" si="12"/>
        <v>0</v>
      </c>
      <c r="X22" s="1">
        <f t="shared" si="13"/>
        <v>0</v>
      </c>
      <c r="Y22" s="1">
        <f t="shared" ref="Y22:Y37" si="17">1/13</f>
        <v>7.6923076923076927E-2</v>
      </c>
      <c r="Z22" s="1">
        <f t="shared" si="7"/>
        <v>-3.7507692307692309</v>
      </c>
      <c r="AB22" s="1">
        <f t="shared" si="8"/>
        <v>-3.7507692307692309</v>
      </c>
      <c r="AD22" s="1">
        <f t="shared" si="9"/>
        <v>-2.9964835164835169</v>
      </c>
      <c r="AF22" s="1">
        <f t="shared" si="10"/>
        <v>-2.9964835164835169</v>
      </c>
    </row>
    <row r="23" spans="1:32" x14ac:dyDescent="0.2">
      <c r="A23" t="s">
        <v>56</v>
      </c>
      <c r="B23" t="s">
        <v>71</v>
      </c>
      <c r="E23" s="1">
        <v>2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60</v>
      </c>
      <c r="M23">
        <v>0</v>
      </c>
      <c r="N23">
        <v>2</v>
      </c>
      <c r="O23">
        <v>2</v>
      </c>
      <c r="P23">
        <v>3</v>
      </c>
      <c r="Q23">
        <v>0</v>
      </c>
      <c r="R23">
        <v>0</v>
      </c>
      <c r="S23" s="1">
        <f t="shared" si="14"/>
        <v>2.35</v>
      </c>
      <c r="T23" s="1">
        <f t="shared" si="15"/>
        <v>2.35</v>
      </c>
      <c r="U23" s="1">
        <f t="shared" si="16"/>
        <v>2.35</v>
      </c>
      <c r="V23" s="1">
        <f t="shared" si="11"/>
        <v>2.35</v>
      </c>
      <c r="W23" s="1">
        <f t="shared" si="12"/>
        <v>0</v>
      </c>
      <c r="X23" s="1">
        <f t="shared" si="13"/>
        <v>0</v>
      </c>
      <c r="Y23" s="1">
        <f t="shared" si="17"/>
        <v>7.6923076923076927E-2</v>
      </c>
      <c r="Z23" s="1">
        <f t="shared" si="7"/>
        <v>-1.8807692307692307</v>
      </c>
      <c r="AB23" s="1">
        <f t="shared" si="8"/>
        <v>-1.8807692307692307</v>
      </c>
      <c r="AD23" s="1">
        <f t="shared" si="9"/>
        <v>-1.8807692307692307</v>
      </c>
      <c r="AF23" s="1">
        <f t="shared" si="10"/>
        <v>-1.8807692307692307</v>
      </c>
    </row>
    <row r="24" spans="1:32" x14ac:dyDescent="0.2">
      <c r="A24" t="s">
        <v>57</v>
      </c>
      <c r="B24" t="s">
        <v>71</v>
      </c>
      <c r="E24" s="1">
        <v>1.8888888888888888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51</v>
      </c>
      <c r="M24">
        <v>0</v>
      </c>
      <c r="N24">
        <v>4</v>
      </c>
      <c r="O24">
        <v>2</v>
      </c>
      <c r="P24">
        <v>4</v>
      </c>
      <c r="Q24">
        <v>0</v>
      </c>
      <c r="R24">
        <v>0</v>
      </c>
      <c r="S24" s="1">
        <f t="shared" si="14"/>
        <v>1.51</v>
      </c>
      <c r="T24" s="1">
        <f t="shared" si="15"/>
        <v>1.5988235294117648</v>
      </c>
      <c r="U24" s="1">
        <f t="shared" si="16"/>
        <v>1.51</v>
      </c>
      <c r="V24" s="1">
        <f t="shared" si="11"/>
        <v>1.5988235294117648</v>
      </c>
      <c r="W24" s="1">
        <f t="shared" si="12"/>
        <v>0</v>
      </c>
      <c r="X24" s="1">
        <f t="shared" si="13"/>
        <v>0</v>
      </c>
      <c r="Y24" s="1">
        <f t="shared" si="17"/>
        <v>7.6923076923076927E-2</v>
      </c>
      <c r="Z24" s="1">
        <f t="shared" si="7"/>
        <v>-2.7207692307692311</v>
      </c>
      <c r="AB24" s="1">
        <f t="shared" si="8"/>
        <v>-2.7207692307692311</v>
      </c>
      <c r="AD24" s="1">
        <f t="shared" si="9"/>
        <v>-2.6319457013574663</v>
      </c>
      <c r="AF24" s="1">
        <f t="shared" si="10"/>
        <v>-2.6319457013574663</v>
      </c>
    </row>
    <row r="25" spans="1:32" x14ac:dyDescent="0.2">
      <c r="A25" t="s">
        <v>58</v>
      </c>
      <c r="B25" t="s">
        <v>71</v>
      </c>
      <c r="E25" s="1">
        <v>2.3222222222222224</v>
      </c>
      <c r="F25">
        <v>0</v>
      </c>
      <c r="G25">
        <v>0</v>
      </c>
      <c r="H25">
        <v>4</v>
      </c>
      <c r="I25">
        <v>0</v>
      </c>
      <c r="J25">
        <v>1</v>
      </c>
      <c r="K25">
        <v>3</v>
      </c>
      <c r="L25">
        <v>69</v>
      </c>
      <c r="M25">
        <v>7</v>
      </c>
      <c r="N25">
        <v>3</v>
      </c>
      <c r="O25">
        <v>0</v>
      </c>
      <c r="P25">
        <v>1</v>
      </c>
      <c r="Q25">
        <v>1</v>
      </c>
      <c r="R25">
        <v>0</v>
      </c>
      <c r="S25" s="1">
        <f t="shared" si="14"/>
        <v>6.7899999999999991</v>
      </c>
      <c r="T25" s="1">
        <f t="shared" si="15"/>
        <v>5.8478468899521516</v>
      </c>
      <c r="U25" s="1">
        <f t="shared" si="16"/>
        <v>6.7899999999999991</v>
      </c>
      <c r="V25" s="1">
        <f t="shared" si="11"/>
        <v>5.8478468899521516</v>
      </c>
      <c r="W25" s="1">
        <f t="shared" si="12"/>
        <v>0</v>
      </c>
      <c r="X25" s="1">
        <f t="shared" si="13"/>
        <v>0</v>
      </c>
      <c r="Y25" s="1">
        <f t="shared" si="17"/>
        <v>7.6923076923076927E-2</v>
      </c>
      <c r="Z25" s="1">
        <f t="shared" si="7"/>
        <v>2.5592307692307683</v>
      </c>
      <c r="AB25" s="1">
        <f t="shared" si="8"/>
        <v>2.5592307692307683</v>
      </c>
      <c r="AD25" s="1">
        <f t="shared" si="9"/>
        <v>1.6170776591829208</v>
      </c>
      <c r="AF25" s="1">
        <f t="shared" si="10"/>
        <v>1.6170776591829208</v>
      </c>
    </row>
    <row r="26" spans="1:32" x14ac:dyDescent="0.2">
      <c r="A26" t="s">
        <v>59</v>
      </c>
      <c r="B26" t="s">
        <v>71</v>
      </c>
      <c r="E26" s="1">
        <v>1.1444444444444444</v>
      </c>
      <c r="F26">
        <v>0</v>
      </c>
      <c r="G26">
        <v>0</v>
      </c>
      <c r="H26">
        <v>2</v>
      </c>
      <c r="I26">
        <v>1</v>
      </c>
      <c r="J26">
        <v>0</v>
      </c>
      <c r="K26">
        <v>2</v>
      </c>
      <c r="L26">
        <v>18</v>
      </c>
      <c r="M26">
        <v>3</v>
      </c>
      <c r="N26">
        <v>3</v>
      </c>
      <c r="O26">
        <v>1</v>
      </c>
      <c r="P26">
        <v>0</v>
      </c>
      <c r="Q26">
        <v>0</v>
      </c>
      <c r="R26">
        <v>0</v>
      </c>
      <c r="S26" s="1">
        <f t="shared" si="14"/>
        <v>3.9299999999999997</v>
      </c>
      <c r="T26" s="1">
        <f t="shared" si="15"/>
        <v>6.8679611650485439</v>
      </c>
      <c r="U26" s="1">
        <f t="shared" si="16"/>
        <v>3.9299999999999997</v>
      </c>
      <c r="V26" s="1">
        <f t="shared" si="11"/>
        <v>6.8679611650485439</v>
      </c>
      <c r="W26" s="1">
        <f t="shared" si="12"/>
        <v>0</v>
      </c>
      <c r="X26" s="1">
        <f t="shared" si="13"/>
        <v>0</v>
      </c>
      <c r="Y26" s="1">
        <f t="shared" si="17"/>
        <v>7.6923076923076927E-2</v>
      </c>
      <c r="Z26" s="1">
        <f t="shared" si="7"/>
        <v>-0.30076923076923112</v>
      </c>
      <c r="AB26" s="1">
        <f t="shared" si="8"/>
        <v>-0.30076923076923112</v>
      </c>
      <c r="AD26" s="1">
        <f t="shared" si="9"/>
        <v>2.6371919342793131</v>
      </c>
      <c r="AF26" s="1">
        <f t="shared" si="10"/>
        <v>2.6371919342793131</v>
      </c>
    </row>
    <row r="27" spans="1:32" x14ac:dyDescent="0.2">
      <c r="A27" t="s">
        <v>70</v>
      </c>
      <c r="B27" t="s">
        <v>71</v>
      </c>
      <c r="E27" s="1">
        <v>0.45555555555555555</v>
      </c>
      <c r="F27">
        <v>0</v>
      </c>
      <c r="G27">
        <v>0</v>
      </c>
      <c r="H27">
        <v>1</v>
      </c>
      <c r="I27">
        <v>0</v>
      </c>
      <c r="J27">
        <v>3</v>
      </c>
      <c r="K27">
        <v>1</v>
      </c>
      <c r="L27">
        <v>9</v>
      </c>
      <c r="M27">
        <v>2</v>
      </c>
      <c r="N27">
        <v>2</v>
      </c>
      <c r="O27">
        <v>0</v>
      </c>
      <c r="P27">
        <v>0</v>
      </c>
      <c r="Q27">
        <v>0</v>
      </c>
      <c r="R27">
        <v>0</v>
      </c>
      <c r="S27" s="1">
        <f t="shared" si="14"/>
        <v>2.6399999999999997</v>
      </c>
      <c r="T27" s="1">
        <f t="shared" si="15"/>
        <v>11.590243902439024</v>
      </c>
      <c r="U27" s="1">
        <f t="shared" si="16"/>
        <v>2.6399999999999997</v>
      </c>
      <c r="V27" s="1">
        <f t="shared" si="11"/>
        <v>11.590243902439024</v>
      </c>
      <c r="W27" s="1">
        <f t="shared" si="12"/>
        <v>0</v>
      </c>
      <c r="X27" s="1">
        <f t="shared" si="13"/>
        <v>0</v>
      </c>
      <c r="Y27" s="1">
        <f t="shared" si="17"/>
        <v>7.6923076923076927E-2</v>
      </c>
      <c r="Z27" s="1">
        <f t="shared" si="7"/>
        <v>-1.5907692307692312</v>
      </c>
      <c r="AB27" s="1">
        <f t="shared" si="8"/>
        <v>-1.5907692307692312</v>
      </c>
      <c r="AD27" s="1">
        <f t="shared" si="9"/>
        <v>7.3594746716697932</v>
      </c>
      <c r="AF27" s="1">
        <f t="shared" si="10"/>
        <v>7.3594746716697932</v>
      </c>
    </row>
    <row r="28" spans="1:32" x14ac:dyDescent="0.2">
      <c r="A28" t="s">
        <v>60</v>
      </c>
      <c r="B28" t="s">
        <v>71</v>
      </c>
      <c r="E28" s="1">
        <v>1.6111111111111112</v>
      </c>
      <c r="F28">
        <v>1</v>
      </c>
      <c r="G28">
        <v>0</v>
      </c>
      <c r="H28">
        <v>2</v>
      </c>
      <c r="I28">
        <v>0</v>
      </c>
      <c r="J28">
        <v>8</v>
      </c>
      <c r="K28">
        <v>2</v>
      </c>
      <c r="L28">
        <v>36</v>
      </c>
      <c r="M28">
        <v>2</v>
      </c>
      <c r="N28">
        <v>5</v>
      </c>
      <c r="O28">
        <v>0</v>
      </c>
      <c r="P28">
        <v>0</v>
      </c>
      <c r="Q28">
        <v>1</v>
      </c>
      <c r="R28">
        <v>0</v>
      </c>
      <c r="S28" s="1">
        <f t="shared" si="14"/>
        <v>9.16</v>
      </c>
      <c r="T28" s="1">
        <f t="shared" si="15"/>
        <v>11.37103448275862</v>
      </c>
      <c r="U28" s="1">
        <f t="shared" si="16"/>
        <v>4.16</v>
      </c>
      <c r="V28" s="1">
        <f t="shared" si="11"/>
        <v>5.1641379310344826</v>
      </c>
      <c r="W28" s="1">
        <f t="shared" si="12"/>
        <v>5</v>
      </c>
      <c r="X28" s="1">
        <f t="shared" si="13"/>
        <v>6.2068965517241379</v>
      </c>
      <c r="Y28" s="1">
        <f t="shared" si="17"/>
        <v>7.6923076923076927E-2</v>
      </c>
      <c r="Z28" s="1">
        <f t="shared" si="7"/>
        <v>4.9292307692307693</v>
      </c>
      <c r="AB28" s="1">
        <f t="shared" si="8"/>
        <v>-7.0769230769230695E-2</v>
      </c>
      <c r="AD28" s="1">
        <f t="shared" si="9"/>
        <v>7.1402652519893897</v>
      </c>
      <c r="AF28" s="1">
        <f t="shared" si="10"/>
        <v>0.93336870026525176</v>
      </c>
    </row>
    <row r="29" spans="1:32" x14ac:dyDescent="0.2">
      <c r="A29" t="s">
        <v>61</v>
      </c>
      <c r="B29" t="s">
        <v>71</v>
      </c>
      <c r="E29" s="1">
        <v>0.6333333333333333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26</v>
      </c>
      <c r="M29">
        <v>1</v>
      </c>
      <c r="N29">
        <v>0</v>
      </c>
      <c r="O29">
        <v>2</v>
      </c>
      <c r="P29">
        <v>3</v>
      </c>
      <c r="Q29">
        <v>0</v>
      </c>
      <c r="R29">
        <v>0</v>
      </c>
      <c r="S29" s="1">
        <f t="shared" si="14"/>
        <v>3.51</v>
      </c>
      <c r="T29" s="1">
        <f t="shared" si="15"/>
        <v>11.08421052631579</v>
      </c>
      <c r="U29" s="1">
        <f t="shared" si="16"/>
        <v>3.51</v>
      </c>
      <c r="V29" s="1">
        <f t="shared" si="11"/>
        <v>11.08421052631579</v>
      </c>
      <c r="W29" s="1">
        <f t="shared" si="12"/>
        <v>0</v>
      </c>
      <c r="X29" s="1">
        <f t="shared" si="13"/>
        <v>0</v>
      </c>
      <c r="Y29" s="1">
        <f t="shared" si="17"/>
        <v>7.6923076923076927E-2</v>
      </c>
      <c r="Z29" s="1">
        <f t="shared" si="7"/>
        <v>-0.72076923076923105</v>
      </c>
      <c r="AB29" s="1">
        <f t="shared" si="8"/>
        <v>-0.72076923076923105</v>
      </c>
      <c r="AD29" s="1">
        <f t="shared" si="9"/>
        <v>6.8534412955465589</v>
      </c>
      <c r="AF29" s="1">
        <f t="shared" si="10"/>
        <v>6.8534412955465589</v>
      </c>
    </row>
    <row r="30" spans="1:32" x14ac:dyDescent="0.2">
      <c r="A30" t="s">
        <v>62</v>
      </c>
      <c r="B30" t="s">
        <v>71</v>
      </c>
      <c r="E30" s="1">
        <v>1.9333333333333333</v>
      </c>
      <c r="F30">
        <v>0</v>
      </c>
      <c r="G30">
        <v>0</v>
      </c>
      <c r="H30">
        <v>0</v>
      </c>
      <c r="I30">
        <v>0</v>
      </c>
      <c r="J30">
        <v>2</v>
      </c>
      <c r="K30">
        <v>1</v>
      </c>
      <c r="L30">
        <v>66</v>
      </c>
      <c r="M30">
        <v>0</v>
      </c>
      <c r="N30">
        <v>2</v>
      </c>
      <c r="O30">
        <v>0</v>
      </c>
      <c r="P30">
        <v>1</v>
      </c>
      <c r="Q30">
        <v>1</v>
      </c>
      <c r="R30">
        <v>0</v>
      </c>
      <c r="S30" s="1">
        <f t="shared" si="14"/>
        <v>0.85999999999999988</v>
      </c>
      <c r="T30" s="1">
        <f t="shared" si="15"/>
        <v>0.88965517241379299</v>
      </c>
      <c r="U30" s="1">
        <f t="shared" si="16"/>
        <v>0.85999999999999988</v>
      </c>
      <c r="V30" s="1">
        <f t="shared" si="11"/>
        <v>0.88965517241379299</v>
      </c>
      <c r="W30" s="1">
        <f t="shared" si="12"/>
        <v>0</v>
      </c>
      <c r="X30" s="1">
        <f t="shared" si="13"/>
        <v>0</v>
      </c>
      <c r="Y30" s="1">
        <f t="shared" si="17"/>
        <v>7.6923076923076927E-2</v>
      </c>
      <c r="Z30" s="1">
        <f t="shared" si="7"/>
        <v>-3.370769230769231</v>
      </c>
      <c r="AB30" s="1">
        <f t="shared" si="8"/>
        <v>-3.370769230769231</v>
      </c>
      <c r="AD30" s="1">
        <f t="shared" si="9"/>
        <v>-3.341114058355438</v>
      </c>
      <c r="AF30" s="1">
        <f t="shared" si="10"/>
        <v>-3.341114058355438</v>
      </c>
    </row>
    <row r="31" spans="1:32" x14ac:dyDescent="0.2">
      <c r="A31" t="s">
        <v>63</v>
      </c>
      <c r="B31" t="s">
        <v>71</v>
      </c>
      <c r="E31" s="1">
        <v>0.26666666666666666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9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 s="1">
        <f t="shared" si="14"/>
        <v>1.44</v>
      </c>
      <c r="T31" s="1">
        <f t="shared" si="15"/>
        <v>10.799999999999999</v>
      </c>
      <c r="U31" s="1">
        <f t="shared" si="16"/>
        <v>1.44</v>
      </c>
      <c r="V31" s="1">
        <f t="shared" si="11"/>
        <v>10.799999999999999</v>
      </c>
      <c r="W31" s="1">
        <f t="shared" si="12"/>
        <v>0</v>
      </c>
      <c r="X31" s="1">
        <f t="shared" si="13"/>
        <v>0</v>
      </c>
      <c r="Y31" s="1">
        <f t="shared" si="17"/>
        <v>7.6923076923076927E-2</v>
      </c>
      <c r="Z31" s="1">
        <f t="shared" si="7"/>
        <v>-2.7907692307692309</v>
      </c>
      <c r="AB31" s="1">
        <f t="shared" si="8"/>
        <v>-2.7907692307692309</v>
      </c>
      <c r="AD31" s="1">
        <f t="shared" si="9"/>
        <v>6.5692307692307681</v>
      </c>
      <c r="AF31" s="1">
        <f t="shared" si="10"/>
        <v>6.5692307692307681</v>
      </c>
    </row>
    <row r="32" spans="1:32" x14ac:dyDescent="0.2">
      <c r="A32" t="s">
        <v>64</v>
      </c>
      <c r="B32" t="s">
        <v>71</v>
      </c>
      <c r="E32" s="1">
        <v>2.3333333333333335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90</v>
      </c>
      <c r="M32">
        <v>2</v>
      </c>
      <c r="N32">
        <v>3</v>
      </c>
      <c r="O32">
        <v>1</v>
      </c>
      <c r="P32">
        <v>1</v>
      </c>
      <c r="Q32">
        <v>2</v>
      </c>
      <c r="R32">
        <v>0</v>
      </c>
      <c r="S32" s="1">
        <f t="shared" si="14"/>
        <v>0.39999999999999991</v>
      </c>
      <c r="T32" s="1">
        <f t="shared" si="15"/>
        <v>0.34285714285714275</v>
      </c>
      <c r="U32" s="1">
        <f t="shared" si="16"/>
        <v>0.39999999999999991</v>
      </c>
      <c r="V32" s="1">
        <f t="shared" si="11"/>
        <v>0.34285714285714275</v>
      </c>
      <c r="W32" s="1">
        <f t="shared" si="12"/>
        <v>0</v>
      </c>
      <c r="X32" s="1">
        <f t="shared" si="13"/>
        <v>0</v>
      </c>
      <c r="Y32" s="1">
        <f t="shared" si="17"/>
        <v>7.6923076923076927E-2</v>
      </c>
      <c r="Z32" s="1">
        <f t="shared" si="7"/>
        <v>-3.8307692307692309</v>
      </c>
      <c r="AB32" s="1">
        <f t="shared" si="8"/>
        <v>-3.8307692307692309</v>
      </c>
      <c r="AD32" s="1">
        <f t="shared" si="9"/>
        <v>-3.8879120879120883</v>
      </c>
      <c r="AF32" s="1">
        <f t="shared" si="10"/>
        <v>-3.8879120879120883</v>
      </c>
    </row>
    <row r="33" spans="1:32" x14ac:dyDescent="0.2">
      <c r="A33" t="s">
        <v>65</v>
      </c>
      <c r="B33" t="s">
        <v>71</v>
      </c>
      <c r="E33" s="1">
        <v>1.1888888888888889</v>
      </c>
      <c r="F33">
        <v>0</v>
      </c>
      <c r="G33">
        <v>0</v>
      </c>
      <c r="H33">
        <v>2</v>
      </c>
      <c r="I33">
        <v>2</v>
      </c>
      <c r="J33">
        <v>2</v>
      </c>
      <c r="K33">
        <v>2</v>
      </c>
      <c r="L33">
        <v>15</v>
      </c>
      <c r="M33">
        <v>2</v>
      </c>
      <c r="N33">
        <v>0</v>
      </c>
      <c r="O33">
        <v>0</v>
      </c>
      <c r="P33">
        <v>1</v>
      </c>
      <c r="Q33">
        <v>0</v>
      </c>
      <c r="R33">
        <v>0</v>
      </c>
      <c r="S33" s="1">
        <f t="shared" si="14"/>
        <v>5.0999999999999996</v>
      </c>
      <c r="T33" s="1">
        <f t="shared" si="15"/>
        <v>8.5794392523364476</v>
      </c>
      <c r="U33" s="1">
        <f t="shared" si="16"/>
        <v>5.0999999999999996</v>
      </c>
      <c r="V33" s="1">
        <f t="shared" si="11"/>
        <v>8.5794392523364476</v>
      </c>
      <c r="W33" s="1">
        <f t="shared" si="12"/>
        <v>0</v>
      </c>
      <c r="X33" s="1">
        <f t="shared" si="13"/>
        <v>0</v>
      </c>
      <c r="Y33" s="1">
        <f t="shared" si="17"/>
        <v>7.6923076923076927E-2</v>
      </c>
      <c r="Z33" s="1">
        <f t="shared" si="7"/>
        <v>0.86923076923076881</v>
      </c>
      <c r="AB33" s="1">
        <f t="shared" si="8"/>
        <v>0.86923076923076881</v>
      </c>
      <c r="AD33" s="1">
        <f t="shared" si="9"/>
        <v>4.3486700215672167</v>
      </c>
      <c r="AF33" s="1">
        <f t="shared" si="10"/>
        <v>4.3486700215672167</v>
      </c>
    </row>
    <row r="34" spans="1:32" x14ac:dyDescent="0.2">
      <c r="A34" t="s">
        <v>66</v>
      </c>
      <c r="B34" t="s">
        <v>71</v>
      </c>
      <c r="E34" s="1">
        <v>1.1111111111111112E-2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f t="shared" si="14"/>
        <v>0</v>
      </c>
      <c r="T34" s="1">
        <f t="shared" si="15"/>
        <v>0</v>
      </c>
      <c r="U34" s="1">
        <f t="shared" si="16"/>
        <v>0</v>
      </c>
      <c r="V34" s="1">
        <f t="shared" si="11"/>
        <v>0</v>
      </c>
      <c r="W34" s="1">
        <f t="shared" si="12"/>
        <v>0</v>
      </c>
      <c r="X34" s="1">
        <f t="shared" si="13"/>
        <v>0</v>
      </c>
      <c r="Y34" s="1">
        <f t="shared" si="17"/>
        <v>7.6923076923076927E-2</v>
      </c>
      <c r="Z34" s="1">
        <f t="shared" si="7"/>
        <v>-4.2307692307692308</v>
      </c>
      <c r="AB34" s="1">
        <f t="shared" si="8"/>
        <v>-4.2307692307692308</v>
      </c>
      <c r="AD34" s="1">
        <f t="shared" si="9"/>
        <v>-4.2307692307692308</v>
      </c>
      <c r="AF34" s="1">
        <f t="shared" si="10"/>
        <v>-4.2307692307692308</v>
      </c>
    </row>
    <row r="35" spans="1:32" x14ac:dyDescent="0.2">
      <c r="A35" t="s">
        <v>67</v>
      </c>
      <c r="B35" t="s">
        <v>71</v>
      </c>
      <c r="E35" s="1">
        <v>2.3333333333333335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48</v>
      </c>
      <c r="M35">
        <v>1</v>
      </c>
      <c r="N35">
        <v>10</v>
      </c>
      <c r="O35">
        <v>1</v>
      </c>
      <c r="P35">
        <v>5</v>
      </c>
      <c r="Q35">
        <v>2</v>
      </c>
      <c r="R35">
        <v>0</v>
      </c>
      <c r="S35" s="1">
        <f t="shared" si="14"/>
        <v>-0.77</v>
      </c>
      <c r="T35" s="1">
        <f t="shared" si="15"/>
        <v>-0.65999999999999992</v>
      </c>
      <c r="U35" s="1">
        <f t="shared" si="16"/>
        <v>-0.77</v>
      </c>
      <c r="V35" s="1">
        <f t="shared" si="11"/>
        <v>-0.65999999999999992</v>
      </c>
      <c r="W35" s="1">
        <f t="shared" si="12"/>
        <v>0</v>
      </c>
      <c r="X35" s="1">
        <f t="shared" si="13"/>
        <v>0</v>
      </c>
      <c r="Y35" s="1">
        <f t="shared" si="17"/>
        <v>7.6923076923076927E-2</v>
      </c>
      <c r="Z35" s="1">
        <f t="shared" si="7"/>
        <v>-5.0007692307692313</v>
      </c>
      <c r="AB35" s="1">
        <f t="shared" si="8"/>
        <v>-5.0007692307692313</v>
      </c>
      <c r="AD35" s="1">
        <f t="shared" si="9"/>
        <v>-4.890769230769231</v>
      </c>
      <c r="AF35" s="1">
        <f t="shared" si="10"/>
        <v>-4.890769230769231</v>
      </c>
    </row>
    <row r="36" spans="1:32" x14ac:dyDescent="0.2">
      <c r="A36" t="s">
        <v>68</v>
      </c>
      <c r="B36" t="s">
        <v>71</v>
      </c>
      <c r="E36" s="1">
        <v>2.3333333333333335</v>
      </c>
      <c r="F36">
        <v>0</v>
      </c>
      <c r="G36">
        <v>0</v>
      </c>
      <c r="H36">
        <v>4</v>
      </c>
      <c r="I36">
        <v>2</v>
      </c>
      <c r="J36">
        <v>8</v>
      </c>
      <c r="K36">
        <v>4</v>
      </c>
      <c r="L36">
        <v>70</v>
      </c>
      <c r="M36">
        <v>3</v>
      </c>
      <c r="N36">
        <v>1</v>
      </c>
      <c r="O36">
        <v>1</v>
      </c>
      <c r="P36">
        <v>2</v>
      </c>
      <c r="Q36">
        <v>1</v>
      </c>
      <c r="R36">
        <v>0</v>
      </c>
      <c r="S36" s="1">
        <f t="shared" si="14"/>
        <v>10</v>
      </c>
      <c r="T36" s="1">
        <f t="shared" si="15"/>
        <v>8.5714285714285712</v>
      </c>
      <c r="U36" s="1">
        <f t="shared" si="16"/>
        <v>10</v>
      </c>
      <c r="V36" s="1">
        <f t="shared" si="11"/>
        <v>8.5714285714285712</v>
      </c>
      <c r="W36" s="1">
        <f t="shared" si="12"/>
        <v>0</v>
      </c>
      <c r="X36" s="1">
        <f t="shared" si="13"/>
        <v>0</v>
      </c>
      <c r="Y36" s="1">
        <f t="shared" si="17"/>
        <v>7.6923076923076927E-2</v>
      </c>
      <c r="Z36" s="1">
        <f t="shared" si="7"/>
        <v>5.7692307692307692</v>
      </c>
      <c r="AB36" s="1">
        <f t="shared" si="8"/>
        <v>5.7692307692307692</v>
      </c>
      <c r="AD36" s="1">
        <f t="shared" si="9"/>
        <v>4.3406593406593403</v>
      </c>
      <c r="AF36" s="1">
        <f t="shared" si="10"/>
        <v>4.3406593406593403</v>
      </c>
    </row>
    <row r="37" spans="1:32" x14ac:dyDescent="0.2">
      <c r="A37" t="s">
        <v>69</v>
      </c>
      <c r="B37" t="s">
        <v>71</v>
      </c>
      <c r="E37" s="1">
        <v>1.711111111111111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67</v>
      </c>
      <c r="M37">
        <v>3</v>
      </c>
      <c r="N37">
        <v>5</v>
      </c>
      <c r="O37">
        <v>4</v>
      </c>
      <c r="P37">
        <v>2</v>
      </c>
      <c r="Q37">
        <v>1</v>
      </c>
      <c r="R37">
        <v>0</v>
      </c>
      <c r="S37" s="1">
        <f t="shared" si="14"/>
        <v>3.67</v>
      </c>
      <c r="T37" s="1">
        <f t="shared" si="15"/>
        <v>4.2896103896103899</v>
      </c>
      <c r="U37" s="1">
        <f t="shared" si="16"/>
        <v>3.67</v>
      </c>
      <c r="V37" s="1">
        <f t="shared" si="11"/>
        <v>4.2896103896103899</v>
      </c>
      <c r="W37" s="1">
        <f t="shared" si="12"/>
        <v>0</v>
      </c>
      <c r="X37" s="1">
        <f t="shared" si="13"/>
        <v>0</v>
      </c>
      <c r="Y37" s="1">
        <f t="shared" si="17"/>
        <v>7.6923076923076927E-2</v>
      </c>
      <c r="Z37" s="1">
        <f t="shared" si="7"/>
        <v>-0.56076923076923091</v>
      </c>
      <c r="AB37" s="1">
        <f t="shared" si="8"/>
        <v>-0.56076923076923091</v>
      </c>
      <c r="AD37" s="1">
        <f t="shared" si="9"/>
        <v>5.8841158841159036E-2</v>
      </c>
      <c r="AF37" s="1">
        <f t="shared" si="10"/>
        <v>5.8841158841159036E-2</v>
      </c>
    </row>
  </sheetData>
  <dataConsolidate leftLabels="1" topLabels="1">
    <dataRefs count="2">
      <dataRef ref="A24:R40" sheet="Sheet1"/>
      <dataRef ref="A42:R58" sheet="Sheet1"/>
    </dataRefs>
  </dataConsolidate>
  <conditionalFormatting sqref="Z2:Z37">
    <cfRule type="colorScale" priority="7">
      <colorScale>
        <cfvo type="min"/>
        <cfvo type="max"/>
        <color rgb="FFFCFCFF"/>
        <color rgb="FF63BE7B"/>
      </colorScale>
    </cfRule>
  </conditionalFormatting>
  <conditionalFormatting sqref="AB2:AB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D2:AD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F2:AF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2">
    <cfRule type="colorScale" priority="12">
      <colorScale>
        <cfvo type="min"/>
        <cfvo type="max"/>
        <color rgb="FFFCFCFF"/>
        <color rgb="FF63BE7B"/>
      </colorScale>
    </cfRule>
  </conditionalFormatting>
  <conditionalFormatting sqref="AE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2">
    <cfRule type="colorScale" priority="14">
      <colorScale>
        <cfvo type="min"/>
        <cfvo type="max"/>
        <color rgb="FFFCFCFF"/>
        <color rgb="FF63BE7B"/>
      </colorScale>
    </cfRule>
  </conditionalFormatting>
  <conditionalFormatting sqref="S2:S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:T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U2:U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V2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2:W37">
    <cfRule type="colorScale" priority="23">
      <colorScale>
        <cfvo type="min"/>
        <cfvo type="max"/>
        <color rgb="FFFCFCFF"/>
        <color rgb="FFF8696B"/>
      </colorScale>
    </cfRule>
  </conditionalFormatting>
  <conditionalFormatting sqref="X2:X37">
    <cfRule type="colorScale" priority="2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2020-08-14T20:56:03Z</dcterms:created>
  <dcterms:modified xsi:type="dcterms:W3CDTF">2020-08-14T21:48:26Z</dcterms:modified>
</cp:coreProperties>
</file>