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13_ncr:1_{77F270E0-D24A-EA49-9EDB-7DF490618F3A}" xr6:coauthVersionLast="45" xr6:coauthVersionMax="45" xr10:uidLastSave="{00000000-0000-0000-0000-000000000000}"/>
  <bookViews>
    <workbookView xWindow="-38400" yWindow="460" windowWidth="38400" windowHeight="21140" xr2:uid="{5FA421BD-911E-4543-A287-FF1DD32219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T3" i="1"/>
  <c r="W3" i="1" s="1"/>
  <c r="D3" i="1"/>
  <c r="V5" i="1"/>
  <c r="T5" i="1"/>
  <c r="U5" i="1" s="1"/>
  <c r="V30" i="1"/>
  <c r="V36" i="1"/>
  <c r="V31" i="1"/>
  <c r="V23" i="1"/>
  <c r="V15" i="1"/>
  <c r="V4" i="1"/>
  <c r="V16" i="1"/>
  <c r="V6" i="1"/>
  <c r="V37" i="1"/>
  <c r="V8" i="1"/>
  <c r="V10" i="1"/>
  <c r="V27" i="1"/>
  <c r="V29" i="1"/>
  <c r="V20" i="1"/>
  <c r="V32" i="1"/>
  <c r="V11" i="1"/>
  <c r="V21" i="1"/>
  <c r="V25" i="1"/>
  <c r="V24" i="1"/>
  <c r="V7" i="1"/>
  <c r="V28" i="1"/>
  <c r="V34" i="1"/>
  <c r="V13" i="1"/>
  <c r="V12" i="1"/>
  <c r="V9" i="1"/>
  <c r="V19" i="1"/>
  <c r="V26" i="1"/>
  <c r="V17" i="1"/>
  <c r="V35" i="1"/>
  <c r="V2" i="1"/>
  <c r="V38" i="1"/>
  <c r="V14" i="1"/>
  <c r="V22" i="1"/>
  <c r="V33" i="1"/>
  <c r="V18" i="1"/>
  <c r="T18" i="1"/>
  <c r="U18" i="1" s="1"/>
  <c r="T30" i="1"/>
  <c r="T36" i="1"/>
  <c r="W36" i="1" s="1"/>
  <c r="T31" i="1"/>
  <c r="U31" i="1" s="1"/>
  <c r="T23" i="1"/>
  <c r="U23" i="1" s="1"/>
  <c r="T15" i="1"/>
  <c r="U15" i="1" s="1"/>
  <c r="T4" i="1"/>
  <c r="W4" i="1" s="1"/>
  <c r="T16" i="1"/>
  <c r="U16" i="1" s="1"/>
  <c r="T6" i="1"/>
  <c r="U6" i="1" s="1"/>
  <c r="T37" i="1"/>
  <c r="T8" i="1"/>
  <c r="W8" i="1" s="1"/>
  <c r="T10" i="1"/>
  <c r="U10" i="1" s="1"/>
  <c r="T27" i="1"/>
  <c r="W27" i="1" s="1"/>
  <c r="T29" i="1"/>
  <c r="U29" i="1" s="1"/>
  <c r="T20" i="1"/>
  <c r="W20" i="1" s="1"/>
  <c r="T32" i="1"/>
  <c r="U32" i="1" s="1"/>
  <c r="T11" i="1"/>
  <c r="U11" i="1" s="1"/>
  <c r="T21" i="1"/>
  <c r="T25" i="1"/>
  <c r="U25" i="1" s="1"/>
  <c r="T24" i="1"/>
  <c r="U24" i="1" s="1"/>
  <c r="T7" i="1"/>
  <c r="U7" i="1" s="1"/>
  <c r="T28" i="1"/>
  <c r="U28" i="1" s="1"/>
  <c r="T34" i="1"/>
  <c r="U34" i="1" s="1"/>
  <c r="T13" i="1"/>
  <c r="U13" i="1" s="1"/>
  <c r="T12" i="1"/>
  <c r="U12" i="1" s="1"/>
  <c r="T9" i="1"/>
  <c r="U9" i="1" s="1"/>
  <c r="T19" i="1"/>
  <c r="U19" i="1" s="1"/>
  <c r="T26" i="1"/>
  <c r="U26" i="1" s="1"/>
  <c r="T17" i="1"/>
  <c r="T35" i="1"/>
  <c r="U35" i="1" s="1"/>
  <c r="T2" i="1"/>
  <c r="U2" i="1" s="1"/>
  <c r="T38" i="1"/>
  <c r="W38" i="1" s="1"/>
  <c r="T14" i="1"/>
  <c r="T22" i="1"/>
  <c r="U22" i="1" s="1"/>
  <c r="T33" i="1"/>
  <c r="U33" i="1" s="1"/>
  <c r="U3" i="1" l="1"/>
  <c r="U20" i="1"/>
  <c r="U4" i="1"/>
  <c r="U8" i="1"/>
  <c r="U36" i="1"/>
  <c r="W14" i="1"/>
  <c r="W17" i="1"/>
  <c r="W9" i="1"/>
  <c r="W28" i="1"/>
  <c r="W21" i="1"/>
  <c r="W29" i="1"/>
  <c r="W37" i="1"/>
  <c r="W15" i="1"/>
  <c r="W30" i="1"/>
  <c r="U21" i="1"/>
  <c r="U37" i="1"/>
  <c r="U30" i="1"/>
  <c r="W11" i="1"/>
  <c r="W23" i="1"/>
  <c r="U14" i="1"/>
  <c r="W26" i="1"/>
  <c r="W12" i="1"/>
  <c r="W7" i="1"/>
  <c r="W6" i="1"/>
  <c r="W18" i="1"/>
  <c r="U38" i="1"/>
  <c r="U27" i="1"/>
  <c r="W33" i="1"/>
  <c r="W2" i="1"/>
  <c r="W5" i="1"/>
  <c r="W13" i="1"/>
  <c r="W24" i="1"/>
  <c r="W32" i="1"/>
  <c r="W10" i="1"/>
  <c r="W16" i="1"/>
  <c r="W31" i="1"/>
  <c r="U17" i="1"/>
  <c r="W22" i="1"/>
  <c r="W35" i="1"/>
  <c r="W19" i="1"/>
  <c r="W34" i="1"/>
  <c r="W25" i="1"/>
</calcChain>
</file>

<file path=xl/sharedStrings.xml><?xml version="1.0" encoding="utf-8"?>
<sst xmlns="http://schemas.openxmlformats.org/spreadsheetml/2006/main" count="160" uniqueCount="75">
  <si>
    <t>Pos</t>
  </si>
  <si>
    <t>Gls</t>
  </si>
  <si>
    <t>Ast</t>
  </si>
  <si>
    <t>CrdY</t>
  </si>
  <si>
    <t>CrdR</t>
  </si>
  <si>
    <t>Tesho Akindele\Tesho-Akindele</t>
  </si>
  <si>
    <t>FW</t>
  </si>
  <si>
    <t>DF</t>
  </si>
  <si>
    <t>Antonio Carlos\Antonio-Carlos</t>
  </si>
  <si>
    <t>MF</t>
  </si>
  <si>
    <t>Pedro Gallese\Pedro-Gallese</t>
  </si>
  <si>
    <t>GK</t>
  </si>
  <si>
    <t>Robin Jansson\Robin-Jansson</t>
  </si>
  <si>
    <t>Benji Michel\Benji-Michel</t>
  </si>
  <si>
    <t>João Moutinho\Joao-Moutinho</t>
  </si>
  <si>
    <t>Christopher Mueller\Christopher-Mueller</t>
  </si>
  <si>
    <t>Jhegson Méndez\Jhegson-Mendez</t>
  </si>
  <si>
    <t>Nani\Nani</t>
  </si>
  <si>
    <t>Santiago Patiño\Santiago-Patino</t>
  </si>
  <si>
    <t>MFFW</t>
  </si>
  <si>
    <t>Andrés Perea\Andres-Perea</t>
  </si>
  <si>
    <t>FWMF</t>
  </si>
  <si>
    <t>Mauricio Pereyra\Mauricio-Pereyra</t>
  </si>
  <si>
    <t>Robinho\Robinho</t>
  </si>
  <si>
    <t>Oriol Rosell\Oriol-Rosell</t>
  </si>
  <si>
    <t>Ruan\Ruan</t>
  </si>
  <si>
    <t>Rodrigo Schlegel\Rodrigo-Schlegel</t>
  </si>
  <si>
    <t>Kyle Smith\Kyle-Smith</t>
  </si>
  <si>
    <t>Júnior Urso\Junior-Urso</t>
  </si>
  <si>
    <t>Player</t>
  </si>
  <si>
    <t>Team</t>
  </si>
  <si>
    <t>ORL</t>
  </si>
  <si>
    <t>90s</t>
  </si>
  <si>
    <t>Sh</t>
  </si>
  <si>
    <t>SoT</t>
  </si>
  <si>
    <t>Crs</t>
  </si>
  <si>
    <t>Int</t>
  </si>
  <si>
    <t>PassLive</t>
  </si>
  <si>
    <t>PassDead</t>
  </si>
  <si>
    <t>Fld</t>
  </si>
  <si>
    <t>Pass_Cmp</t>
  </si>
  <si>
    <t>Fls</t>
  </si>
  <si>
    <t>TklW</t>
  </si>
  <si>
    <t>Salary</t>
  </si>
  <si>
    <t>FPPG</t>
  </si>
  <si>
    <t>FPPG/$1000</t>
  </si>
  <si>
    <t>FPPG-Floor</t>
  </si>
  <si>
    <t>Floor</t>
  </si>
  <si>
    <t>Opp_Def_OPRK</t>
  </si>
  <si>
    <t>Starting</t>
  </si>
  <si>
    <t>ORL_Total</t>
  </si>
  <si>
    <t>José Aja\Jose-Aja</t>
  </si>
  <si>
    <t>Osvaldo Alonso\Osvaldo-Alonso</t>
  </si>
  <si>
    <t>Luis Amarilla\Luis-Amarilla</t>
  </si>
  <si>
    <t>Michael Boxall\Michael-Boxall</t>
  </si>
  <si>
    <t>Thomás Chacón\Thomas-Chacon</t>
  </si>
  <si>
    <t>Hassani Dotson\Hassani-Dotson</t>
  </si>
  <si>
    <t>MFDF</t>
  </si>
  <si>
    <t>Raheem Edwards\Raheem-Edwards</t>
  </si>
  <si>
    <t>Ethan Finlay\Ethan-Finlay</t>
  </si>
  <si>
    <t>Chase Gasper\Chase-Gasper</t>
  </si>
  <si>
    <t>Ján Greguš\Jan-Gregus</t>
  </si>
  <si>
    <t>Marlon Hairston\Marlon-Hairston</t>
  </si>
  <si>
    <t>DFMF</t>
  </si>
  <si>
    <t>Robin Lod\Robin-Lod</t>
  </si>
  <si>
    <t>Tyler Miller\Tyler-Miller</t>
  </si>
  <si>
    <t>Kevin Molino\Kevin-Molino</t>
  </si>
  <si>
    <t>James Musa\James-Musa</t>
  </si>
  <si>
    <t>Romain Métanire\Romain-Metanire</t>
  </si>
  <si>
    <t>Aaron Schoenfeld\Aaron-Schoenfeld</t>
  </si>
  <si>
    <t>Mason Toye\Mason-Toye</t>
  </si>
  <si>
    <t>MIN</t>
  </si>
  <si>
    <t>MIN_Total</t>
  </si>
  <si>
    <t>Jacori Hayes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</si>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</sst>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7E02-0767-5C46-95F4-10BA4978A85E}">
  <dimension ref="A1:AK41"/>
  <sheetViews>
    <sheetView tabSelected="1" workbookViewId="0">
      <selection activeCell="Y17" sqref="Y17"/>
    </sheetView>
  </sheetViews>
  <sheetFormatPr baseColWidth="10" defaultRowHeight="16" x14ac:dyDescent="0.2"/>
  <cols>
    <col min="1" max="1" width="15.5" customWidth="1"/>
  </cols>
  <sheetData>
    <row r="1" spans="1:25" x14ac:dyDescent="0.2">
      <c r="A1" t="s">
        <v>29</v>
      </c>
      <c r="B1" t="s">
        <v>30</v>
      </c>
      <c r="C1" t="s">
        <v>0</v>
      </c>
      <c r="D1" t="s">
        <v>32</v>
      </c>
      <c r="E1" t="s">
        <v>1</v>
      </c>
      <c r="F1" t="s">
        <v>2</v>
      </c>
      <c r="G1" t="s">
        <v>33</v>
      </c>
      <c r="H1" t="s">
        <v>34</v>
      </c>
      <c r="I1" t="s">
        <v>35</v>
      </c>
      <c r="J1" t="s">
        <v>37</v>
      </c>
      <c r="K1" t="s">
        <v>38</v>
      </c>
      <c r="L1" t="s">
        <v>40</v>
      </c>
      <c r="M1" t="s">
        <v>39</v>
      </c>
      <c r="N1" t="s">
        <v>41</v>
      </c>
      <c r="O1" t="s">
        <v>42</v>
      </c>
      <c r="P1" t="s">
        <v>36</v>
      </c>
      <c r="Q1" t="s">
        <v>3</v>
      </c>
      <c r="R1" t="s">
        <v>4</v>
      </c>
      <c r="S1" t="s">
        <v>43</v>
      </c>
      <c r="T1" t="s">
        <v>44</v>
      </c>
      <c r="U1" t="s">
        <v>45</v>
      </c>
      <c r="V1" t="s">
        <v>47</v>
      </c>
      <c r="W1" t="s">
        <v>46</v>
      </c>
      <c r="X1" t="s">
        <v>48</v>
      </c>
      <c r="Y1" t="s">
        <v>49</v>
      </c>
    </row>
    <row r="2" spans="1:25" x14ac:dyDescent="0.2">
      <c r="A2" t="s">
        <v>66</v>
      </c>
      <c r="B2" t="s">
        <v>71</v>
      </c>
      <c r="C2" t="s">
        <v>9</v>
      </c>
      <c r="D2">
        <v>2.8</v>
      </c>
      <c r="E2">
        <v>3</v>
      </c>
      <c r="F2">
        <v>1</v>
      </c>
      <c r="G2">
        <v>5</v>
      </c>
      <c r="H2">
        <v>3</v>
      </c>
      <c r="I2">
        <v>8</v>
      </c>
      <c r="J2">
        <v>6</v>
      </c>
      <c r="K2">
        <v>0</v>
      </c>
      <c r="L2">
        <v>86</v>
      </c>
      <c r="M2">
        <v>14</v>
      </c>
      <c r="N2">
        <v>2</v>
      </c>
      <c r="O2">
        <v>2</v>
      </c>
      <c r="P2">
        <v>1</v>
      </c>
      <c r="Q2">
        <v>0</v>
      </c>
      <c r="R2">
        <v>0</v>
      </c>
      <c r="S2">
        <v>9800</v>
      </c>
      <c r="T2" s="2">
        <f>IF(D2&gt;=1,(E2*10+F2*6+G2+H2+I2*0.7+J2+K2+L2*0.02+M2+N2*(-0.5)+O2+P2*0.5+Q2*(-0.5)+R2*(-3))/D2,E2*10+F2*6+G2+H2+I2*0.7+J2+K2+L2*0.02+M2+N2*(-0.5)+O2+P2*0.5+Q2*(-0.5)+R2*(-3))</f>
        <v>26.007142857142856</v>
      </c>
      <c r="U2" s="2">
        <f>T2/(S2/1000)</f>
        <v>2.6537900874635567</v>
      </c>
      <c r="V2" s="2">
        <f>IF(D2&gt;=1,(G2+H2+I2*0.7+J2+K2+L2*0.02+M2+N2*(-0.5)+O2+P2*0.5+Q2*(-0.5)+R2*(-3))/D2,G2+H2+I2*0.7+J2+K2+L2*0.02+M2+N2*(-0.5)+O2+P2*0.5+Q2*(-0.5)+R2*(-3))</f>
        <v>13.15</v>
      </c>
      <c r="W2" s="2">
        <f>T2-V2</f>
        <v>12.857142857142856</v>
      </c>
      <c r="X2">
        <v>10</v>
      </c>
    </row>
    <row r="3" spans="1:25" x14ac:dyDescent="0.2">
      <c r="A3" t="s">
        <v>73</v>
      </c>
      <c r="B3" t="s">
        <v>71</v>
      </c>
      <c r="C3" t="s">
        <v>9</v>
      </c>
      <c r="D3">
        <f>93/90</f>
        <v>1.0333333333333334</v>
      </c>
      <c r="E3">
        <v>1</v>
      </c>
      <c r="F3">
        <v>0</v>
      </c>
      <c r="G3">
        <v>2</v>
      </c>
      <c r="H3">
        <v>2</v>
      </c>
      <c r="I3">
        <v>0</v>
      </c>
      <c r="J3">
        <v>2</v>
      </c>
      <c r="K3">
        <v>0</v>
      </c>
      <c r="L3">
        <v>29</v>
      </c>
      <c r="M3">
        <v>2</v>
      </c>
      <c r="N3">
        <v>1</v>
      </c>
      <c r="O3">
        <v>5</v>
      </c>
      <c r="P3">
        <v>3</v>
      </c>
      <c r="Q3">
        <v>0</v>
      </c>
      <c r="R3">
        <v>0</v>
      </c>
      <c r="S3">
        <v>5200</v>
      </c>
      <c r="T3" s="2">
        <f>IF(D3&gt;=1,(E3*10+F3*6+G3+H3+I3*0.7+J3+K3+L3*0.02+M3+N3*(-0.5)+O3+P3*0.5+Q3*(-0.5)+R3*(-3))/D3,E3*10+F3*6+G3+H3+I3*0.7+J3+K3+L3*0.02+M3+N3*(-0.5)+O3+P3*0.5+Q3*(-0.5)+R3*(-3))</f>
        <v>23.787096774193543</v>
      </c>
      <c r="U3" s="2">
        <f>T3/(S3/1000)</f>
        <v>4.5744416873449119</v>
      </c>
      <c r="V3" s="2">
        <f>IF(D3&gt;=1,(G3+H3+I3*0.7+J3+K3+L3*0.02+M3+N3*(-0.5)+O3+P3*0.5+Q3*(-0.5)+R3*(-3))/D3,G3+H3+I3*0.7+J3+K3+L3*0.02+M3+N3*(-0.5)+O3+P3*0.5+Q3*(-0.5)+R3*(-3))</f>
        <v>14.109677419354837</v>
      </c>
      <c r="W3" s="2">
        <f>T3-V3</f>
        <v>9.6774193548387064</v>
      </c>
      <c r="X3">
        <v>10</v>
      </c>
      <c r="Y3" t="s">
        <v>74</v>
      </c>
    </row>
    <row r="4" spans="1:25" x14ac:dyDescent="0.2">
      <c r="A4" t="s">
        <v>15</v>
      </c>
      <c r="B4" t="s">
        <v>31</v>
      </c>
      <c r="C4" t="s">
        <v>6</v>
      </c>
      <c r="D4">
        <v>3.9</v>
      </c>
      <c r="E4">
        <v>4</v>
      </c>
      <c r="F4">
        <v>0</v>
      </c>
      <c r="G4">
        <v>12</v>
      </c>
      <c r="H4">
        <v>7</v>
      </c>
      <c r="I4">
        <v>9</v>
      </c>
      <c r="J4">
        <v>7</v>
      </c>
      <c r="K4">
        <v>0</v>
      </c>
      <c r="L4">
        <v>90</v>
      </c>
      <c r="M4">
        <v>4</v>
      </c>
      <c r="N4">
        <v>1</v>
      </c>
      <c r="O4">
        <v>1</v>
      </c>
      <c r="P4">
        <v>2</v>
      </c>
      <c r="Q4">
        <v>0</v>
      </c>
      <c r="R4">
        <v>0</v>
      </c>
      <c r="S4">
        <v>8400</v>
      </c>
      <c r="T4" s="2">
        <f>IF(D4&gt;=1,(E4*10+F4*6+G4+H4+I4*0.7+J4+K4+L4*0.02+M4+N4*(-0.5)+O4+P4*0.5+Q4*(-0.5)+R4*(-3))/D4,E4*10+F4*6+G4+H4+I4*0.7+J4+K4+L4*0.02+M4+N4*(-0.5)+O4+P4*0.5+Q4*(-0.5)+R4*(-3))</f>
        <v>20.410256410256409</v>
      </c>
      <c r="U4" s="2">
        <f>T4/(S4/1000)</f>
        <v>2.4297924297924296</v>
      </c>
      <c r="V4" s="2">
        <f>IF(D4&gt;=1,(G4+H4+I4*0.7+J4+K4+L4*0.02+M4+N4*(-0.5)+O4+P4*0.5+Q4*(-0.5)+R4*(-3))/D4,G4+H4+I4*0.7+J4+K4+L4*0.02+M4+N4*(-0.5)+O4+P4*0.5+Q4*(-0.5)+R4*(-3))</f>
        <v>10.153846153846153</v>
      </c>
      <c r="W4" s="2">
        <f>T4-V4</f>
        <v>10.256410256410255</v>
      </c>
      <c r="X4">
        <v>8</v>
      </c>
      <c r="Y4" t="s">
        <v>74</v>
      </c>
    </row>
    <row r="5" spans="1:25" x14ac:dyDescent="0.2">
      <c r="A5" t="s">
        <v>61</v>
      </c>
      <c r="B5" t="s">
        <v>71</v>
      </c>
      <c r="C5" t="s">
        <v>9</v>
      </c>
      <c r="D5">
        <v>5</v>
      </c>
      <c r="E5">
        <v>1</v>
      </c>
      <c r="F5">
        <v>3</v>
      </c>
      <c r="G5">
        <v>9</v>
      </c>
      <c r="H5">
        <v>3</v>
      </c>
      <c r="I5">
        <v>37</v>
      </c>
      <c r="J5">
        <v>6</v>
      </c>
      <c r="K5">
        <v>12</v>
      </c>
      <c r="L5">
        <v>253</v>
      </c>
      <c r="M5">
        <v>4</v>
      </c>
      <c r="N5">
        <v>8</v>
      </c>
      <c r="O5">
        <v>8</v>
      </c>
      <c r="P5">
        <v>11</v>
      </c>
      <c r="Q5">
        <v>1</v>
      </c>
      <c r="R5">
        <v>0</v>
      </c>
      <c r="S5">
        <v>10800</v>
      </c>
      <c r="T5" s="2">
        <f>IF(D5&gt;=1,(E5*10+F5*6+G5+H5+I5*0.7+J5+K5+L5*0.02+M5+N5*(-0.5)+O5+P5*0.5+Q5*(-0.5)+R5*(-3))/D5,E5*10+F5*6+G5+H5+I5*0.7+J5+K5+L5*0.02+M5+N5*(-0.5)+O5+P5*0.5+Q5*(-0.5)+R5*(-3))</f>
        <v>20.392000000000003</v>
      </c>
      <c r="U5" s="2">
        <f>T5/(S5/1000)</f>
        <v>1.8881481481481484</v>
      </c>
      <c r="V5" s="2">
        <f>IF(D5&gt;=1,(G5+H5+I5*0.7+J5+K5+L5*0.02+M5+N5*(-0.5)+O5+P5*0.5+Q5*(-0.5)+R5*(-3))/D5,G5+H5+I5*0.7+J5+K5+L5*0.02+M5+N5*(-0.5)+O5+P5*0.5+Q5*(-0.5)+R5*(-3))</f>
        <v>14.792000000000002</v>
      </c>
      <c r="W5" s="2">
        <f>T5-V5</f>
        <v>5.6000000000000014</v>
      </c>
      <c r="X5">
        <v>10</v>
      </c>
      <c r="Y5" t="s">
        <v>74</v>
      </c>
    </row>
    <row r="6" spans="1:25" x14ac:dyDescent="0.2">
      <c r="A6" t="s">
        <v>17</v>
      </c>
      <c r="B6" t="s">
        <v>31</v>
      </c>
      <c r="C6" t="s">
        <v>6</v>
      </c>
      <c r="D6">
        <v>3</v>
      </c>
      <c r="E6">
        <v>1</v>
      </c>
      <c r="F6">
        <v>2</v>
      </c>
      <c r="G6">
        <v>7</v>
      </c>
      <c r="H6">
        <v>3</v>
      </c>
      <c r="I6">
        <v>16</v>
      </c>
      <c r="J6">
        <v>9</v>
      </c>
      <c r="K6">
        <v>1</v>
      </c>
      <c r="L6">
        <v>113</v>
      </c>
      <c r="M6">
        <v>5</v>
      </c>
      <c r="N6">
        <v>1</v>
      </c>
      <c r="O6">
        <v>0</v>
      </c>
      <c r="P6">
        <v>0</v>
      </c>
      <c r="Q6">
        <v>0</v>
      </c>
      <c r="R6">
        <v>0</v>
      </c>
      <c r="S6">
        <v>11200</v>
      </c>
      <c r="T6" s="2">
        <f>IF(D6&gt;=1,(E6*10+F6*6+G6+H6+I6*0.7+J6+K6+L6*0.02+M6+N6*(-0.5)+O6+P6*0.5+Q6*(-0.5)+R6*(-3))/D6,E6*10+F6*6+G6+H6+I6*0.7+J6+K6+L6*0.02+M6+N6*(-0.5)+O6+P6*0.5+Q6*(-0.5)+R6*(-3))</f>
        <v>19.986666666666668</v>
      </c>
      <c r="U6" s="2">
        <f>T6/(S6/1000)</f>
        <v>1.7845238095238098</v>
      </c>
      <c r="V6" s="2">
        <f>IF(D6&gt;=1,(G6+H6+I6*0.7+J6+K6+L6*0.02+M6+N6*(-0.5)+O6+P6*0.5+Q6*(-0.5)+R6*(-3))/D6,G6+H6+I6*0.7+J6+K6+L6*0.02+M6+N6*(-0.5)+O6+P6*0.5+Q6*(-0.5)+R6*(-3))</f>
        <v>12.653333333333334</v>
      </c>
      <c r="W6" s="2">
        <f>T6-V6</f>
        <v>7.3333333333333339</v>
      </c>
      <c r="X6">
        <v>8</v>
      </c>
      <c r="Y6" t="s">
        <v>74</v>
      </c>
    </row>
    <row r="7" spans="1:25" x14ac:dyDescent="0.2">
      <c r="A7" t="s">
        <v>53</v>
      </c>
      <c r="B7" t="s">
        <v>71</v>
      </c>
      <c r="C7" t="s">
        <v>6</v>
      </c>
      <c r="D7">
        <v>2.9</v>
      </c>
      <c r="E7">
        <v>2</v>
      </c>
      <c r="F7">
        <v>1</v>
      </c>
      <c r="G7">
        <v>11</v>
      </c>
      <c r="H7">
        <v>4</v>
      </c>
      <c r="I7">
        <v>3</v>
      </c>
      <c r="J7">
        <v>4</v>
      </c>
      <c r="K7">
        <v>0</v>
      </c>
      <c r="L7">
        <v>63</v>
      </c>
      <c r="M7">
        <v>5</v>
      </c>
      <c r="N7">
        <v>3</v>
      </c>
      <c r="O7">
        <v>1</v>
      </c>
      <c r="P7">
        <v>1</v>
      </c>
      <c r="Q7">
        <v>2</v>
      </c>
      <c r="R7">
        <v>0</v>
      </c>
      <c r="S7">
        <v>9400</v>
      </c>
      <c r="T7" s="2">
        <f>IF(D7&gt;=1,(E7*10+F7*6+G7+H7+I7*0.7+J7+K7+L7*0.02+M7+N7*(-0.5)+O7+P7*0.5+Q7*(-0.5)+R7*(-3))/D7,E7*10+F7*6+G7+H7+I7*0.7+J7+K7+L7*0.02+M7+N7*(-0.5)+O7+P7*0.5+Q7*(-0.5)+R7*(-3))</f>
        <v>18.055172413793105</v>
      </c>
      <c r="U7" s="2">
        <f>T7/(S7/1000)</f>
        <v>1.9207630227439474</v>
      </c>
      <c r="V7" s="2">
        <f>IF(D7&gt;=1,(G7+H7+I7*0.7+J7+K7+L7*0.02+M7+N7*(-0.5)+O7+P7*0.5+Q7*(-0.5)+R7*(-3))/D7,G7+H7+I7*0.7+J7+K7+L7*0.02+M7+N7*(-0.5)+O7+P7*0.5+Q7*(-0.5)+R7*(-3))</f>
        <v>9.0896551724137939</v>
      </c>
      <c r="W7" s="2">
        <f>T7-V7</f>
        <v>8.9655172413793114</v>
      </c>
      <c r="X7">
        <v>10</v>
      </c>
      <c r="Y7" t="s">
        <v>74</v>
      </c>
    </row>
    <row r="8" spans="1:25" x14ac:dyDescent="0.2">
      <c r="A8" t="s">
        <v>20</v>
      </c>
      <c r="B8" t="s">
        <v>31</v>
      </c>
      <c r="C8" t="s">
        <v>21</v>
      </c>
      <c r="D8">
        <v>1.3</v>
      </c>
      <c r="E8">
        <v>0</v>
      </c>
      <c r="F8">
        <v>1</v>
      </c>
      <c r="G8">
        <v>3</v>
      </c>
      <c r="H8">
        <v>1</v>
      </c>
      <c r="I8">
        <v>2</v>
      </c>
      <c r="J8">
        <v>4</v>
      </c>
      <c r="K8">
        <v>0</v>
      </c>
      <c r="L8">
        <v>34</v>
      </c>
      <c r="M8">
        <v>1</v>
      </c>
      <c r="N8">
        <v>1</v>
      </c>
      <c r="O8">
        <v>2</v>
      </c>
      <c r="P8">
        <v>2</v>
      </c>
      <c r="Q8">
        <v>0</v>
      </c>
      <c r="R8">
        <v>0</v>
      </c>
      <c r="S8">
        <v>6200</v>
      </c>
      <c r="T8" s="2">
        <f>IF(D8&gt;=1,(E8*10+F8*6+G8+H8+I8*0.7+J8+K8+L8*0.02+M8+N8*(-0.5)+O8+P8*0.5+Q8*(-0.5)+R8*(-3))/D8,E8*10+F8*6+G8+H8+I8*0.7+J8+K8+L8*0.02+M8+N8*(-0.5)+O8+P8*0.5+Q8*(-0.5)+R8*(-3))</f>
        <v>15.061538461538463</v>
      </c>
      <c r="U8" s="2">
        <f>T8/(S8/1000)</f>
        <v>2.4292803970223327</v>
      </c>
      <c r="V8" s="2">
        <f>IF(D8&gt;=1,(G8+H8+I8*0.7+J8+K8+L8*0.02+M8+N8*(-0.5)+O8+P8*0.5+Q8*(-0.5)+R8*(-3))/D8,G8+H8+I8*0.7+J8+K8+L8*0.02+M8+N8*(-0.5)+O8+P8*0.5+Q8*(-0.5)+R8*(-3))</f>
        <v>10.446153846153846</v>
      </c>
      <c r="W8" s="2">
        <f>T8-V8</f>
        <v>4.6153846153846168</v>
      </c>
      <c r="X8">
        <v>8</v>
      </c>
    </row>
    <row r="9" spans="1:25" x14ac:dyDescent="0.2">
      <c r="A9" t="s">
        <v>59</v>
      </c>
      <c r="B9" t="s">
        <v>71</v>
      </c>
      <c r="C9" t="s">
        <v>21</v>
      </c>
      <c r="D9">
        <v>4.7</v>
      </c>
      <c r="E9">
        <v>2</v>
      </c>
      <c r="F9">
        <v>2</v>
      </c>
      <c r="G9">
        <v>5</v>
      </c>
      <c r="H9">
        <v>4</v>
      </c>
      <c r="I9">
        <v>6</v>
      </c>
      <c r="J9">
        <v>9</v>
      </c>
      <c r="K9">
        <v>0</v>
      </c>
      <c r="L9">
        <v>79</v>
      </c>
      <c r="M9">
        <v>5</v>
      </c>
      <c r="N9">
        <v>7</v>
      </c>
      <c r="O9">
        <v>9</v>
      </c>
      <c r="P9">
        <v>2</v>
      </c>
      <c r="Q9">
        <v>0</v>
      </c>
      <c r="R9">
        <v>0</v>
      </c>
      <c r="S9">
        <v>8000</v>
      </c>
      <c r="T9" s="2">
        <f>IF(D9&gt;=1,(E9*10+F9*6+G9+H9+I9*0.7+J9+K9+L9*0.02+M9+N9*(-0.5)+O9+P9*0.5+Q9*(-0.5)+R9*(-3))/D9,E9*10+F9*6+G9+H9+I9*0.7+J9+K9+L9*0.02+M9+N9*(-0.5)+O9+P9*0.5+Q9*(-0.5)+R9*(-3))</f>
        <v>14.314893617021276</v>
      </c>
      <c r="U9" s="2">
        <f>T9/(S9/1000)</f>
        <v>1.7893617021276595</v>
      </c>
      <c r="V9" s="2">
        <f>IF(D9&gt;=1,(G9+H9+I9*0.7+J9+K9+L9*0.02+M9+N9*(-0.5)+O9+P9*0.5+Q9*(-0.5)+R9*(-3))/D9,G9+H9+I9*0.7+J9+K9+L9*0.02+M9+N9*(-0.5)+O9+P9*0.5+Q9*(-0.5)+R9*(-3))</f>
        <v>7.506382978723404</v>
      </c>
      <c r="W9" s="2">
        <f>T9-V9</f>
        <v>6.8085106382978724</v>
      </c>
      <c r="X9">
        <v>10</v>
      </c>
      <c r="Y9" t="s">
        <v>74</v>
      </c>
    </row>
    <row r="10" spans="1:25" x14ac:dyDescent="0.2">
      <c r="A10" t="s">
        <v>22</v>
      </c>
      <c r="B10" t="s">
        <v>31</v>
      </c>
      <c r="C10" t="s">
        <v>9</v>
      </c>
      <c r="D10">
        <v>4</v>
      </c>
      <c r="E10">
        <v>1</v>
      </c>
      <c r="F10">
        <v>0</v>
      </c>
      <c r="G10">
        <v>4</v>
      </c>
      <c r="H10">
        <v>2</v>
      </c>
      <c r="I10">
        <v>14</v>
      </c>
      <c r="J10">
        <v>11</v>
      </c>
      <c r="K10">
        <v>3</v>
      </c>
      <c r="L10">
        <v>167</v>
      </c>
      <c r="M10">
        <v>8</v>
      </c>
      <c r="N10">
        <v>6</v>
      </c>
      <c r="O10">
        <v>2</v>
      </c>
      <c r="P10">
        <v>2</v>
      </c>
      <c r="Q10">
        <v>2</v>
      </c>
      <c r="R10">
        <v>0</v>
      </c>
      <c r="S10">
        <v>7600</v>
      </c>
      <c r="T10" s="2">
        <f>IF(D10&gt;=1,(E10*10+F10*6+G10+H10+I10*0.7+J10+K10+L10*0.02+M10+N10*(-0.5)+O10+P10*0.5+Q10*(-0.5)+R10*(-3))/D10,E10*10+F10*6+G10+H10+I10*0.7+J10+K10+L10*0.02+M10+N10*(-0.5)+O10+P10*0.5+Q10*(-0.5)+R10*(-3))</f>
        <v>12.535</v>
      </c>
      <c r="U10" s="2">
        <f>T10/(S10/1000)</f>
        <v>1.6493421052631581</v>
      </c>
      <c r="V10" s="2">
        <f>IF(D10&gt;=1,(G10+H10+I10*0.7+J10+K10+L10*0.02+M10+N10*(-0.5)+O10+P10*0.5+Q10*(-0.5)+R10*(-3))/D10,G10+H10+I10*0.7+J10+K10+L10*0.02+M10+N10*(-0.5)+O10+P10*0.5+Q10*(-0.5)+R10*(-3))</f>
        <v>10.035</v>
      </c>
      <c r="W10" s="2">
        <f>T10-V10</f>
        <v>2.5</v>
      </c>
      <c r="X10">
        <v>8</v>
      </c>
      <c r="Y10" t="s">
        <v>74</v>
      </c>
    </row>
    <row r="11" spans="1:25" x14ac:dyDescent="0.2">
      <c r="A11" t="s">
        <v>27</v>
      </c>
      <c r="B11" t="s">
        <v>31</v>
      </c>
      <c r="C11" t="s">
        <v>7</v>
      </c>
      <c r="D11">
        <v>0.8</v>
      </c>
      <c r="E11">
        <v>0</v>
      </c>
      <c r="F11">
        <v>0</v>
      </c>
      <c r="G11">
        <v>1</v>
      </c>
      <c r="H11">
        <v>1</v>
      </c>
      <c r="I11">
        <v>5</v>
      </c>
      <c r="J11">
        <v>2</v>
      </c>
      <c r="K11">
        <v>0</v>
      </c>
      <c r="L11">
        <v>33</v>
      </c>
      <c r="M11">
        <v>0</v>
      </c>
      <c r="N11">
        <v>1</v>
      </c>
      <c r="O11">
        <v>3</v>
      </c>
      <c r="P11">
        <v>1</v>
      </c>
      <c r="Q11">
        <v>0</v>
      </c>
      <c r="R11">
        <v>0</v>
      </c>
      <c r="S11">
        <v>3800</v>
      </c>
      <c r="T11" s="2">
        <f>IF(D11&gt;=1,(E11*10+F11*6+G11+H11+I11*0.7+J11+K11+L11*0.02+M11+N11*(-0.5)+O11+P11*0.5+Q11*(-0.5)+R11*(-3))/D11,E11*10+F11*6+G11+H11+I11*0.7+J11+K11+L11*0.02+M11+N11*(-0.5)+O11+P11*0.5+Q11*(-0.5)+R11*(-3))</f>
        <v>11.16</v>
      </c>
      <c r="U11" s="2">
        <f>T11/(S11/1000)</f>
        <v>2.9368421052631581</v>
      </c>
      <c r="V11" s="2">
        <f>IF(D11&gt;=1,(G11+H11+I11*0.7+J11+K11+L11*0.02+M11+N11*(-0.5)+O11+P11*0.5+Q11*(-0.5)+R11*(-3))/D11,G11+H11+I11*0.7+J11+K11+L11*0.02+M11+N11*(-0.5)+O11+P11*0.5+Q11*(-0.5)+R11*(-3))</f>
        <v>11.16</v>
      </c>
      <c r="W11" s="2">
        <f>T11-V11</f>
        <v>0</v>
      </c>
      <c r="X11">
        <v>8</v>
      </c>
    </row>
    <row r="12" spans="1:25" x14ac:dyDescent="0.2">
      <c r="A12" t="s">
        <v>58</v>
      </c>
      <c r="B12" t="s">
        <v>71</v>
      </c>
      <c r="C12" t="s">
        <v>21</v>
      </c>
      <c r="D12">
        <v>0.4</v>
      </c>
      <c r="E12">
        <v>0</v>
      </c>
      <c r="F12">
        <v>1</v>
      </c>
      <c r="G12">
        <v>1</v>
      </c>
      <c r="H12">
        <v>0</v>
      </c>
      <c r="I12">
        <v>0</v>
      </c>
      <c r="J12">
        <v>2</v>
      </c>
      <c r="K12">
        <v>0</v>
      </c>
      <c r="L12">
        <v>11</v>
      </c>
      <c r="M12">
        <v>1</v>
      </c>
      <c r="N12">
        <v>2</v>
      </c>
      <c r="O12">
        <v>1</v>
      </c>
      <c r="P12">
        <v>1</v>
      </c>
      <c r="Q12">
        <v>0</v>
      </c>
      <c r="R12">
        <v>0</v>
      </c>
      <c r="S12">
        <v>5000</v>
      </c>
      <c r="T12" s="2">
        <f>IF(D12&gt;=1,(E12*10+F12*6+G12+H12+I12*0.7+J12+K12+L12*0.02+M12+N12*(-0.5)+O12+P12*0.5+Q12*(-0.5)+R12*(-3))/D12,E12*10+F12*6+G12+H12+I12*0.7+J12+K12+L12*0.02+M12+N12*(-0.5)+O12+P12*0.5+Q12*(-0.5)+R12*(-3))</f>
        <v>10.72</v>
      </c>
      <c r="U12" s="2">
        <f>T12/(S12/1000)</f>
        <v>2.1440000000000001</v>
      </c>
      <c r="V12" s="2">
        <f>IF(D12&gt;=1,(G12+H12+I12*0.7+J12+K12+L12*0.02+M12+N12*(-0.5)+O12+P12*0.5+Q12*(-0.5)+R12*(-3))/D12,G12+H12+I12*0.7+J12+K12+L12*0.02+M12+N12*(-0.5)+O12+P12*0.5+Q12*(-0.5)+R12*(-3))</f>
        <v>4.7200000000000006</v>
      </c>
      <c r="W12" s="2">
        <f>T12-V12</f>
        <v>6</v>
      </c>
      <c r="X12">
        <v>10</v>
      </c>
    </row>
    <row r="13" spans="1:25" x14ac:dyDescent="0.2">
      <c r="A13" t="s">
        <v>56</v>
      </c>
      <c r="B13" t="s">
        <v>71</v>
      </c>
      <c r="C13" t="s">
        <v>57</v>
      </c>
      <c r="D13">
        <v>2.9</v>
      </c>
      <c r="E13">
        <v>0</v>
      </c>
      <c r="F13">
        <v>0</v>
      </c>
      <c r="G13">
        <v>6</v>
      </c>
      <c r="H13">
        <v>2</v>
      </c>
      <c r="I13">
        <v>1</v>
      </c>
      <c r="J13">
        <v>6</v>
      </c>
      <c r="K13">
        <v>0</v>
      </c>
      <c r="L13">
        <v>94</v>
      </c>
      <c r="M13">
        <v>4</v>
      </c>
      <c r="N13">
        <v>1</v>
      </c>
      <c r="O13">
        <v>5</v>
      </c>
      <c r="P13">
        <v>4</v>
      </c>
      <c r="Q13">
        <v>1</v>
      </c>
      <c r="R13">
        <v>0</v>
      </c>
      <c r="S13">
        <v>4800</v>
      </c>
      <c r="T13" s="2">
        <f>IF(D13&gt;=1,(E13*10+F13*6+G13+H13+I13*0.7+J13+K13+L13*0.02+M13+N13*(-0.5)+O13+P13*0.5+Q13*(-0.5)+R13*(-3))/D13,E13*10+F13*6+G13+H13+I13*0.7+J13+K13+L13*0.02+M13+N13*(-0.5)+O13+P13*0.5+Q13*(-0.5)+R13*(-3))</f>
        <v>9.1655172413793107</v>
      </c>
      <c r="U13" s="2">
        <f>T13/(S13/1000)</f>
        <v>1.9094827586206897</v>
      </c>
      <c r="V13" s="2">
        <f>IF(D13&gt;=1,(G13+H13+I13*0.7+J13+K13+L13*0.02+M13+N13*(-0.5)+O13+P13*0.5+Q13*(-0.5)+R13*(-3))/D13,G13+H13+I13*0.7+J13+K13+L13*0.02+M13+N13*(-0.5)+O13+P13*0.5+Q13*(-0.5)+R13*(-3))</f>
        <v>9.1655172413793107</v>
      </c>
      <c r="W13" s="2">
        <f>T13-V13</f>
        <v>0</v>
      </c>
      <c r="X13">
        <v>10</v>
      </c>
      <c r="Y13" t="s">
        <v>74</v>
      </c>
    </row>
    <row r="14" spans="1:25" x14ac:dyDescent="0.2">
      <c r="A14" t="s">
        <v>68</v>
      </c>
      <c r="B14" t="s">
        <v>71</v>
      </c>
      <c r="C14" t="s">
        <v>7</v>
      </c>
      <c r="D14">
        <v>5</v>
      </c>
      <c r="E14">
        <v>0</v>
      </c>
      <c r="F14">
        <v>1</v>
      </c>
      <c r="G14">
        <v>1</v>
      </c>
      <c r="H14">
        <v>1</v>
      </c>
      <c r="I14">
        <v>21</v>
      </c>
      <c r="J14">
        <v>7</v>
      </c>
      <c r="K14">
        <v>0</v>
      </c>
      <c r="L14">
        <v>194</v>
      </c>
      <c r="M14">
        <v>5</v>
      </c>
      <c r="N14">
        <v>5</v>
      </c>
      <c r="O14">
        <v>6</v>
      </c>
      <c r="P14">
        <v>7</v>
      </c>
      <c r="Q14">
        <v>1</v>
      </c>
      <c r="R14">
        <v>0</v>
      </c>
      <c r="S14">
        <v>6800</v>
      </c>
      <c r="T14" s="2">
        <f>IF(D14&gt;=1,(E14*10+F14*6+G14+H14+I14*0.7+J14+K14+L14*0.02+M14+N14*(-0.5)+O14+P14*0.5+Q14*(-0.5)+R14*(-3))/D14,E14*10+F14*6+G14+H14+I14*0.7+J14+K14+L14*0.02+M14+N14*(-0.5)+O14+P14*0.5+Q14*(-0.5)+R14*(-3))</f>
        <v>9.016</v>
      </c>
      <c r="U14" s="2">
        <f>T14/(S14/1000)</f>
        <v>1.3258823529411765</v>
      </c>
      <c r="V14" s="2">
        <f>IF(D14&gt;=1,(G14+H14+I14*0.7+J14+K14+L14*0.02+M14+N14*(-0.5)+O14+P14*0.5+Q14*(-0.5)+R14*(-3))/D14,G14+H14+I14*0.7+J14+K14+L14*0.02+M14+N14*(-0.5)+O14+P14*0.5+Q14*(-0.5)+R14*(-3))</f>
        <v>7.8159999999999998</v>
      </c>
      <c r="W14" s="2">
        <f>T14-V14</f>
        <v>1.2000000000000002</v>
      </c>
      <c r="X14">
        <v>10</v>
      </c>
    </row>
    <row r="15" spans="1:25" x14ac:dyDescent="0.2">
      <c r="A15" t="s">
        <v>14</v>
      </c>
      <c r="B15" t="s">
        <v>31</v>
      </c>
      <c r="C15" t="s">
        <v>7</v>
      </c>
      <c r="D15">
        <v>4.8</v>
      </c>
      <c r="E15">
        <v>0</v>
      </c>
      <c r="F15">
        <v>1</v>
      </c>
      <c r="G15">
        <v>5</v>
      </c>
      <c r="H15">
        <v>0</v>
      </c>
      <c r="I15">
        <v>21</v>
      </c>
      <c r="J15">
        <v>5</v>
      </c>
      <c r="K15">
        <v>2</v>
      </c>
      <c r="L15">
        <v>232</v>
      </c>
      <c r="M15">
        <v>1</v>
      </c>
      <c r="N15">
        <v>5</v>
      </c>
      <c r="O15">
        <v>4</v>
      </c>
      <c r="P15">
        <v>9</v>
      </c>
      <c r="Q15">
        <v>3</v>
      </c>
      <c r="R15">
        <v>0</v>
      </c>
      <c r="S15">
        <v>5800</v>
      </c>
      <c r="T15" s="2">
        <f>IF(D15&gt;=1,(E15*10+F15*6+G15+H15+I15*0.7+J15+K15+L15*0.02+M15+N15*(-0.5)+O15+P15*0.5+Q15*(-0.5)+R15*(-3))/D15,E15*10+F15*6+G15+H15+I15*0.7+J15+K15+L15*0.02+M15+N15*(-0.5)+O15+P15*0.5+Q15*(-0.5)+R15*(-3))</f>
        <v>8.9250000000000007</v>
      </c>
      <c r="U15" s="2">
        <f>T15/(S15/1000)</f>
        <v>1.538793103448276</v>
      </c>
      <c r="V15" s="2">
        <f>IF(D15&gt;=1,(G15+H15+I15*0.7+J15+K15+L15*0.02+M15+N15*(-0.5)+O15+P15*0.5+Q15*(-0.5)+R15*(-3))/D15,G15+H15+I15*0.7+J15+K15+L15*0.02+M15+N15*(-0.5)+O15+P15*0.5+Q15*(-0.5)+R15*(-3))</f>
        <v>7.6750000000000007</v>
      </c>
      <c r="W15" s="2">
        <f>T15-V15</f>
        <v>1.25</v>
      </c>
      <c r="X15">
        <v>8</v>
      </c>
      <c r="Y15" t="s">
        <v>74</v>
      </c>
    </row>
    <row r="16" spans="1:25" x14ac:dyDescent="0.2">
      <c r="A16" t="s">
        <v>16</v>
      </c>
      <c r="B16" t="s">
        <v>31</v>
      </c>
      <c r="C16" t="s">
        <v>9</v>
      </c>
      <c r="D16">
        <v>3.4</v>
      </c>
      <c r="E16">
        <v>0</v>
      </c>
      <c r="F16">
        <v>0</v>
      </c>
      <c r="G16">
        <v>7</v>
      </c>
      <c r="H16">
        <v>2</v>
      </c>
      <c r="I16">
        <v>1</v>
      </c>
      <c r="J16">
        <v>2</v>
      </c>
      <c r="K16">
        <v>0</v>
      </c>
      <c r="L16">
        <v>186</v>
      </c>
      <c r="M16">
        <v>2</v>
      </c>
      <c r="N16">
        <v>8</v>
      </c>
      <c r="O16">
        <v>14</v>
      </c>
      <c r="P16">
        <v>2</v>
      </c>
      <c r="Q16">
        <v>1</v>
      </c>
      <c r="R16">
        <v>0</v>
      </c>
      <c r="S16">
        <v>3800</v>
      </c>
      <c r="T16" s="2">
        <f>IF(D16&gt;=1,(E16*10+F16*6+G16+H16+I16*0.7+J16+K16+L16*0.02+M16+N16*(-0.5)+O16+P16*0.5+Q16*(-0.5)+R16*(-3))/D16,E16*10+F16*6+G16+H16+I16*0.7+J16+K16+L16*0.02+M16+N16*(-0.5)+O16+P16*0.5+Q16*(-0.5)+R16*(-3))</f>
        <v>8.211764705882354</v>
      </c>
      <c r="U16" s="2">
        <f>T16/(S16/1000)</f>
        <v>2.1609907120743039</v>
      </c>
      <c r="V16" s="2">
        <f>IF(D16&gt;=1,(G16+H16+I16*0.7+J16+K16+L16*0.02+M16+N16*(-0.5)+O16+P16*0.5+Q16*(-0.5)+R16*(-3))/D16,G16+H16+I16*0.7+J16+K16+L16*0.02+M16+N16*(-0.5)+O16+P16*0.5+Q16*(-0.5)+R16*(-3))</f>
        <v>8.211764705882354</v>
      </c>
      <c r="W16" s="2">
        <f>T16-V16</f>
        <v>0</v>
      </c>
      <c r="X16">
        <v>8</v>
      </c>
      <c r="Y16" t="s">
        <v>74</v>
      </c>
    </row>
    <row r="17" spans="1:37" x14ac:dyDescent="0.2">
      <c r="A17" t="s">
        <v>64</v>
      </c>
      <c r="B17" t="s">
        <v>71</v>
      </c>
      <c r="C17" t="s">
        <v>21</v>
      </c>
      <c r="D17">
        <v>4.5999999999999996</v>
      </c>
      <c r="E17">
        <v>1</v>
      </c>
      <c r="F17">
        <v>0</v>
      </c>
      <c r="G17">
        <v>11</v>
      </c>
      <c r="H17">
        <v>4</v>
      </c>
      <c r="I17">
        <v>5</v>
      </c>
      <c r="J17">
        <v>5</v>
      </c>
      <c r="K17">
        <v>0</v>
      </c>
      <c r="L17">
        <v>107</v>
      </c>
      <c r="M17">
        <v>2</v>
      </c>
      <c r="N17">
        <v>12</v>
      </c>
      <c r="O17">
        <v>4</v>
      </c>
      <c r="P17">
        <v>5</v>
      </c>
      <c r="Q17">
        <v>2</v>
      </c>
      <c r="R17">
        <v>0</v>
      </c>
      <c r="S17">
        <v>7000</v>
      </c>
      <c r="T17" s="2">
        <f>IF(D17&gt;=1,(E17*10+F17*6+G17+H17+I17*0.7+J17+K17+L17*0.02+M17+N17*(-0.5)+O17+P17*0.5+Q17*(-0.5)+R17*(-3))/D17,E17*10+F17*6+G17+H17+I17*0.7+J17+K17+L17*0.02+M17+N17*(-0.5)+O17+P17*0.5+Q17*(-0.5)+R17*(-3))</f>
        <v>8.073913043478262</v>
      </c>
      <c r="U17" s="2">
        <f>T17/(S17/1000)</f>
        <v>1.1534161490683232</v>
      </c>
      <c r="V17" s="2">
        <f>IF(D17&gt;=1,(G17+H17+I17*0.7+J17+K17+L17*0.02+M17+N17*(-0.5)+O17+P17*0.5+Q17*(-0.5)+R17*(-3))/D17,G17+H17+I17*0.7+J17+K17+L17*0.02+M17+N17*(-0.5)+O17+P17*0.5+Q17*(-0.5)+R17*(-3))</f>
        <v>5.9</v>
      </c>
      <c r="W17" s="2">
        <f>T17-V17</f>
        <v>2.1739130434782616</v>
      </c>
      <c r="X17">
        <v>10</v>
      </c>
      <c r="Y17" t="s">
        <v>74</v>
      </c>
    </row>
    <row r="18" spans="1:37" x14ac:dyDescent="0.2">
      <c r="A18" t="s">
        <v>5</v>
      </c>
      <c r="B18" t="s">
        <v>31</v>
      </c>
      <c r="C18" t="s">
        <v>6</v>
      </c>
      <c r="D18">
        <v>3.4</v>
      </c>
      <c r="E18">
        <v>1</v>
      </c>
      <c r="F18">
        <v>0</v>
      </c>
      <c r="G18">
        <v>4</v>
      </c>
      <c r="H18">
        <v>2</v>
      </c>
      <c r="I18">
        <v>2</v>
      </c>
      <c r="J18">
        <v>4</v>
      </c>
      <c r="K18">
        <v>0</v>
      </c>
      <c r="L18">
        <v>78</v>
      </c>
      <c r="M18">
        <v>3</v>
      </c>
      <c r="N18">
        <v>2</v>
      </c>
      <c r="O18">
        <v>1</v>
      </c>
      <c r="P18">
        <v>1</v>
      </c>
      <c r="Q18">
        <v>0</v>
      </c>
      <c r="R18">
        <v>0</v>
      </c>
      <c r="S18">
        <v>7200</v>
      </c>
      <c r="T18" s="2">
        <f>IF(D18&gt;=1,(E18*10+F18*6+G18+H18+I18*0.7+J18+K18+L18*0.02+M18+N18*(-0.5)+O18+P18*0.5+Q18*(-0.5)+R18*(-3))/D18,E18*10+F18*6+G18+H18+I18*0.7+J18+K18+L18*0.02+M18+N18*(-0.5)+O18+P18*0.5+Q18*(-0.5)+R18*(-3))</f>
        <v>7.7823529411764696</v>
      </c>
      <c r="U18" s="2">
        <f>T18/(S18/1000)</f>
        <v>1.0808823529411764</v>
      </c>
      <c r="V18" s="2">
        <f>IF(D18&gt;=1,(G18+H18+I18*0.7+J18+K18+L18*0.02+M18+N18*(-0.5)+O18+P18*0.5+Q18*(-0.5)+R18*(-3))/D18,G18+H18+I18*0.7+J18+K18+L18*0.02+M18+N18*(-0.5)+O18+P18*0.5+Q18*(-0.5)+R18*(-3))</f>
        <v>4.8411764705882359</v>
      </c>
      <c r="W18" s="2">
        <f>T18-V18</f>
        <v>2.9411764705882337</v>
      </c>
      <c r="X18">
        <v>8</v>
      </c>
      <c r="Y18" t="s">
        <v>74</v>
      </c>
    </row>
    <row r="19" spans="1:37" x14ac:dyDescent="0.2">
      <c r="A19" t="s">
        <v>60</v>
      </c>
      <c r="B19" t="s">
        <v>71</v>
      </c>
      <c r="C19" t="s">
        <v>7</v>
      </c>
      <c r="D19">
        <v>5</v>
      </c>
      <c r="E19">
        <v>0</v>
      </c>
      <c r="F19">
        <v>0</v>
      </c>
      <c r="G19">
        <v>1</v>
      </c>
      <c r="H19">
        <v>1</v>
      </c>
      <c r="I19">
        <v>14</v>
      </c>
      <c r="J19">
        <v>3</v>
      </c>
      <c r="K19">
        <v>1</v>
      </c>
      <c r="L19">
        <v>149</v>
      </c>
      <c r="M19">
        <v>4</v>
      </c>
      <c r="N19">
        <v>2</v>
      </c>
      <c r="O19">
        <v>10</v>
      </c>
      <c r="P19">
        <v>15</v>
      </c>
      <c r="Q19">
        <v>1</v>
      </c>
      <c r="R19">
        <v>0</v>
      </c>
      <c r="S19">
        <v>5400</v>
      </c>
      <c r="T19" s="2">
        <f>IF(D19&gt;=1,(E19*10+F19*6+G19+H19+I19*0.7+J19+K19+L19*0.02+M19+N19*(-0.5)+O19+P19*0.5+Q19*(-0.5)+R19*(-3))/D19,E19*10+F19*6+G19+H19+I19*0.7+J19+K19+L19*0.02+M19+N19*(-0.5)+O19+P19*0.5+Q19*(-0.5)+R19*(-3))</f>
        <v>7.7560000000000002</v>
      </c>
      <c r="U19" s="2">
        <f>T19/(S19/1000)</f>
        <v>1.4362962962962962</v>
      </c>
      <c r="V19" s="2">
        <f>IF(D19&gt;=1,(G19+H19+I19*0.7+J19+K19+L19*0.02+M19+N19*(-0.5)+O19+P19*0.5+Q19*(-0.5)+R19*(-3))/D19,G19+H19+I19*0.7+J19+K19+L19*0.02+M19+N19*(-0.5)+O19+P19*0.5+Q19*(-0.5)+R19*(-3))</f>
        <v>7.7560000000000002</v>
      </c>
      <c r="W19" s="2">
        <f>T19-V19</f>
        <v>0</v>
      </c>
      <c r="X19">
        <v>10</v>
      </c>
      <c r="Y19" t="s">
        <v>74</v>
      </c>
    </row>
    <row r="20" spans="1:37" x14ac:dyDescent="0.2">
      <c r="A20" t="s">
        <v>25</v>
      </c>
      <c r="B20" t="s">
        <v>31</v>
      </c>
      <c r="C20" t="s">
        <v>7</v>
      </c>
      <c r="D20">
        <v>4.2</v>
      </c>
      <c r="E20">
        <v>0</v>
      </c>
      <c r="F20">
        <v>0</v>
      </c>
      <c r="G20">
        <v>0</v>
      </c>
      <c r="H20">
        <v>0</v>
      </c>
      <c r="I20">
        <v>16</v>
      </c>
      <c r="J20">
        <v>4</v>
      </c>
      <c r="K20">
        <v>1</v>
      </c>
      <c r="L20">
        <v>175</v>
      </c>
      <c r="M20">
        <v>7</v>
      </c>
      <c r="N20">
        <v>4</v>
      </c>
      <c r="O20">
        <v>7</v>
      </c>
      <c r="P20">
        <v>1</v>
      </c>
      <c r="Q20">
        <v>1</v>
      </c>
      <c r="R20">
        <v>0</v>
      </c>
      <c r="S20">
        <v>6000</v>
      </c>
      <c r="T20" s="2">
        <f>IF(D20&gt;=1,(E20*10+F20*6+G20+H20+I20*0.7+J20+K20+L20*0.02+M20+N20*(-0.5)+O20+P20*0.5+Q20*(-0.5)+R20*(-3))/D20,E20*10+F20*6+G20+H20+I20*0.7+J20+K20+L20*0.02+M20+N20*(-0.5)+O20+P20*0.5+Q20*(-0.5)+R20*(-3))</f>
        <v>7.5476190476190483</v>
      </c>
      <c r="U20" s="2">
        <f>T20/(S20/1000)</f>
        <v>1.2579365079365081</v>
      </c>
      <c r="V20" s="2">
        <f>IF(D20&gt;=1,(G20+H20+I20*0.7+J20+K20+L20*0.02+M20+N20*(-0.5)+O20+P20*0.5+Q20*(-0.5)+R20*(-3))/D20,G20+H20+I20*0.7+J20+K20+L20*0.02+M20+N20*(-0.5)+O20+P20*0.5+Q20*(-0.5)+R20*(-3))</f>
        <v>7.5476190476190483</v>
      </c>
      <c r="W20" s="2">
        <f>T20-V20</f>
        <v>0</v>
      </c>
      <c r="X20">
        <v>8</v>
      </c>
      <c r="Y20" t="s">
        <v>74</v>
      </c>
    </row>
    <row r="21" spans="1:37" x14ac:dyDescent="0.2">
      <c r="A21" t="s">
        <v>28</v>
      </c>
      <c r="B21" t="s">
        <v>31</v>
      </c>
      <c r="C21" t="s">
        <v>9</v>
      </c>
      <c r="D21">
        <v>3.9</v>
      </c>
      <c r="E21">
        <v>0</v>
      </c>
      <c r="F21">
        <v>0</v>
      </c>
      <c r="G21">
        <v>6</v>
      </c>
      <c r="H21">
        <v>2</v>
      </c>
      <c r="I21">
        <v>0</v>
      </c>
      <c r="J21">
        <v>7</v>
      </c>
      <c r="K21">
        <v>0</v>
      </c>
      <c r="L21">
        <v>132</v>
      </c>
      <c r="M21">
        <v>7</v>
      </c>
      <c r="N21">
        <v>5</v>
      </c>
      <c r="O21">
        <v>3</v>
      </c>
      <c r="P21">
        <v>6</v>
      </c>
      <c r="Q21">
        <v>0</v>
      </c>
      <c r="R21">
        <v>0</v>
      </c>
      <c r="S21">
        <v>5400</v>
      </c>
      <c r="T21" s="2">
        <f>IF(D21&gt;=1,(E21*10+F21*6+G21+H21+I21*0.7+J21+K21+L21*0.02+M21+N21*(-0.5)+O21+P21*0.5+Q21*(-0.5)+R21*(-3))/D21,E21*10+F21*6+G21+H21+I21*0.7+J21+K21+L21*0.02+M21+N21*(-0.5)+O21+P21*0.5+Q21*(-0.5)+R21*(-3))</f>
        <v>7.2153846153846155</v>
      </c>
      <c r="U21" s="2">
        <f>T21/(S21/1000)</f>
        <v>1.3361823361823362</v>
      </c>
      <c r="V21" s="2">
        <f>IF(D21&gt;=1,(G21+H21+I21*0.7+J21+K21+L21*0.02+M21+N21*(-0.5)+O21+P21*0.5+Q21*(-0.5)+R21*(-3))/D21,G21+H21+I21*0.7+J21+K21+L21*0.02+M21+N21*(-0.5)+O21+P21*0.5+Q21*(-0.5)+R21*(-3))</f>
        <v>7.2153846153846155</v>
      </c>
      <c r="W21" s="2">
        <f>T21-V21</f>
        <v>0</v>
      </c>
      <c r="X21">
        <v>8</v>
      </c>
    </row>
    <row r="22" spans="1:37" x14ac:dyDescent="0.2">
      <c r="A22" t="s">
        <v>69</v>
      </c>
      <c r="B22" t="s">
        <v>71</v>
      </c>
      <c r="C22" t="s">
        <v>6</v>
      </c>
      <c r="D22">
        <v>1.4</v>
      </c>
      <c r="E22">
        <v>0</v>
      </c>
      <c r="F22">
        <v>0</v>
      </c>
      <c r="G22">
        <v>1</v>
      </c>
      <c r="H22">
        <v>0</v>
      </c>
      <c r="I22">
        <v>0</v>
      </c>
      <c r="J22">
        <v>5</v>
      </c>
      <c r="K22">
        <v>0</v>
      </c>
      <c r="L22">
        <v>23</v>
      </c>
      <c r="M22">
        <v>2</v>
      </c>
      <c r="N22">
        <v>1</v>
      </c>
      <c r="O22">
        <v>2</v>
      </c>
      <c r="P22">
        <v>0</v>
      </c>
      <c r="Q22">
        <v>0</v>
      </c>
      <c r="R22">
        <v>0</v>
      </c>
      <c r="S22">
        <v>4400</v>
      </c>
      <c r="T22" s="2">
        <f>IF(D22&gt;=1,(E22*10+F22*6+G22+H22+I22*0.7+J22+K22+L22*0.02+M22+N22*(-0.5)+O22+P22*0.5+Q22*(-0.5)+R22*(-3))/D22,E22*10+F22*6+G22+H22+I22*0.7+J22+K22+L22*0.02+M22+N22*(-0.5)+O22+P22*0.5+Q22*(-0.5)+R22*(-3))</f>
        <v>7.1142857142857157</v>
      </c>
      <c r="U22" s="2">
        <f>T22/(S22/1000)</f>
        <v>1.616883116883117</v>
      </c>
      <c r="V22" s="2">
        <f>IF(D22&gt;=1,(G22+H22+I22*0.7+J22+K22+L22*0.02+M22+N22*(-0.5)+O22+P22*0.5+Q22*(-0.5)+R22*(-3))/D22,G22+H22+I22*0.7+J22+K22+L22*0.02+M22+N22*(-0.5)+O22+P22*0.5+Q22*(-0.5)+R22*(-3))</f>
        <v>7.1142857142857157</v>
      </c>
      <c r="W22" s="2">
        <f>T22-V22</f>
        <v>0</v>
      </c>
      <c r="X22">
        <v>10</v>
      </c>
      <c r="AK22" s="1"/>
    </row>
    <row r="23" spans="1:37" x14ac:dyDescent="0.2">
      <c r="A23" t="s">
        <v>13</v>
      </c>
      <c r="B23" t="s">
        <v>31</v>
      </c>
      <c r="C23" t="s">
        <v>6</v>
      </c>
      <c r="D23">
        <v>2</v>
      </c>
      <c r="E23">
        <v>0</v>
      </c>
      <c r="F23">
        <v>0</v>
      </c>
      <c r="G23">
        <v>1</v>
      </c>
      <c r="H23">
        <v>1</v>
      </c>
      <c r="I23">
        <v>3</v>
      </c>
      <c r="J23">
        <v>5</v>
      </c>
      <c r="K23">
        <v>0</v>
      </c>
      <c r="L23">
        <v>29</v>
      </c>
      <c r="M23">
        <v>3</v>
      </c>
      <c r="N23">
        <v>0</v>
      </c>
      <c r="O23">
        <v>1</v>
      </c>
      <c r="P23">
        <v>0</v>
      </c>
      <c r="Q23">
        <v>0</v>
      </c>
      <c r="R23">
        <v>0</v>
      </c>
      <c r="S23">
        <v>5600</v>
      </c>
      <c r="T23" s="2">
        <f>IF(D23&gt;=1,(E23*10+F23*6+G23+H23+I23*0.7+J23+K23+L23*0.02+M23+N23*(-0.5)+O23+P23*0.5+Q23*(-0.5)+R23*(-3))/D23,E23*10+F23*6+G23+H23+I23*0.7+J23+K23+L23*0.02+M23+N23*(-0.5)+O23+P23*0.5+Q23*(-0.5)+R23*(-3))</f>
        <v>6.84</v>
      </c>
      <c r="U23" s="2">
        <f>T23/(S23/1000)</f>
        <v>1.2214285714285715</v>
      </c>
      <c r="V23" s="2">
        <f>IF(D23&gt;=1,(G23+H23+I23*0.7+J23+K23+L23*0.02+M23+N23*(-0.5)+O23+P23*0.5+Q23*(-0.5)+R23*(-3))/D23,G23+H23+I23*0.7+J23+K23+L23*0.02+M23+N23*(-0.5)+O23+P23*0.5+Q23*(-0.5)+R23*(-3))</f>
        <v>6.84</v>
      </c>
      <c r="W23" s="2">
        <f>T23-V23</f>
        <v>0</v>
      </c>
      <c r="X23">
        <v>8</v>
      </c>
    </row>
    <row r="24" spans="1:37" x14ac:dyDescent="0.2">
      <c r="A24" t="s">
        <v>52</v>
      </c>
      <c r="B24" t="s">
        <v>71</v>
      </c>
      <c r="C24" t="s">
        <v>9</v>
      </c>
      <c r="D24">
        <v>4</v>
      </c>
      <c r="E24">
        <v>0</v>
      </c>
      <c r="F24">
        <v>0</v>
      </c>
      <c r="G24">
        <v>3</v>
      </c>
      <c r="H24">
        <v>0</v>
      </c>
      <c r="I24">
        <v>1</v>
      </c>
      <c r="J24">
        <v>3</v>
      </c>
      <c r="K24">
        <v>0</v>
      </c>
      <c r="L24">
        <v>186</v>
      </c>
      <c r="M24">
        <v>6</v>
      </c>
      <c r="N24">
        <v>7</v>
      </c>
      <c r="O24">
        <v>5</v>
      </c>
      <c r="P24">
        <v>9</v>
      </c>
      <c r="Q24">
        <v>2</v>
      </c>
      <c r="R24">
        <v>0</v>
      </c>
      <c r="S24">
        <v>4400</v>
      </c>
      <c r="T24" s="2">
        <f>IF(D24&gt;=1,(E24*10+F24*6+G24+H24+I24*0.7+J24+K24+L24*0.02+M24+N24*(-0.5)+O24+P24*0.5+Q24*(-0.5)+R24*(-3))/D24,E24*10+F24*6+G24+H24+I24*0.7+J24+K24+L24*0.02+M24+N24*(-0.5)+O24+P24*0.5+Q24*(-0.5)+R24*(-3))</f>
        <v>5.3550000000000004</v>
      </c>
      <c r="U24" s="2">
        <f>T24/(S24/1000)</f>
        <v>1.2170454545454545</v>
      </c>
      <c r="V24" s="2">
        <f>IF(D24&gt;=1,(G24+H24+I24*0.7+J24+K24+L24*0.02+M24+N24*(-0.5)+O24+P24*0.5+Q24*(-0.5)+R24*(-3))/D24,G24+H24+I24*0.7+J24+K24+L24*0.02+M24+N24*(-0.5)+O24+P24*0.5+Q24*(-0.5)+R24*(-3))</f>
        <v>5.3550000000000004</v>
      </c>
      <c r="W24" s="2">
        <f>T24-V24</f>
        <v>0</v>
      </c>
      <c r="X24">
        <v>10</v>
      </c>
      <c r="Y24" t="s">
        <v>74</v>
      </c>
    </row>
    <row r="25" spans="1:37" x14ac:dyDescent="0.2">
      <c r="A25" t="s">
        <v>51</v>
      </c>
      <c r="B25" t="s">
        <v>71</v>
      </c>
      <c r="C25" t="s">
        <v>7</v>
      </c>
      <c r="D25">
        <v>3</v>
      </c>
      <c r="E25">
        <v>0</v>
      </c>
      <c r="F25">
        <v>0</v>
      </c>
      <c r="G25">
        <v>2</v>
      </c>
      <c r="H25">
        <v>0</v>
      </c>
      <c r="I25">
        <v>1</v>
      </c>
      <c r="J25">
        <v>1</v>
      </c>
      <c r="K25">
        <v>0</v>
      </c>
      <c r="L25">
        <v>97</v>
      </c>
      <c r="M25">
        <v>0</v>
      </c>
      <c r="N25">
        <v>5</v>
      </c>
      <c r="O25">
        <v>8</v>
      </c>
      <c r="P25">
        <v>4</v>
      </c>
      <c r="Q25">
        <v>2</v>
      </c>
      <c r="R25">
        <v>0</v>
      </c>
      <c r="S25">
        <v>3000</v>
      </c>
      <c r="T25" s="2">
        <f>IF(D25&gt;=1,(E25*10+F25*6+G25+H25+I25*0.7+J25+K25+L25*0.02+M25+N25*(-0.5)+O25+P25*0.5+Q25*(-0.5)+R25*(-3))/D25,E25*10+F25*6+G25+H25+I25*0.7+J25+K25+L25*0.02+M25+N25*(-0.5)+O25+P25*0.5+Q25*(-0.5)+R25*(-3))</f>
        <v>4.0466666666666669</v>
      </c>
      <c r="U25" s="2">
        <f>T25/(S25/1000)</f>
        <v>1.348888888888889</v>
      </c>
      <c r="V25" s="2">
        <f>IF(D25&gt;=1,(G25+H25+I25*0.7+J25+K25+L25*0.02+M25+N25*(-0.5)+O25+P25*0.5+Q25*(-0.5)+R25*(-3))/D25,G25+H25+I25*0.7+J25+K25+L25*0.02+M25+N25*(-0.5)+O25+P25*0.5+Q25*(-0.5)+R25*(-3))</f>
        <v>4.0466666666666669</v>
      </c>
      <c r="W25" s="2">
        <f>T25-V25</f>
        <v>0</v>
      </c>
      <c r="X25">
        <v>10</v>
      </c>
      <c r="Y25" t="s">
        <v>74</v>
      </c>
    </row>
    <row r="26" spans="1:37" x14ac:dyDescent="0.2">
      <c r="A26" t="s">
        <v>62</v>
      </c>
      <c r="B26" t="s">
        <v>71</v>
      </c>
      <c r="C26" t="s">
        <v>63</v>
      </c>
      <c r="D26">
        <v>0.1</v>
      </c>
      <c r="E26">
        <v>0</v>
      </c>
      <c r="F26">
        <v>0</v>
      </c>
      <c r="G26">
        <v>1</v>
      </c>
      <c r="H26">
        <v>0</v>
      </c>
      <c r="I26">
        <v>1</v>
      </c>
      <c r="J26">
        <v>2</v>
      </c>
      <c r="K26">
        <v>0</v>
      </c>
      <c r="L26">
        <v>11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3200</v>
      </c>
      <c r="T26" s="2">
        <f>IF(D26&gt;=1,(E26*10+F26*6+G26+H26+I26*0.7+J26+K26+L26*0.02+M26+N26*(-0.5)+O26+P26*0.5+Q26*(-0.5)+R26*(-3))/D26,E26*10+F26*6+G26+H26+I26*0.7+J26+K26+L26*0.02+M26+N26*(-0.5)+O26+P26*0.5+Q26*(-0.5)+R26*(-3))</f>
        <v>3.9200000000000004</v>
      </c>
      <c r="U26" s="2">
        <f>T26/(S26/1000)</f>
        <v>1.2250000000000001</v>
      </c>
      <c r="V26" s="2">
        <f>IF(D26&gt;=1,(G26+H26+I26*0.7+J26+K26+L26*0.02+M26+N26*(-0.5)+O26+P26*0.5+Q26*(-0.5)+R26*(-3))/D26,G26+H26+I26*0.7+J26+K26+L26*0.02+M26+N26*(-0.5)+O26+P26*0.5+Q26*(-0.5)+R26*(-3))</f>
        <v>3.9200000000000004</v>
      </c>
      <c r="W26" s="2">
        <f>T26-V26</f>
        <v>0</v>
      </c>
      <c r="X26">
        <v>10</v>
      </c>
    </row>
    <row r="27" spans="1:37" x14ac:dyDescent="0.2">
      <c r="A27" t="s">
        <v>23</v>
      </c>
      <c r="B27" t="s">
        <v>31</v>
      </c>
      <c r="C27" t="s">
        <v>6</v>
      </c>
      <c r="D27">
        <v>0.3</v>
      </c>
      <c r="E27">
        <v>0</v>
      </c>
      <c r="F27">
        <v>0</v>
      </c>
      <c r="G27">
        <v>0</v>
      </c>
      <c r="H27">
        <v>0</v>
      </c>
      <c r="I27">
        <v>3</v>
      </c>
      <c r="J27">
        <v>1</v>
      </c>
      <c r="K27">
        <v>0</v>
      </c>
      <c r="L27">
        <v>8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3800</v>
      </c>
      <c r="T27" s="2">
        <f>IF(D27&gt;=1,(E27*10+F27*6+G27+H27+I27*0.7+J27+K27+L27*0.02+M27+N27*(-0.5)+O27+P27*0.5+Q27*(-0.5)+R27*(-3))/D27,E27*10+F27*6+G27+H27+I27*0.7+J27+K27+L27*0.02+M27+N27*(-0.5)+O27+P27*0.5+Q27*(-0.5)+R27*(-3))</f>
        <v>3.76</v>
      </c>
      <c r="U27" s="2">
        <f>T27/(S27/1000)</f>
        <v>0.98947368421052628</v>
      </c>
      <c r="V27" s="2">
        <f>IF(D27&gt;=1,(G27+H27+I27*0.7+J27+K27+L27*0.02+M27+N27*(-0.5)+O27+P27*0.5+Q27*(-0.5)+R27*(-3))/D27,G27+H27+I27*0.7+J27+K27+L27*0.02+M27+N27*(-0.5)+O27+P27*0.5+Q27*(-0.5)+R27*(-3))</f>
        <v>3.76</v>
      </c>
      <c r="W27" s="2">
        <f>T27-V27</f>
        <v>0</v>
      </c>
      <c r="X27">
        <v>8</v>
      </c>
    </row>
    <row r="28" spans="1:37" x14ac:dyDescent="0.2">
      <c r="A28" t="s">
        <v>54</v>
      </c>
      <c r="B28" t="s">
        <v>71</v>
      </c>
      <c r="C28" t="s">
        <v>7</v>
      </c>
      <c r="D28">
        <v>5</v>
      </c>
      <c r="E28">
        <v>0</v>
      </c>
      <c r="F28">
        <v>0</v>
      </c>
      <c r="G28">
        <v>2</v>
      </c>
      <c r="H28">
        <v>2</v>
      </c>
      <c r="I28">
        <v>0</v>
      </c>
      <c r="J28">
        <v>2</v>
      </c>
      <c r="K28">
        <v>0</v>
      </c>
      <c r="L28">
        <v>125</v>
      </c>
      <c r="M28">
        <v>0</v>
      </c>
      <c r="N28">
        <v>4</v>
      </c>
      <c r="O28">
        <v>4</v>
      </c>
      <c r="P28">
        <v>13</v>
      </c>
      <c r="Q28">
        <v>0</v>
      </c>
      <c r="R28">
        <v>0</v>
      </c>
      <c r="S28">
        <v>4000</v>
      </c>
      <c r="T28" s="2">
        <f>IF(D28&gt;=1,(E28*10+F28*6+G28+H28+I28*0.7+J28+K28+L28*0.02+M28+N28*(-0.5)+O28+P28*0.5+Q28*(-0.5)+R28*(-3))/D28,E28*10+F28*6+G28+H28+I28*0.7+J28+K28+L28*0.02+M28+N28*(-0.5)+O28+P28*0.5+Q28*(-0.5)+R28*(-3))</f>
        <v>3.4</v>
      </c>
      <c r="U28" s="2">
        <f>T28/(S28/1000)</f>
        <v>0.85</v>
      </c>
      <c r="V28" s="2">
        <f>IF(D28&gt;=1,(G28+H28+I28*0.7+J28+K28+L28*0.02+M28+N28*(-0.5)+O28+P28*0.5+Q28*(-0.5)+R28*(-3))/D28,G28+H28+I28*0.7+J28+K28+L28*0.02+M28+N28*(-0.5)+O28+P28*0.5+Q28*(-0.5)+R28*(-3))</f>
        <v>3.4</v>
      </c>
      <c r="W28" s="2">
        <f>T28-V28</f>
        <v>0</v>
      </c>
      <c r="X28">
        <v>10</v>
      </c>
      <c r="Y28" t="s">
        <v>74</v>
      </c>
    </row>
    <row r="29" spans="1:37" x14ac:dyDescent="0.2">
      <c r="A29" t="s">
        <v>24</v>
      </c>
      <c r="B29" t="s">
        <v>31</v>
      </c>
      <c r="C29" t="s">
        <v>9</v>
      </c>
      <c r="D29">
        <v>2.7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145</v>
      </c>
      <c r="M29">
        <v>1</v>
      </c>
      <c r="N29">
        <v>7</v>
      </c>
      <c r="O29">
        <v>5</v>
      </c>
      <c r="P29">
        <v>4</v>
      </c>
      <c r="Q29">
        <v>2</v>
      </c>
      <c r="R29">
        <v>0</v>
      </c>
      <c r="S29">
        <v>3600</v>
      </c>
      <c r="T29" s="2">
        <f>IF(D29&gt;=1,(E29*10+F29*6+G29+H29+I29*0.7+J29+K29+L29*0.02+M29+N29*(-0.5)+O29+P29*0.5+Q29*(-0.5)+R29*(-3))/D29,E29*10+F29*6+G29+H29+I29*0.7+J29+K29+L29*0.02+M29+N29*(-0.5)+O29+P29*0.5+Q29*(-0.5)+R29*(-3))</f>
        <v>3.1111111111111112</v>
      </c>
      <c r="U29" s="2">
        <f>T29/(S29/1000)</f>
        <v>0.86419753086419748</v>
      </c>
      <c r="V29" s="2">
        <f>IF(D29&gt;=1,(G29+H29+I29*0.7+J29+K29+L29*0.02+M29+N29*(-0.5)+O29+P29*0.5+Q29*(-0.5)+R29*(-3))/D29,G29+H29+I29*0.7+J29+K29+L29*0.02+M29+N29*(-0.5)+O29+P29*0.5+Q29*(-0.5)+R29*(-3))</f>
        <v>3.1111111111111112</v>
      </c>
      <c r="W29" s="2">
        <f>T29-V29</f>
        <v>0</v>
      </c>
      <c r="X29">
        <v>8</v>
      </c>
      <c r="Y29" t="s">
        <v>74</v>
      </c>
    </row>
    <row r="30" spans="1:37" x14ac:dyDescent="0.2">
      <c r="A30" t="s">
        <v>8</v>
      </c>
      <c r="B30" t="s">
        <v>31</v>
      </c>
      <c r="C30" t="s">
        <v>7</v>
      </c>
      <c r="D30">
        <v>5</v>
      </c>
      <c r="E30">
        <v>0</v>
      </c>
      <c r="F30">
        <v>0</v>
      </c>
      <c r="G30">
        <v>2</v>
      </c>
      <c r="H30">
        <v>1</v>
      </c>
      <c r="I30">
        <v>1</v>
      </c>
      <c r="J30">
        <v>1</v>
      </c>
      <c r="K30">
        <v>0</v>
      </c>
      <c r="L30">
        <v>188</v>
      </c>
      <c r="M30">
        <v>3</v>
      </c>
      <c r="N30">
        <v>6</v>
      </c>
      <c r="O30">
        <v>2</v>
      </c>
      <c r="P30">
        <v>7</v>
      </c>
      <c r="Q30">
        <v>0</v>
      </c>
      <c r="R30">
        <v>0</v>
      </c>
      <c r="S30">
        <v>3200</v>
      </c>
      <c r="T30" s="2">
        <f>IF(D30&gt;=1,(E30*10+F30*6+G30+H30+I30*0.7+J30+K30+L30*0.02+M30+N30*(-0.5)+O30+P30*0.5+Q30*(-0.5)+R30*(-3))/D30,E30*10+F30*6+G30+H30+I30*0.7+J30+K30+L30*0.02+M30+N30*(-0.5)+O30+P30*0.5+Q30*(-0.5)+R30*(-3))</f>
        <v>2.7920000000000003</v>
      </c>
      <c r="U30" s="2">
        <f>T30/(S30/1000)</f>
        <v>0.87250000000000005</v>
      </c>
      <c r="V30" s="2">
        <f>IF(D30&gt;=1,(G30+H30+I30*0.7+J30+K30+L30*0.02+M30+N30*(-0.5)+O30+P30*0.5+Q30*(-0.5)+R30*(-3))/D30,G30+H30+I30*0.7+J30+K30+L30*0.02+M30+N30*(-0.5)+O30+P30*0.5+Q30*(-0.5)+R30*(-3))</f>
        <v>2.7920000000000003</v>
      </c>
      <c r="W30" s="2">
        <f>T30-V30</f>
        <v>0</v>
      </c>
      <c r="X30">
        <v>8</v>
      </c>
      <c r="Y30" t="s">
        <v>74</v>
      </c>
    </row>
    <row r="31" spans="1:37" x14ac:dyDescent="0.2">
      <c r="A31" t="s">
        <v>12</v>
      </c>
      <c r="B31" t="s">
        <v>31</v>
      </c>
      <c r="C31" t="s">
        <v>7</v>
      </c>
      <c r="D31">
        <v>5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175</v>
      </c>
      <c r="M31">
        <v>6</v>
      </c>
      <c r="N31">
        <v>1</v>
      </c>
      <c r="O31">
        <v>0</v>
      </c>
      <c r="P31">
        <v>3</v>
      </c>
      <c r="Q31">
        <v>1</v>
      </c>
      <c r="R31">
        <v>0</v>
      </c>
      <c r="S31">
        <v>3400</v>
      </c>
      <c r="T31" s="2">
        <f>IF(D31&gt;=1,(E31*10+F31*6+G31+H31+I31*0.7+J31+K31+L31*0.02+M31+N31*(-0.5)+O31+P31*0.5+Q31*(-0.5)+R31*(-3))/D31,E31*10+F31*6+G31+H31+I31*0.7+J31+K31+L31*0.02+M31+N31*(-0.5)+O31+P31*0.5+Q31*(-0.5)+R31*(-3))</f>
        <v>2.4</v>
      </c>
      <c r="U31" s="2">
        <f>T31/(S31/1000)</f>
        <v>0.70588235294117652</v>
      </c>
      <c r="V31" s="2">
        <f>IF(D31&gt;=1,(G31+H31+I31*0.7+J31+K31+L31*0.02+M31+N31*(-0.5)+O31+P31*0.5+Q31*(-0.5)+R31*(-3))/D31,G31+H31+I31*0.7+J31+K31+L31*0.02+M31+N31*(-0.5)+O31+P31*0.5+Q31*(-0.5)+R31*(-3))</f>
        <v>2.4</v>
      </c>
      <c r="W31" s="2">
        <f>T31-V31</f>
        <v>0</v>
      </c>
      <c r="X31">
        <v>8</v>
      </c>
      <c r="Y31" t="s">
        <v>74</v>
      </c>
    </row>
    <row r="32" spans="1:37" x14ac:dyDescent="0.2">
      <c r="A32" t="s">
        <v>26</v>
      </c>
      <c r="B32" t="s">
        <v>31</v>
      </c>
      <c r="C32" t="s">
        <v>7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43</v>
      </c>
      <c r="M32">
        <v>1</v>
      </c>
      <c r="N32">
        <v>2</v>
      </c>
      <c r="O32">
        <v>2</v>
      </c>
      <c r="P32">
        <v>0</v>
      </c>
      <c r="Q32">
        <v>1</v>
      </c>
      <c r="R32">
        <v>0</v>
      </c>
      <c r="S32">
        <v>3200</v>
      </c>
      <c r="T32" s="2">
        <f>IF(D32&gt;=1,(E32*10+F32*6+G32+H32+I32*0.7+J32+K32+L32*0.02+M32+N32*(-0.5)+O32+P32*0.5+Q32*(-0.5)+R32*(-3))/D32,E32*10+F32*6+G32+H32+I32*0.7+J32+K32+L32*0.02+M32+N32*(-0.5)+O32+P32*0.5+Q32*(-0.5)+R32*(-3))</f>
        <v>2.36</v>
      </c>
      <c r="U32" s="2">
        <f>T32/(S32/1000)</f>
        <v>0.73749999999999993</v>
      </c>
      <c r="V32" s="2">
        <f>IF(D32&gt;=1,(G32+H32+I32*0.7+J32+K32+L32*0.02+M32+N32*(-0.5)+O32+P32*0.5+Q32*(-0.5)+R32*(-3))/D32,G32+H32+I32*0.7+J32+K32+L32*0.02+M32+N32*(-0.5)+O32+P32*0.5+Q32*(-0.5)+R32*(-3))</f>
        <v>2.36</v>
      </c>
      <c r="W32" s="2">
        <f>T32-V32</f>
        <v>0</v>
      </c>
      <c r="X32">
        <v>8</v>
      </c>
    </row>
    <row r="33" spans="1:25" x14ac:dyDescent="0.2">
      <c r="A33" t="s">
        <v>70</v>
      </c>
      <c r="B33" t="s">
        <v>71</v>
      </c>
      <c r="C33" t="s">
        <v>6</v>
      </c>
      <c r="D33">
        <v>0.6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>
        <v>2</v>
      </c>
      <c r="N33">
        <v>1</v>
      </c>
      <c r="O33">
        <v>0</v>
      </c>
      <c r="P33">
        <v>0</v>
      </c>
      <c r="Q33">
        <v>0</v>
      </c>
      <c r="R33">
        <v>0</v>
      </c>
      <c r="S33">
        <v>4600</v>
      </c>
      <c r="T33" s="2">
        <f>IF(D33&gt;=1,(E33*10+F33*6+G33+H33+I33*0.7+J33+K33+L33*0.02+M33+N33*(-0.5)+O33+P33*0.5+Q33*(-0.5)+R33*(-3))/D33,E33*10+F33*6+G33+H33+I33*0.7+J33+K33+L33*0.02+M33+N33*(-0.5)+O33+P33*0.5+Q33*(-0.5)+R33*(-3))</f>
        <v>1.7000000000000002</v>
      </c>
      <c r="U33" s="2">
        <f>T33/(S33/1000)</f>
        <v>0.36956521739130443</v>
      </c>
      <c r="V33" s="2">
        <f>IF(D33&gt;=1,(G33+H33+I33*0.7+J33+K33+L33*0.02+M33+N33*(-0.5)+O33+P33*0.5+Q33*(-0.5)+R33*(-3))/D33,G33+H33+I33*0.7+J33+K33+L33*0.02+M33+N33*(-0.5)+O33+P33*0.5+Q33*(-0.5)+R33*(-3))</f>
        <v>1.7000000000000002</v>
      </c>
      <c r="W33" s="2">
        <f>T33-V33</f>
        <v>0</v>
      </c>
      <c r="X33">
        <v>10</v>
      </c>
    </row>
    <row r="34" spans="1:25" x14ac:dyDescent="0.2">
      <c r="A34" t="s">
        <v>55</v>
      </c>
      <c r="B34" t="s">
        <v>71</v>
      </c>
      <c r="C34" t="s">
        <v>9</v>
      </c>
      <c r="D34">
        <v>0.5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6</v>
      </c>
      <c r="M34">
        <v>1</v>
      </c>
      <c r="N34">
        <v>2</v>
      </c>
      <c r="O34">
        <v>0</v>
      </c>
      <c r="P34">
        <v>0</v>
      </c>
      <c r="Q34">
        <v>1</v>
      </c>
      <c r="R34">
        <v>0</v>
      </c>
      <c r="S34">
        <v>5200</v>
      </c>
      <c r="T34" s="2">
        <f>IF(D34&gt;=1,(E34*10+F34*6+G34+H34+I34*0.7+J34+K34+L34*0.02+M34+N34*(-0.5)+O34+P34*0.5+Q34*(-0.5)+R34*(-3))/D34,E34*10+F34*6+G34+H34+I34*0.7+J34+K34+L34*0.02+M34+N34*(-0.5)+O34+P34*0.5+Q34*(-0.5)+R34*(-3))</f>
        <v>1.62</v>
      </c>
      <c r="U34" s="2">
        <f>T34/(S34/1000)</f>
        <v>0.31153846153846154</v>
      </c>
      <c r="V34" s="2">
        <f>IF(D34&gt;=1,(G34+H34+I34*0.7+J34+K34+L34*0.02+M34+N34*(-0.5)+O34+P34*0.5+Q34*(-0.5)+R34*(-3))/D34,G34+H34+I34*0.7+J34+K34+L34*0.02+M34+N34*(-0.5)+O34+P34*0.5+Q34*(-0.5)+R34*(-3))</f>
        <v>1.62</v>
      </c>
      <c r="W34" s="2">
        <f>T34-V34</f>
        <v>0</v>
      </c>
      <c r="X34">
        <v>10</v>
      </c>
    </row>
    <row r="35" spans="1:25" x14ac:dyDescent="0.2">
      <c r="A35" t="s">
        <v>65</v>
      </c>
      <c r="B35" t="s">
        <v>71</v>
      </c>
      <c r="C35" t="s">
        <v>11</v>
      </c>
      <c r="D35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94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6200</v>
      </c>
      <c r="T35" s="2">
        <f>IF(D35&gt;=1,(E35*10+F35*6+G35+H35+I35*0.7+J35+K35+L35*0.02+M35+N35*(-0.5)+O35+P35*0.5+Q35*(-0.5)+R35*(-3))/D35,E35*10+F35*6+G35+H35+I35*0.7+J35+K35+L35*0.02+M35+N35*(-0.5)+O35+P35*0.5+Q35*(-0.5)+R35*(-3))</f>
        <v>0.57599999999999996</v>
      </c>
      <c r="U35" s="2">
        <f>T35/(S35/1000)</f>
        <v>9.2903225806451606E-2</v>
      </c>
      <c r="V35" s="2">
        <f>IF(D35&gt;=1,(G35+H35+I35*0.7+J35+K35+L35*0.02+M35+N35*(-0.5)+O35+P35*0.5+Q35*(-0.5)+R35*(-3))/D35,G35+H35+I35*0.7+J35+K35+L35*0.02+M35+N35*(-0.5)+O35+P35*0.5+Q35*(-0.5)+R35*(-3))</f>
        <v>0.57599999999999996</v>
      </c>
      <c r="W35" s="2">
        <f>T35-V35</f>
        <v>0</v>
      </c>
      <c r="X35">
        <v>10</v>
      </c>
      <c r="Y35" t="s">
        <v>74</v>
      </c>
    </row>
    <row r="36" spans="1:25" x14ac:dyDescent="0.2">
      <c r="A36" t="s">
        <v>10</v>
      </c>
      <c r="B36" t="s">
        <v>31</v>
      </c>
      <c r="C36" t="s">
        <v>11</v>
      </c>
      <c r="D36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93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6800</v>
      </c>
      <c r="T36" s="2">
        <f>IF(D36&gt;=1,(E36*10+F36*6+G36+H36+I36*0.7+J36+K36+L36*0.02+M36+N36*(-0.5)+O36+P36*0.5+Q36*(-0.5)+R36*(-3))/D36,E36*10+F36*6+G36+H36+I36*0.7+J36+K36+L36*0.02+M36+N36*(-0.5)+O36+P36*0.5+Q36*(-0.5)+R36*(-3))</f>
        <v>0.27200000000000002</v>
      </c>
      <c r="U36" s="2">
        <f>T36/(S36/1000)</f>
        <v>0.04</v>
      </c>
      <c r="V36" s="2">
        <f>IF(D36&gt;=1,(G36+H36+I36*0.7+J36+K36+L36*0.02+M36+N36*(-0.5)+O36+P36*0.5+Q36*(-0.5)+R36*(-3))/D36,G36+H36+I36*0.7+J36+K36+L36*0.02+M36+N36*(-0.5)+O36+P36*0.5+Q36*(-0.5)+R36*(-3))</f>
        <v>0.27200000000000002</v>
      </c>
      <c r="W36" s="2">
        <f>T36-V36</f>
        <v>0</v>
      </c>
      <c r="X36">
        <v>8</v>
      </c>
      <c r="Y36" t="s">
        <v>74</v>
      </c>
    </row>
    <row r="37" spans="1:25" x14ac:dyDescent="0.2">
      <c r="A37" t="s">
        <v>18</v>
      </c>
      <c r="B37" t="s">
        <v>31</v>
      </c>
      <c r="C37" t="s">
        <v>19</v>
      </c>
      <c r="D37">
        <v>0.1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4200</v>
      </c>
      <c r="T37" s="2">
        <f>IF(D37&gt;=1,(E37*10+F37*6+G37+H37+I37*0.7+J37+K37+L37*0.02+M37+N37*(-0.5)+O37+P37*0.5+Q37*(-0.5)+R37*(-3))/D37,E37*10+F37*6+G37+H37+I37*0.7+J37+K37+L37*0.02+M37+N37*(-0.5)+O37+P37*0.5+Q37*(-0.5)+R37*(-3))</f>
        <v>0.04</v>
      </c>
      <c r="U37" s="2">
        <f>T37/(S37/1000)</f>
        <v>9.5238095238095229E-3</v>
      </c>
      <c r="V37" s="2">
        <f>IF(D37&gt;=1,(G37+H37+I37*0.7+J37+K37+L37*0.02+M37+N37*(-0.5)+O37+P37*0.5+Q37*(-0.5)+R37*(-3))/D37,G37+H37+I37*0.7+J37+K37+L37*0.02+M37+N37*(-0.5)+O37+P37*0.5+Q37*(-0.5)+R37*(-3))</f>
        <v>0.04</v>
      </c>
      <c r="W37" s="2">
        <f>T37-V37</f>
        <v>0</v>
      </c>
      <c r="X37">
        <v>8</v>
      </c>
    </row>
    <row r="38" spans="1:25" x14ac:dyDescent="0.2">
      <c r="A38" t="s">
        <v>67</v>
      </c>
      <c r="B38" t="s">
        <v>71</v>
      </c>
      <c r="C38" t="s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3600</v>
      </c>
      <c r="T38" s="2">
        <f>IF(D38&gt;=1,(E38*10+F38*6+G38+H38+I38*0.7+J38+K38+L38*0.02+M38+N38*(-0.5)+O38+P38*0.5+Q38*(-0.5)+R38*(-3))/D38,E38*10+F38*6+G38+H38+I38*0.7+J38+K38+L38*0.02+M38+N38*(-0.5)+O38+P38*0.5+Q38*(-0.5)+R38*(-3))</f>
        <v>0</v>
      </c>
      <c r="U38" s="2">
        <f>T38/(S38/1000)</f>
        <v>0</v>
      </c>
      <c r="V38" s="2">
        <f>IF(D38&gt;=1,(G38+H38+I38*0.7+J38+K38+L38*0.02+M38+N38*(-0.5)+O38+P38*0.5+Q38*(-0.5)+R38*(-3))/D38,G38+H38+I38*0.7+J38+K38+L38*0.02+M38+N38*(-0.5)+O38+P38*0.5+Q38*(-0.5)+R38*(-3))</f>
        <v>0</v>
      </c>
      <c r="W38" s="2">
        <f>T38-V38</f>
        <v>0</v>
      </c>
      <c r="X38">
        <v>10</v>
      </c>
    </row>
    <row r="40" spans="1:25" x14ac:dyDescent="0.2">
      <c r="A40" t="s">
        <v>50</v>
      </c>
      <c r="D40">
        <v>5</v>
      </c>
      <c r="E40">
        <v>7</v>
      </c>
      <c r="F40">
        <v>5</v>
      </c>
      <c r="G40">
        <v>55</v>
      </c>
      <c r="H40">
        <v>23</v>
      </c>
      <c r="I40">
        <v>93</v>
      </c>
      <c r="J40">
        <v>65</v>
      </c>
      <c r="K40">
        <v>7</v>
      </c>
      <c r="L40">
        <v>1937</v>
      </c>
      <c r="M40">
        <v>54</v>
      </c>
      <c r="N40">
        <v>58</v>
      </c>
      <c r="O40">
        <v>47</v>
      </c>
      <c r="P40">
        <v>41</v>
      </c>
      <c r="Q40">
        <v>12</v>
      </c>
      <c r="R40">
        <v>0</v>
      </c>
    </row>
    <row r="41" spans="1:25" x14ac:dyDescent="0.2">
      <c r="A41" t="s">
        <v>72</v>
      </c>
      <c r="D41">
        <v>5</v>
      </c>
      <c r="E41">
        <v>11</v>
      </c>
      <c r="F41">
        <v>9</v>
      </c>
      <c r="G41">
        <v>62</v>
      </c>
      <c r="H41">
        <v>27</v>
      </c>
      <c r="I41">
        <v>98</v>
      </c>
      <c r="J41">
        <v>61</v>
      </c>
      <c r="K41">
        <v>14</v>
      </c>
      <c r="L41">
        <v>1624</v>
      </c>
      <c r="M41">
        <v>57</v>
      </c>
      <c r="N41">
        <v>68</v>
      </c>
      <c r="O41">
        <v>65</v>
      </c>
      <c r="P41">
        <v>81</v>
      </c>
      <c r="Q41">
        <v>13</v>
      </c>
      <c r="R41">
        <v>0</v>
      </c>
    </row>
  </sheetData>
  <sortState xmlns:xlrd2="http://schemas.microsoft.com/office/spreadsheetml/2017/richdata2" ref="A2:X38">
    <sortCondition descending="1" ref="T2:T38"/>
  </sortState>
  <conditionalFormatting sqref="U1:U38">
    <cfRule type="colorScale" priority="5">
      <colorScale>
        <cfvo type="min"/>
        <cfvo type="max"/>
        <color rgb="FFFCFCFF"/>
        <color rgb="FF63BE7B"/>
      </colorScale>
    </cfRule>
  </conditionalFormatting>
  <conditionalFormatting sqref="V2:V38">
    <cfRule type="colorScale" priority="4">
      <colorScale>
        <cfvo type="min"/>
        <cfvo type="max"/>
        <color rgb="FFFCFCFF"/>
        <color rgb="FF63BE7B"/>
      </colorScale>
    </cfRule>
  </conditionalFormatting>
  <conditionalFormatting sqref="W2:W38">
    <cfRule type="colorScale" priority="2">
      <colorScale>
        <cfvo type="min"/>
        <cfvo type="max"/>
        <color rgb="FFFCFCFF"/>
        <color rgb="FFF8696B"/>
      </colorScale>
    </cfRule>
  </conditionalFormatting>
  <conditionalFormatting sqref="T2:T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2020-08-06T00:30:00Z</dcterms:created>
  <dcterms:modified xsi:type="dcterms:W3CDTF">2020-08-06T03:11:03Z</dcterms:modified>
</cp:coreProperties>
</file>