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FACCAB40-9838-024D-8C88-E0A3452E64B1}" xr6:coauthVersionLast="45" xr6:coauthVersionMax="45" xr10:uidLastSave="{00000000-0000-0000-0000-000000000000}"/>
  <bookViews>
    <workbookView xWindow="1360" yWindow="680" windowWidth="27240" windowHeight="16440" xr2:uid="{19ABCB26-628C-3847-B1F7-5F742CEB75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1" i="1" l="1"/>
  <c r="V37" i="1"/>
  <c r="V36" i="1"/>
  <c r="V34" i="1"/>
  <c r="U34" i="1"/>
  <c r="V33" i="1"/>
  <c r="V32" i="1"/>
  <c r="V31" i="1"/>
  <c r="V30" i="1"/>
  <c r="V29" i="1"/>
  <c r="V28" i="1"/>
  <c r="V27" i="1"/>
  <c r="V25" i="1"/>
  <c r="V24" i="1"/>
  <c r="U23" i="1"/>
  <c r="V22" i="1"/>
  <c r="U21" i="1"/>
  <c r="U20" i="1"/>
  <c r="U19" i="1"/>
  <c r="U18" i="1"/>
  <c r="V17" i="1"/>
  <c r="U16" i="1"/>
  <c r="U15" i="1"/>
  <c r="U14" i="1"/>
  <c r="U13" i="1"/>
  <c r="U12" i="1"/>
  <c r="U10" i="1"/>
  <c r="V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<sst xmlns="http://schemas.openxmlformats.org/spreadsheetml/2006/main" count="168" uniqueCount="72">
  <si>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</si>
  <si>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</si>
  <si>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</si>
  <si>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</si>
  <si>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</si>
  <si>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</si>
  <si>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</si>
  <si>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</si>
  <si>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</si>
  <si>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</si>
  <si>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</si>
  <si>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</si>
  <si>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</si>
  <si>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</si>
  <si>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</si>
  <si>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</si>
  <si>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</si>
  <si>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</si>
  <si>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xG</t>
  </si>
  <si>
    <t>xA</t>
  </si>
  <si>
    <t>Start_Mins</t>
  </si>
  <si>
    <t>Sub_Mins</t>
  </si>
  <si>
    <t>Starting</t>
  </si>
  <si>
    <t>Brian Rodriguez</t>
  </si>
  <si>
    <t>LAFC</t>
  </si>
  <si>
    <t>M/F</t>
  </si>
  <si>
    <t>y</t>
  </si>
  <si>
    <t>Nicolas Lodeiro</t>
  </si>
  <si>
    <t>SEA</t>
  </si>
  <si>
    <t>Jordan Morris</t>
  </si>
  <si>
    <t>F</t>
  </si>
  <si>
    <t>Diego Rossi</t>
  </si>
  <si>
    <t>Jose Cifuentes</t>
  </si>
  <si>
    <t>M</t>
  </si>
  <si>
    <t>Raul Ruidiaz</t>
  </si>
  <si>
    <t>Diego Palacios</t>
  </si>
  <si>
    <t>D</t>
  </si>
  <si>
    <t>Nouhou Tolo</t>
  </si>
  <si>
    <t>Joao Paulo Mior</t>
  </si>
  <si>
    <t>Latif Blessing</t>
  </si>
  <si>
    <t>Joevin Jones</t>
  </si>
  <si>
    <t>Kelvin Leerdam</t>
  </si>
  <si>
    <t>Bradley Wright-Phillips</t>
  </si>
  <si>
    <t>Cristian Roldan</t>
  </si>
  <si>
    <t>Francisco Ginella</t>
  </si>
  <si>
    <t>Dejan Jakovic</t>
  </si>
  <si>
    <t>Yeimar Gomez Andrade</t>
  </si>
  <si>
    <t>Mark-Anthony Kaye</t>
  </si>
  <si>
    <t>Eddie Segura</t>
  </si>
  <si>
    <t>Tristan Blackmon</t>
  </si>
  <si>
    <t>Xavier Arreaga</t>
  </si>
  <si>
    <t>Shane O'Neill</t>
  </si>
  <si>
    <t>Andy Najar</t>
  </si>
  <si>
    <t>Adrien Perez</t>
  </si>
  <si>
    <t>Stefan Frei</t>
  </si>
  <si>
    <t>GK</t>
  </si>
  <si>
    <t>Daniel Musovski</t>
  </si>
  <si>
    <t>Christian Torres</t>
  </si>
  <si>
    <t>Alex Roldan</t>
  </si>
  <si>
    <t>Bryce Duke</t>
  </si>
  <si>
    <t>Mohamed El Monir</t>
  </si>
  <si>
    <t>Will Bruin</t>
  </si>
  <si>
    <t>Miguel Ibarra</t>
  </si>
  <si>
    <t>Jordy Delem</t>
  </si>
  <si>
    <t>Pablo Sisniega</t>
  </si>
  <si>
    <t>Handwalla Bwana</t>
  </si>
  <si>
    <t>Eduard Atuesta</t>
  </si>
  <si>
    <t>Danilo da Silva</t>
  </si>
  <si>
    <t>Jordan Harvey</t>
  </si>
  <si>
    <t>Mohamed Traore</t>
  </si>
  <si>
    <t>Joshua Atencio</t>
  </si>
  <si>
    <t>Gustav Svensson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</si>
</sst>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73AD-0067-5A48-9137-0CBF389D95F2}">
  <dimension ref="A1:W42"/>
  <sheetViews>
    <sheetView tabSelected="1" topLeftCell="N1" workbookViewId="0">
      <selection activeCell="X7" sqref="X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 t="s">
        <v>25</v>
      </c>
      <c r="D2">
        <v>9400</v>
      </c>
      <c r="E2" s="1">
        <v>380</v>
      </c>
      <c r="F2">
        <v>0</v>
      </c>
      <c r="G2">
        <v>2</v>
      </c>
      <c r="H2">
        <v>13</v>
      </c>
      <c r="I2">
        <v>4</v>
      </c>
      <c r="J2">
        <v>34</v>
      </c>
      <c r="K2">
        <v>15</v>
      </c>
      <c r="L2">
        <v>99</v>
      </c>
      <c r="M2">
        <v>7</v>
      </c>
      <c r="N2">
        <v>4</v>
      </c>
      <c r="O2">
        <v>3</v>
      </c>
      <c r="P2">
        <v>2</v>
      </c>
      <c r="Q2">
        <v>0</v>
      </c>
      <c r="R2">
        <v>0</v>
      </c>
      <c r="S2">
        <v>0.7</v>
      </c>
      <c r="T2">
        <v>2.5</v>
      </c>
      <c r="U2">
        <f>(77+71+63+90+79)/5</f>
        <v>76</v>
      </c>
      <c r="W2" t="s">
        <v>26</v>
      </c>
    </row>
    <row r="3" spans="1:23" x14ac:dyDescent="0.2">
      <c r="A3" t="s">
        <v>27</v>
      </c>
      <c r="B3" t="s">
        <v>28</v>
      </c>
      <c r="C3" t="s">
        <v>25</v>
      </c>
      <c r="D3">
        <v>9200</v>
      </c>
      <c r="E3" s="1">
        <v>431</v>
      </c>
      <c r="F3">
        <v>1</v>
      </c>
      <c r="G3">
        <v>2</v>
      </c>
      <c r="H3">
        <v>3</v>
      </c>
      <c r="I3">
        <v>1</v>
      </c>
      <c r="J3">
        <v>29</v>
      </c>
      <c r="K3">
        <v>8</v>
      </c>
      <c r="L3">
        <v>300</v>
      </c>
      <c r="M3">
        <v>8</v>
      </c>
      <c r="N3">
        <v>5</v>
      </c>
      <c r="O3">
        <v>0</v>
      </c>
      <c r="P3">
        <v>3</v>
      </c>
      <c r="Q3">
        <v>0</v>
      </c>
      <c r="R3">
        <v>0</v>
      </c>
      <c r="S3">
        <v>0.9</v>
      </c>
      <c r="T3">
        <v>2.6999999999999997</v>
      </c>
      <c r="U3">
        <f>(90+77+90+90+84)/5</f>
        <v>86.2</v>
      </c>
      <c r="W3" t="s">
        <v>26</v>
      </c>
    </row>
    <row r="4" spans="1:23" x14ac:dyDescent="0.2">
      <c r="A4" t="s">
        <v>29</v>
      </c>
      <c r="B4" t="s">
        <v>28</v>
      </c>
      <c r="C4" t="s">
        <v>30</v>
      </c>
      <c r="D4">
        <v>9600</v>
      </c>
      <c r="E4" s="1">
        <v>369.99999999999994</v>
      </c>
      <c r="F4">
        <v>3</v>
      </c>
      <c r="G4">
        <v>2</v>
      </c>
      <c r="H4">
        <v>8</v>
      </c>
      <c r="I4">
        <v>6</v>
      </c>
      <c r="J4">
        <v>2</v>
      </c>
      <c r="K4">
        <v>6</v>
      </c>
      <c r="L4">
        <v>105</v>
      </c>
      <c r="M4">
        <v>5</v>
      </c>
      <c r="N4">
        <v>1</v>
      </c>
      <c r="O4">
        <v>5</v>
      </c>
      <c r="P4">
        <v>2</v>
      </c>
      <c r="Q4">
        <v>0</v>
      </c>
      <c r="R4">
        <v>0</v>
      </c>
      <c r="S4">
        <v>2.7</v>
      </c>
      <c r="T4">
        <v>1.2000000000000002</v>
      </c>
      <c r="U4">
        <f>(80+85+80+90)/4</f>
        <v>83.75</v>
      </c>
      <c r="V4">
        <v>35</v>
      </c>
      <c r="W4" t="s">
        <v>26</v>
      </c>
    </row>
    <row r="5" spans="1:23" x14ac:dyDescent="0.2">
      <c r="A5" t="s">
        <v>31</v>
      </c>
      <c r="B5" t="s">
        <v>24</v>
      </c>
      <c r="C5" t="s">
        <v>25</v>
      </c>
      <c r="D5">
        <v>10200</v>
      </c>
      <c r="E5" s="1">
        <v>440.00000000000006</v>
      </c>
      <c r="F5">
        <v>4</v>
      </c>
      <c r="G5">
        <v>0</v>
      </c>
      <c r="H5">
        <v>15</v>
      </c>
      <c r="I5">
        <v>9</v>
      </c>
      <c r="J5">
        <v>7</v>
      </c>
      <c r="K5">
        <v>7</v>
      </c>
      <c r="L5">
        <v>127</v>
      </c>
      <c r="M5">
        <v>3</v>
      </c>
      <c r="N5">
        <v>1</v>
      </c>
      <c r="O5">
        <v>1</v>
      </c>
      <c r="P5">
        <v>0</v>
      </c>
      <c r="Q5">
        <v>0</v>
      </c>
      <c r="R5">
        <v>0</v>
      </c>
      <c r="S5">
        <v>2.4000000000000004</v>
      </c>
      <c r="T5">
        <v>0.9</v>
      </c>
      <c r="U5">
        <f>(90+80+90+90+90)/5</f>
        <v>88</v>
      </c>
      <c r="W5" t="s">
        <v>26</v>
      </c>
    </row>
    <row r="6" spans="1:23" x14ac:dyDescent="0.2">
      <c r="A6" t="s">
        <v>32</v>
      </c>
      <c r="B6" t="s">
        <v>24</v>
      </c>
      <c r="C6" t="s">
        <v>33</v>
      </c>
      <c r="D6">
        <v>6400</v>
      </c>
      <c r="E6" s="1">
        <v>387</v>
      </c>
      <c r="F6">
        <v>1</v>
      </c>
      <c r="G6">
        <v>1</v>
      </c>
      <c r="H6">
        <v>18</v>
      </c>
      <c r="I6">
        <v>7</v>
      </c>
      <c r="J6">
        <v>10</v>
      </c>
      <c r="K6">
        <v>11</v>
      </c>
      <c r="L6">
        <v>180</v>
      </c>
      <c r="M6">
        <v>5</v>
      </c>
      <c r="N6">
        <v>6</v>
      </c>
      <c r="O6">
        <v>9</v>
      </c>
      <c r="P6">
        <v>3</v>
      </c>
      <c r="Q6">
        <v>2</v>
      </c>
      <c r="R6">
        <v>0</v>
      </c>
      <c r="S6">
        <v>0.9</v>
      </c>
      <c r="T6">
        <v>1.5</v>
      </c>
      <c r="U6">
        <f>(90+71+63+73+90)/5</f>
        <v>77.400000000000006</v>
      </c>
      <c r="W6" t="s">
        <v>26</v>
      </c>
    </row>
    <row r="7" spans="1:23" x14ac:dyDescent="0.2">
      <c r="A7" t="s">
        <v>34</v>
      </c>
      <c r="B7" t="s">
        <v>28</v>
      </c>
      <c r="C7" t="s">
        <v>30</v>
      </c>
      <c r="D7">
        <v>9000</v>
      </c>
      <c r="E7" s="1">
        <v>359</v>
      </c>
      <c r="F7">
        <v>5</v>
      </c>
      <c r="G7">
        <v>2</v>
      </c>
      <c r="H7">
        <v>13</v>
      </c>
      <c r="I7">
        <v>6</v>
      </c>
      <c r="J7">
        <v>1</v>
      </c>
      <c r="K7">
        <v>6</v>
      </c>
      <c r="L7">
        <v>78</v>
      </c>
      <c r="M7">
        <v>2</v>
      </c>
      <c r="N7">
        <v>4</v>
      </c>
      <c r="O7">
        <v>1</v>
      </c>
      <c r="P7">
        <v>2</v>
      </c>
      <c r="Q7">
        <v>0</v>
      </c>
      <c r="R7">
        <v>0</v>
      </c>
      <c r="S7">
        <v>2.4000000000000004</v>
      </c>
      <c r="T7">
        <v>1.4</v>
      </c>
      <c r="U7">
        <f>(86+45+82+90+56)/5</f>
        <v>71.8</v>
      </c>
      <c r="W7" t="s">
        <v>26</v>
      </c>
    </row>
    <row r="8" spans="1:23" x14ac:dyDescent="0.2">
      <c r="A8" t="s">
        <v>35</v>
      </c>
      <c r="B8" t="s">
        <v>24</v>
      </c>
      <c r="C8" t="s">
        <v>36</v>
      </c>
      <c r="D8">
        <v>4600</v>
      </c>
      <c r="E8" s="1">
        <v>339</v>
      </c>
      <c r="F8">
        <v>0</v>
      </c>
      <c r="G8">
        <v>0</v>
      </c>
      <c r="H8">
        <v>2</v>
      </c>
      <c r="I8">
        <v>0</v>
      </c>
      <c r="J8">
        <v>13</v>
      </c>
      <c r="K8">
        <v>4</v>
      </c>
      <c r="L8">
        <v>187</v>
      </c>
      <c r="M8">
        <v>3</v>
      </c>
      <c r="N8">
        <v>7</v>
      </c>
      <c r="O8">
        <v>9</v>
      </c>
      <c r="P8">
        <v>12</v>
      </c>
      <c r="Q8">
        <v>1</v>
      </c>
      <c r="R8">
        <v>0</v>
      </c>
      <c r="S8">
        <v>0</v>
      </c>
      <c r="T8">
        <v>1.3</v>
      </c>
      <c r="U8">
        <f>(90+90+69+90)/4</f>
        <v>84.75</v>
      </c>
      <c r="V8">
        <v>0</v>
      </c>
      <c r="W8" t="s">
        <v>26</v>
      </c>
    </row>
    <row r="9" spans="1:23" x14ac:dyDescent="0.2">
      <c r="A9" t="s">
        <v>37</v>
      </c>
      <c r="B9" t="s">
        <v>28</v>
      </c>
      <c r="C9" t="s">
        <v>36</v>
      </c>
      <c r="D9">
        <v>4800</v>
      </c>
      <c r="E9" s="1">
        <v>206</v>
      </c>
      <c r="F9">
        <v>0</v>
      </c>
      <c r="G9">
        <v>0</v>
      </c>
      <c r="H9">
        <v>3</v>
      </c>
      <c r="I9">
        <v>2</v>
      </c>
      <c r="J9">
        <v>4</v>
      </c>
      <c r="K9">
        <v>1</v>
      </c>
      <c r="L9">
        <v>86</v>
      </c>
      <c r="M9">
        <v>4</v>
      </c>
      <c r="N9">
        <v>3</v>
      </c>
      <c r="O9">
        <v>5</v>
      </c>
      <c r="P9">
        <v>5</v>
      </c>
      <c r="Q9">
        <v>0</v>
      </c>
      <c r="R9">
        <v>0</v>
      </c>
      <c r="S9">
        <v>0.6</v>
      </c>
      <c r="T9">
        <v>0.5</v>
      </c>
      <c r="U9">
        <v>80</v>
      </c>
      <c r="V9">
        <f>(17+19+10)/3</f>
        <v>15.333333333333334</v>
      </c>
      <c r="W9" t="s">
        <v>26</v>
      </c>
    </row>
    <row r="10" spans="1:23" x14ac:dyDescent="0.2">
      <c r="A10" t="s">
        <v>38</v>
      </c>
      <c r="B10" t="s">
        <v>28</v>
      </c>
      <c r="C10" t="s">
        <v>33</v>
      </c>
      <c r="D10">
        <v>8200</v>
      </c>
      <c r="E10" s="1">
        <v>350</v>
      </c>
      <c r="F10">
        <v>1</v>
      </c>
      <c r="G10">
        <v>1</v>
      </c>
      <c r="H10">
        <v>3</v>
      </c>
      <c r="I10">
        <v>1</v>
      </c>
      <c r="J10">
        <v>13</v>
      </c>
      <c r="K10">
        <v>3</v>
      </c>
      <c r="L10">
        <v>226</v>
      </c>
      <c r="M10">
        <v>7</v>
      </c>
      <c r="N10">
        <v>7</v>
      </c>
      <c r="O10">
        <v>6</v>
      </c>
      <c r="P10">
        <v>7</v>
      </c>
      <c r="Q10">
        <v>1</v>
      </c>
      <c r="R10">
        <v>0</v>
      </c>
      <c r="S10">
        <v>0.2</v>
      </c>
      <c r="T10">
        <v>0.5</v>
      </c>
      <c r="U10">
        <f>(73+77+90+90)/4</f>
        <v>82.5</v>
      </c>
      <c r="V10">
        <v>20</v>
      </c>
      <c r="W10" t="s">
        <v>26</v>
      </c>
    </row>
    <row r="11" spans="1:23" x14ac:dyDescent="0.2">
      <c r="A11" t="s">
        <v>39</v>
      </c>
      <c r="B11" t="s">
        <v>24</v>
      </c>
      <c r="C11" t="s">
        <v>36</v>
      </c>
      <c r="D11">
        <v>5000</v>
      </c>
      <c r="E11" s="1">
        <v>405</v>
      </c>
      <c r="F11">
        <v>0</v>
      </c>
      <c r="G11">
        <v>0</v>
      </c>
      <c r="H11">
        <v>4</v>
      </c>
      <c r="I11">
        <v>2</v>
      </c>
      <c r="J11">
        <v>0</v>
      </c>
      <c r="K11">
        <v>2</v>
      </c>
      <c r="L11">
        <v>204</v>
      </c>
      <c r="M11">
        <v>13</v>
      </c>
      <c r="N11">
        <v>9</v>
      </c>
      <c r="O11">
        <v>11</v>
      </c>
      <c r="P11">
        <v>8</v>
      </c>
      <c r="Q11">
        <v>2</v>
      </c>
      <c r="R11">
        <v>0</v>
      </c>
      <c r="S11">
        <v>0.4</v>
      </c>
      <c r="T11">
        <v>0.1</v>
      </c>
      <c r="U11">
        <v>90</v>
      </c>
      <c r="V11">
        <v>45</v>
      </c>
      <c r="W11" t="s">
        <v>26</v>
      </c>
    </row>
    <row r="12" spans="1:23" x14ac:dyDescent="0.2">
      <c r="A12" t="s">
        <v>40</v>
      </c>
      <c r="B12" t="s">
        <v>28</v>
      </c>
      <c r="C12" t="s">
        <v>33</v>
      </c>
      <c r="D12">
        <v>6600</v>
      </c>
      <c r="E12" s="1">
        <v>341</v>
      </c>
      <c r="F12">
        <v>2</v>
      </c>
      <c r="G12">
        <v>2</v>
      </c>
      <c r="H12">
        <v>4</v>
      </c>
      <c r="I12">
        <v>2</v>
      </c>
      <c r="J12">
        <v>9</v>
      </c>
      <c r="K12">
        <v>2</v>
      </c>
      <c r="L12">
        <v>197</v>
      </c>
      <c r="M12">
        <v>6</v>
      </c>
      <c r="N12">
        <v>3</v>
      </c>
      <c r="O12">
        <v>2</v>
      </c>
      <c r="P12">
        <v>2</v>
      </c>
      <c r="Q12">
        <v>0</v>
      </c>
      <c r="R12">
        <v>0</v>
      </c>
      <c r="S12">
        <v>1</v>
      </c>
      <c r="T12">
        <v>0.2</v>
      </c>
      <c r="U12">
        <f>(80+71+80+90)/4</f>
        <v>80.25</v>
      </c>
      <c r="V12">
        <v>20</v>
      </c>
      <c r="W12" t="s">
        <v>26</v>
      </c>
    </row>
    <row r="13" spans="1:23" x14ac:dyDescent="0.2">
      <c r="A13" t="s">
        <v>41</v>
      </c>
      <c r="B13" t="s">
        <v>28</v>
      </c>
      <c r="C13" t="s">
        <v>36</v>
      </c>
      <c r="D13">
        <v>5400</v>
      </c>
      <c r="E13" s="1">
        <v>335</v>
      </c>
      <c r="F13">
        <v>3</v>
      </c>
      <c r="G13">
        <v>1</v>
      </c>
      <c r="H13">
        <v>7</v>
      </c>
      <c r="I13">
        <v>3</v>
      </c>
      <c r="J13">
        <v>7</v>
      </c>
      <c r="K13">
        <v>4</v>
      </c>
      <c r="L13">
        <v>140</v>
      </c>
      <c r="M13">
        <v>0</v>
      </c>
      <c r="N13">
        <v>4</v>
      </c>
      <c r="O13">
        <v>2</v>
      </c>
      <c r="P13">
        <v>5</v>
      </c>
      <c r="Q13">
        <v>1</v>
      </c>
      <c r="R13">
        <v>0</v>
      </c>
      <c r="S13">
        <v>1.2000000000000002</v>
      </c>
      <c r="T13">
        <v>0.5</v>
      </c>
      <c r="U13">
        <f>(90+90+90+57)/4</f>
        <v>81.75</v>
      </c>
      <c r="V13">
        <v>8</v>
      </c>
      <c r="W13" t="s">
        <v>26</v>
      </c>
    </row>
    <row r="14" spans="1:23" x14ac:dyDescent="0.2">
      <c r="A14" t="s">
        <v>42</v>
      </c>
      <c r="B14" t="s">
        <v>24</v>
      </c>
      <c r="C14" t="s">
        <v>30</v>
      </c>
      <c r="D14">
        <v>8400</v>
      </c>
      <c r="E14" s="1">
        <v>288</v>
      </c>
      <c r="F14">
        <v>2</v>
      </c>
      <c r="G14">
        <v>1</v>
      </c>
      <c r="H14">
        <v>14</v>
      </c>
      <c r="I14">
        <v>6</v>
      </c>
      <c r="J14">
        <v>0</v>
      </c>
      <c r="K14">
        <v>1</v>
      </c>
      <c r="L14">
        <v>49</v>
      </c>
      <c r="M14">
        <v>5</v>
      </c>
      <c r="N14">
        <v>4</v>
      </c>
      <c r="O14">
        <v>1</v>
      </c>
      <c r="P14">
        <v>1</v>
      </c>
      <c r="Q14">
        <v>0</v>
      </c>
      <c r="R14">
        <v>0</v>
      </c>
      <c r="S14">
        <v>2</v>
      </c>
      <c r="T14">
        <v>0.2</v>
      </c>
      <c r="U14">
        <f>(76+59+57+79)/4</f>
        <v>67.75</v>
      </c>
      <c r="V14">
        <v>27</v>
      </c>
      <c r="W14" t="s">
        <v>26</v>
      </c>
    </row>
    <row r="15" spans="1:23" x14ac:dyDescent="0.2">
      <c r="A15" t="s">
        <v>43</v>
      </c>
      <c r="B15" t="s">
        <v>28</v>
      </c>
      <c r="C15" t="s">
        <v>33</v>
      </c>
      <c r="D15">
        <v>4000</v>
      </c>
      <c r="E15" s="1">
        <v>412</v>
      </c>
      <c r="F15">
        <v>0</v>
      </c>
      <c r="G15">
        <v>0</v>
      </c>
      <c r="H15">
        <v>4</v>
      </c>
      <c r="I15">
        <v>1</v>
      </c>
      <c r="J15">
        <v>12</v>
      </c>
      <c r="K15">
        <v>3</v>
      </c>
      <c r="L15">
        <v>144</v>
      </c>
      <c r="M15">
        <v>12</v>
      </c>
      <c r="N15">
        <v>4</v>
      </c>
      <c r="O15">
        <v>4</v>
      </c>
      <c r="P15">
        <v>1</v>
      </c>
      <c r="Q15">
        <v>1</v>
      </c>
      <c r="R15">
        <v>0</v>
      </c>
      <c r="S15">
        <v>0</v>
      </c>
      <c r="T15">
        <v>0.2</v>
      </c>
      <c r="U15">
        <f>(86+90+90+90+56)/5</f>
        <v>82.4</v>
      </c>
      <c r="W15" t="s">
        <v>26</v>
      </c>
    </row>
    <row r="16" spans="1:23" x14ac:dyDescent="0.2">
      <c r="A16" t="s">
        <v>44</v>
      </c>
      <c r="B16" t="s">
        <v>24</v>
      </c>
      <c r="C16" t="s">
        <v>33</v>
      </c>
      <c r="D16">
        <v>3800</v>
      </c>
      <c r="E16" s="1">
        <v>338</v>
      </c>
      <c r="F16">
        <v>0</v>
      </c>
      <c r="G16">
        <v>1</v>
      </c>
      <c r="H16">
        <v>2</v>
      </c>
      <c r="I16">
        <v>1</v>
      </c>
      <c r="J16">
        <v>5</v>
      </c>
      <c r="K16">
        <v>5</v>
      </c>
      <c r="L16">
        <v>194</v>
      </c>
      <c r="M16">
        <v>4</v>
      </c>
      <c r="N16">
        <v>1</v>
      </c>
      <c r="O16">
        <v>7</v>
      </c>
      <c r="P16">
        <v>1</v>
      </c>
      <c r="Q16">
        <v>0</v>
      </c>
      <c r="R16">
        <v>0</v>
      </c>
      <c r="S16">
        <v>0.3</v>
      </c>
      <c r="T16">
        <v>0.3</v>
      </c>
      <c r="U16">
        <f>(80+90+90+64)/4</f>
        <v>81</v>
      </c>
      <c r="V16">
        <v>14</v>
      </c>
      <c r="W16" t="s">
        <v>26</v>
      </c>
    </row>
    <row r="17" spans="1:23" x14ac:dyDescent="0.2">
      <c r="A17" t="s">
        <v>45</v>
      </c>
      <c r="B17" t="s">
        <v>24</v>
      </c>
      <c r="C17" t="s">
        <v>36</v>
      </c>
      <c r="D17">
        <v>3000</v>
      </c>
      <c r="E17" s="1">
        <v>265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151</v>
      </c>
      <c r="M17">
        <v>1</v>
      </c>
      <c r="N17">
        <v>0</v>
      </c>
      <c r="O17">
        <v>5</v>
      </c>
      <c r="P17">
        <v>7</v>
      </c>
      <c r="Q17">
        <v>0</v>
      </c>
      <c r="R17">
        <v>0</v>
      </c>
      <c r="S17">
        <v>0</v>
      </c>
      <c r="T17">
        <v>0.1</v>
      </c>
      <c r="U17">
        <v>90</v>
      </c>
      <c r="V17">
        <f>(52+33)/3</f>
        <v>28.333333333333332</v>
      </c>
      <c r="W17" t="s">
        <v>26</v>
      </c>
    </row>
    <row r="18" spans="1:23" x14ac:dyDescent="0.2">
      <c r="A18" t="s">
        <v>46</v>
      </c>
      <c r="B18" t="s">
        <v>28</v>
      </c>
      <c r="C18" t="s">
        <v>36</v>
      </c>
      <c r="D18">
        <v>3400</v>
      </c>
      <c r="E18" s="1">
        <v>405</v>
      </c>
      <c r="F18">
        <v>1</v>
      </c>
      <c r="G18">
        <v>0</v>
      </c>
      <c r="H18">
        <v>3</v>
      </c>
      <c r="I18">
        <v>1</v>
      </c>
      <c r="J18">
        <v>0</v>
      </c>
      <c r="K18">
        <v>0</v>
      </c>
      <c r="L18">
        <v>152</v>
      </c>
      <c r="M18">
        <v>3</v>
      </c>
      <c r="N18">
        <v>6</v>
      </c>
      <c r="O18">
        <v>8</v>
      </c>
      <c r="P18">
        <v>16</v>
      </c>
      <c r="Q18">
        <v>0</v>
      </c>
      <c r="R18">
        <v>0</v>
      </c>
      <c r="S18">
        <v>0.2</v>
      </c>
      <c r="T18">
        <v>0</v>
      </c>
      <c r="U18">
        <f>(90+90+90+90+45)/5</f>
        <v>81</v>
      </c>
      <c r="W18" t="s">
        <v>26</v>
      </c>
    </row>
    <row r="19" spans="1:23" x14ac:dyDescent="0.2">
      <c r="A19" t="s">
        <v>47</v>
      </c>
      <c r="B19" t="s">
        <v>24</v>
      </c>
      <c r="C19" t="s">
        <v>33</v>
      </c>
      <c r="D19">
        <v>5200</v>
      </c>
      <c r="E19" s="1">
        <v>308</v>
      </c>
      <c r="F19">
        <v>1</v>
      </c>
      <c r="G19">
        <v>2</v>
      </c>
      <c r="H19">
        <v>2</v>
      </c>
      <c r="I19">
        <v>1</v>
      </c>
      <c r="J19">
        <v>0</v>
      </c>
      <c r="K19">
        <v>4</v>
      </c>
      <c r="L19">
        <v>197</v>
      </c>
      <c r="M19">
        <v>2</v>
      </c>
      <c r="N19">
        <v>5</v>
      </c>
      <c r="O19">
        <v>4</v>
      </c>
      <c r="P19">
        <v>3</v>
      </c>
      <c r="Q19">
        <v>1</v>
      </c>
      <c r="R19">
        <v>1</v>
      </c>
      <c r="S19">
        <v>0.9</v>
      </c>
      <c r="T19">
        <v>0.5</v>
      </c>
      <c r="U19">
        <f>(76+90+52+90)/4</f>
        <v>77</v>
      </c>
      <c r="W19" t="s">
        <v>26</v>
      </c>
    </row>
    <row r="20" spans="1:23" x14ac:dyDescent="0.2">
      <c r="A20" t="s">
        <v>48</v>
      </c>
      <c r="B20" t="s">
        <v>24</v>
      </c>
      <c r="C20" t="s">
        <v>36</v>
      </c>
      <c r="D20">
        <v>3200</v>
      </c>
      <c r="E20" s="1">
        <v>384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257</v>
      </c>
      <c r="M20">
        <v>1</v>
      </c>
      <c r="N20">
        <v>4</v>
      </c>
      <c r="O20">
        <v>5</v>
      </c>
      <c r="P20">
        <v>9</v>
      </c>
      <c r="Q20">
        <v>0</v>
      </c>
      <c r="R20">
        <v>0</v>
      </c>
      <c r="S20">
        <v>0</v>
      </c>
      <c r="T20">
        <v>0</v>
      </c>
      <c r="U20">
        <f>(90+90+69+90)/4</f>
        <v>84.75</v>
      </c>
      <c r="V20">
        <v>45</v>
      </c>
      <c r="W20" t="s">
        <v>26</v>
      </c>
    </row>
    <row r="21" spans="1:23" x14ac:dyDescent="0.2">
      <c r="A21" t="s">
        <v>49</v>
      </c>
      <c r="B21" t="s">
        <v>24</v>
      </c>
      <c r="C21" t="s">
        <v>36</v>
      </c>
      <c r="D21">
        <v>3000</v>
      </c>
      <c r="E21" s="1">
        <v>290</v>
      </c>
      <c r="F21">
        <v>0</v>
      </c>
      <c r="G21">
        <v>0</v>
      </c>
      <c r="H21">
        <v>1</v>
      </c>
      <c r="I21">
        <v>0</v>
      </c>
      <c r="J21">
        <v>3</v>
      </c>
      <c r="K21">
        <v>3</v>
      </c>
      <c r="L21">
        <v>154</v>
      </c>
      <c r="M21">
        <v>1</v>
      </c>
      <c r="N21">
        <v>4</v>
      </c>
      <c r="O21">
        <v>4</v>
      </c>
      <c r="P21">
        <v>8</v>
      </c>
      <c r="Q21">
        <v>0</v>
      </c>
      <c r="R21">
        <v>0</v>
      </c>
      <c r="S21">
        <v>0.7</v>
      </c>
      <c r="T21">
        <v>0.30000000000000004</v>
      </c>
      <c r="U21">
        <f>(65+90+90)/3</f>
        <v>81.666666666666671</v>
      </c>
      <c r="V21">
        <v>45</v>
      </c>
    </row>
    <row r="22" spans="1:23" x14ac:dyDescent="0.2">
      <c r="A22" t="s">
        <v>50</v>
      </c>
      <c r="B22" t="s">
        <v>28</v>
      </c>
      <c r="C22" t="s">
        <v>36</v>
      </c>
      <c r="D22">
        <v>3600</v>
      </c>
      <c r="E22" s="1">
        <v>184.99999999999997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113</v>
      </c>
      <c r="M22">
        <v>2</v>
      </c>
      <c r="N22">
        <v>5</v>
      </c>
      <c r="O22">
        <v>2</v>
      </c>
      <c r="P22">
        <v>3</v>
      </c>
      <c r="Q22">
        <v>1</v>
      </c>
      <c r="R22">
        <v>0</v>
      </c>
      <c r="S22">
        <v>0</v>
      </c>
      <c r="T22">
        <v>0.4</v>
      </c>
      <c r="U22">
        <v>90</v>
      </c>
      <c r="V22">
        <f>5/3</f>
        <v>1.6666666666666667</v>
      </c>
      <c r="W22" t="s">
        <v>26</v>
      </c>
    </row>
    <row r="23" spans="1:23" x14ac:dyDescent="0.2">
      <c r="A23" t="s">
        <v>51</v>
      </c>
      <c r="B23" t="s">
        <v>28</v>
      </c>
      <c r="C23" t="s">
        <v>36</v>
      </c>
      <c r="D23">
        <v>3000</v>
      </c>
      <c r="E23" s="1">
        <v>403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180</v>
      </c>
      <c r="M23">
        <v>2</v>
      </c>
      <c r="N23">
        <v>6</v>
      </c>
      <c r="O23">
        <v>8</v>
      </c>
      <c r="P23">
        <v>6</v>
      </c>
      <c r="Q23">
        <v>1</v>
      </c>
      <c r="R23">
        <v>0</v>
      </c>
      <c r="S23">
        <v>0.1</v>
      </c>
      <c r="T23">
        <v>0</v>
      </c>
      <c r="U23">
        <f>(90+90+90+88)/4</f>
        <v>89.5</v>
      </c>
      <c r="V23">
        <v>45</v>
      </c>
    </row>
    <row r="24" spans="1:23" x14ac:dyDescent="0.2">
      <c r="A24" t="s">
        <v>52</v>
      </c>
      <c r="B24" t="s">
        <v>24</v>
      </c>
      <c r="C24" t="s">
        <v>33</v>
      </c>
      <c r="D24">
        <v>4000</v>
      </c>
      <c r="E24" s="1">
        <v>102</v>
      </c>
      <c r="F24">
        <v>0</v>
      </c>
      <c r="G24">
        <v>1</v>
      </c>
      <c r="H24">
        <v>0</v>
      </c>
      <c r="I24">
        <v>0</v>
      </c>
      <c r="J24">
        <v>4</v>
      </c>
      <c r="K24">
        <v>2</v>
      </c>
      <c r="L24">
        <v>44</v>
      </c>
      <c r="M24">
        <v>1</v>
      </c>
      <c r="N24">
        <v>2</v>
      </c>
      <c r="O24">
        <v>2</v>
      </c>
      <c r="P24">
        <v>5</v>
      </c>
      <c r="Q24">
        <v>0</v>
      </c>
      <c r="R24">
        <v>0</v>
      </c>
      <c r="S24">
        <v>0</v>
      </c>
      <c r="T24">
        <v>0.1</v>
      </c>
      <c r="U24">
        <v>45</v>
      </c>
      <c r="V24">
        <f>(10+21+26)/4</f>
        <v>14.25</v>
      </c>
    </row>
    <row r="25" spans="1:23" x14ac:dyDescent="0.2">
      <c r="A25" t="s">
        <v>53</v>
      </c>
      <c r="B25" t="s">
        <v>24</v>
      </c>
      <c r="C25" t="s">
        <v>30</v>
      </c>
      <c r="D25">
        <v>6800</v>
      </c>
      <c r="E25" s="1">
        <v>100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23</v>
      </c>
      <c r="M25">
        <v>2</v>
      </c>
      <c r="N25">
        <v>2</v>
      </c>
      <c r="O25">
        <v>2</v>
      </c>
      <c r="P25">
        <v>0</v>
      </c>
      <c r="Q25">
        <v>0</v>
      </c>
      <c r="R25">
        <v>0</v>
      </c>
      <c r="S25">
        <v>0.5</v>
      </c>
      <c r="T25">
        <v>0</v>
      </c>
      <c r="V25">
        <f>(25+31+27+17)/5</f>
        <v>20</v>
      </c>
    </row>
    <row r="26" spans="1:23" x14ac:dyDescent="0.2">
      <c r="A26" t="s">
        <v>54</v>
      </c>
      <c r="B26" t="s">
        <v>28</v>
      </c>
      <c r="C26" t="s">
        <v>55</v>
      </c>
      <c r="D26">
        <v>6000</v>
      </c>
      <c r="E26" s="1">
        <v>450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143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90</v>
      </c>
      <c r="W26" t="s">
        <v>26</v>
      </c>
    </row>
    <row r="27" spans="1:23" x14ac:dyDescent="0.2">
      <c r="A27" t="s">
        <v>56</v>
      </c>
      <c r="B27" t="s">
        <v>24</v>
      </c>
      <c r="C27" t="s">
        <v>30</v>
      </c>
      <c r="D27">
        <v>3600</v>
      </c>
      <c r="E27" s="1">
        <v>134</v>
      </c>
      <c r="F27">
        <v>2</v>
      </c>
      <c r="G27">
        <v>0</v>
      </c>
      <c r="H27">
        <v>4</v>
      </c>
      <c r="I27">
        <v>3</v>
      </c>
      <c r="J27">
        <v>0</v>
      </c>
      <c r="K27">
        <v>0</v>
      </c>
      <c r="L27">
        <v>24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0.70000000000000007</v>
      </c>
      <c r="T27">
        <v>0</v>
      </c>
      <c r="U27">
        <v>63</v>
      </c>
      <c r="V27">
        <f>(14+19+27+11)/4</f>
        <v>17.75</v>
      </c>
    </row>
    <row r="28" spans="1:23" x14ac:dyDescent="0.2">
      <c r="A28" t="s">
        <v>57</v>
      </c>
      <c r="B28" t="s">
        <v>24</v>
      </c>
      <c r="C28" t="s">
        <v>30</v>
      </c>
      <c r="D28">
        <v>3800</v>
      </c>
      <c r="E28" s="1">
        <v>23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10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V28">
        <f>23/5</f>
        <v>4.5999999999999996</v>
      </c>
    </row>
    <row r="29" spans="1:23" x14ac:dyDescent="0.2">
      <c r="A29" t="s">
        <v>58</v>
      </c>
      <c r="B29" t="s">
        <v>28</v>
      </c>
      <c r="C29" t="s">
        <v>33</v>
      </c>
      <c r="D29">
        <v>4600</v>
      </c>
      <c r="E29" s="1">
        <v>132</v>
      </c>
      <c r="F29">
        <v>0</v>
      </c>
      <c r="G29">
        <v>1</v>
      </c>
      <c r="H29">
        <v>0</v>
      </c>
      <c r="I29">
        <v>0</v>
      </c>
      <c r="J29">
        <v>4</v>
      </c>
      <c r="K29">
        <v>1</v>
      </c>
      <c r="L29">
        <v>50</v>
      </c>
      <c r="M29">
        <v>1</v>
      </c>
      <c r="N29">
        <v>3</v>
      </c>
      <c r="O29">
        <v>3</v>
      </c>
      <c r="P29">
        <v>1</v>
      </c>
      <c r="Q29">
        <v>0</v>
      </c>
      <c r="R29">
        <v>0</v>
      </c>
      <c r="S29">
        <v>0</v>
      </c>
      <c r="T29">
        <v>0.1</v>
      </c>
      <c r="U29">
        <v>82</v>
      </c>
      <c r="V29">
        <f>(4+13+33)/4</f>
        <v>12.5</v>
      </c>
    </row>
    <row r="30" spans="1:23" x14ac:dyDescent="0.2">
      <c r="A30" t="s">
        <v>59</v>
      </c>
      <c r="B30" t="s">
        <v>24</v>
      </c>
      <c r="C30" t="s">
        <v>33</v>
      </c>
      <c r="D30">
        <v>3000</v>
      </c>
      <c r="E30" s="1">
        <v>64</v>
      </c>
      <c r="F30">
        <v>0</v>
      </c>
      <c r="G30">
        <v>0</v>
      </c>
      <c r="H30">
        <v>0</v>
      </c>
      <c r="I30">
        <v>0</v>
      </c>
      <c r="J30">
        <v>5</v>
      </c>
      <c r="K30">
        <v>1</v>
      </c>
      <c r="L30">
        <v>26</v>
      </c>
      <c r="M30">
        <v>2</v>
      </c>
      <c r="N30">
        <v>2</v>
      </c>
      <c r="O30">
        <v>2</v>
      </c>
      <c r="P30">
        <v>3</v>
      </c>
      <c r="Q30">
        <v>0</v>
      </c>
      <c r="R30">
        <v>0</v>
      </c>
      <c r="S30">
        <v>0</v>
      </c>
      <c r="T30">
        <v>0</v>
      </c>
      <c r="U30">
        <v>45</v>
      </c>
      <c r="V30">
        <f>19/4</f>
        <v>4.75</v>
      </c>
    </row>
    <row r="31" spans="1:23" x14ac:dyDescent="0.2">
      <c r="A31" t="s">
        <v>60</v>
      </c>
      <c r="B31" t="s">
        <v>24</v>
      </c>
      <c r="C31" t="s">
        <v>36</v>
      </c>
      <c r="D31">
        <v>3600</v>
      </c>
      <c r="E31" s="1">
        <v>21</v>
      </c>
      <c r="F31">
        <v>0</v>
      </c>
      <c r="G31">
        <v>0</v>
      </c>
      <c r="H31">
        <v>0</v>
      </c>
      <c r="I31">
        <v>0</v>
      </c>
      <c r="J31">
        <v>3</v>
      </c>
      <c r="K31">
        <v>1</v>
      </c>
      <c r="L31">
        <v>16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V31">
        <f>21/5</f>
        <v>4.2</v>
      </c>
    </row>
    <row r="32" spans="1:23" x14ac:dyDescent="0.2">
      <c r="A32" t="s">
        <v>61</v>
      </c>
      <c r="B32" t="s">
        <v>28</v>
      </c>
      <c r="C32" t="s">
        <v>30</v>
      </c>
      <c r="D32">
        <v>6200</v>
      </c>
      <c r="E32" s="1">
        <v>125.99999999999999</v>
      </c>
      <c r="F32">
        <v>0</v>
      </c>
      <c r="G32">
        <v>0</v>
      </c>
      <c r="H32">
        <v>3</v>
      </c>
      <c r="I32">
        <v>1</v>
      </c>
      <c r="J32">
        <v>0</v>
      </c>
      <c r="K32">
        <v>2</v>
      </c>
      <c r="L32">
        <v>29</v>
      </c>
      <c r="M32">
        <v>1</v>
      </c>
      <c r="N32">
        <v>2</v>
      </c>
      <c r="O32">
        <v>0</v>
      </c>
      <c r="P32">
        <v>1</v>
      </c>
      <c r="Q32">
        <v>1</v>
      </c>
      <c r="R32">
        <v>0</v>
      </c>
      <c r="S32">
        <v>0.3</v>
      </c>
      <c r="T32">
        <v>0.30000000000000004</v>
      </c>
      <c r="V32">
        <f>(10+45+8+29+34)/5</f>
        <v>25.2</v>
      </c>
    </row>
    <row r="33" spans="1:23" x14ac:dyDescent="0.2">
      <c r="A33" t="s">
        <v>62</v>
      </c>
      <c r="B33" t="s">
        <v>28</v>
      </c>
      <c r="C33" t="s">
        <v>33</v>
      </c>
      <c r="D33">
        <v>3000</v>
      </c>
      <c r="E33" s="1">
        <v>14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4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0.3</v>
      </c>
      <c r="T33">
        <v>0</v>
      </c>
      <c r="V33">
        <f>14/5</f>
        <v>2.8</v>
      </c>
    </row>
    <row r="34" spans="1:23" x14ac:dyDescent="0.2">
      <c r="A34" t="s">
        <v>63</v>
      </c>
      <c r="B34" t="s">
        <v>28</v>
      </c>
      <c r="C34" t="s">
        <v>33</v>
      </c>
      <c r="D34">
        <v>3000</v>
      </c>
      <c r="E34" s="1">
        <v>178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66</v>
      </c>
      <c r="M34">
        <v>4</v>
      </c>
      <c r="N34">
        <v>6</v>
      </c>
      <c r="O34">
        <v>1</v>
      </c>
      <c r="P34">
        <v>2</v>
      </c>
      <c r="Q34">
        <v>0</v>
      </c>
      <c r="R34">
        <v>0</v>
      </c>
      <c r="S34">
        <v>0</v>
      </c>
      <c r="T34">
        <v>0</v>
      </c>
      <c r="U34">
        <f>(70+61)/2</f>
        <v>65.5</v>
      </c>
      <c r="V34">
        <f>(13+34)/3</f>
        <v>15.666666666666666</v>
      </c>
    </row>
    <row r="35" spans="1:23" x14ac:dyDescent="0.2">
      <c r="A35" t="s">
        <v>64</v>
      </c>
      <c r="B35" t="s">
        <v>24</v>
      </c>
      <c r="C35" t="s">
        <v>55</v>
      </c>
      <c r="D35">
        <v>5600</v>
      </c>
      <c r="E35" s="1">
        <v>360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90</v>
      </c>
      <c r="V35">
        <v>0</v>
      </c>
      <c r="W35" t="s">
        <v>26</v>
      </c>
    </row>
    <row r="36" spans="1:23" x14ac:dyDescent="0.2">
      <c r="A36" t="s">
        <v>65</v>
      </c>
      <c r="B36" t="s">
        <v>28</v>
      </c>
      <c r="C36" t="s">
        <v>33</v>
      </c>
      <c r="D36">
        <v>3000</v>
      </c>
      <c r="E36" s="1">
        <v>67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17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0.1</v>
      </c>
      <c r="T36">
        <v>0</v>
      </c>
      <c r="U36">
        <v>55</v>
      </c>
      <c r="V36">
        <f>12/4</f>
        <v>3</v>
      </c>
    </row>
    <row r="37" spans="1:23" x14ac:dyDescent="0.2">
      <c r="A37" t="s">
        <v>66</v>
      </c>
      <c r="B37" t="s">
        <v>24</v>
      </c>
      <c r="C37" t="s">
        <v>33</v>
      </c>
      <c r="D37">
        <v>5200</v>
      </c>
      <c r="E37" s="1">
        <v>11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11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0.1</v>
      </c>
      <c r="T37">
        <v>0</v>
      </c>
      <c r="V37">
        <f>11/5</f>
        <v>2.2000000000000002</v>
      </c>
    </row>
    <row r="38" spans="1:23" x14ac:dyDescent="0.2">
      <c r="A38" t="s">
        <v>67</v>
      </c>
      <c r="B38" t="s">
        <v>24</v>
      </c>
      <c r="C38" t="s">
        <v>36</v>
      </c>
      <c r="D38">
        <v>3400</v>
      </c>
      <c r="E38" s="1">
        <v>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38</v>
      </c>
      <c r="V38">
        <v>0</v>
      </c>
    </row>
    <row r="39" spans="1:23" x14ac:dyDescent="0.2">
      <c r="A39" t="s">
        <v>68</v>
      </c>
      <c r="B39" t="s">
        <v>24</v>
      </c>
      <c r="C39" t="s">
        <v>36</v>
      </c>
      <c r="D39">
        <v>3000</v>
      </c>
      <c r="E39" s="1">
        <v>90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32</v>
      </c>
      <c r="M39">
        <v>1</v>
      </c>
      <c r="N39">
        <v>4</v>
      </c>
      <c r="O39">
        <v>0</v>
      </c>
      <c r="P39">
        <v>3</v>
      </c>
      <c r="Q39">
        <v>1</v>
      </c>
      <c r="R39">
        <v>0</v>
      </c>
      <c r="S39">
        <v>0</v>
      </c>
      <c r="T39">
        <v>0</v>
      </c>
      <c r="U39">
        <v>90</v>
      </c>
      <c r="V39">
        <v>0</v>
      </c>
    </row>
    <row r="40" spans="1:23" x14ac:dyDescent="0.2">
      <c r="A40" t="s">
        <v>69</v>
      </c>
      <c r="B40" t="s">
        <v>24</v>
      </c>
      <c r="C40" t="s">
        <v>36</v>
      </c>
      <c r="D40">
        <v>3000</v>
      </c>
      <c r="E40" s="1">
        <v>45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37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45</v>
      </c>
      <c r="V40">
        <v>0</v>
      </c>
    </row>
    <row r="41" spans="1:23" x14ac:dyDescent="0.2">
      <c r="A41" t="s">
        <v>70</v>
      </c>
      <c r="B41" t="s">
        <v>28</v>
      </c>
      <c r="C41" t="s">
        <v>33</v>
      </c>
      <c r="D41">
        <v>3600</v>
      </c>
      <c r="E41" s="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f>6/5</f>
        <v>1.2</v>
      </c>
    </row>
    <row r="42" spans="1:23" x14ac:dyDescent="0.2">
      <c r="A42" t="s">
        <v>71</v>
      </c>
      <c r="B42" t="s">
        <v>28</v>
      </c>
      <c r="C42" t="s">
        <v>33</v>
      </c>
      <c r="D42">
        <v>3200</v>
      </c>
      <c r="E42" s="1">
        <v>180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91</v>
      </c>
      <c r="M42">
        <v>1</v>
      </c>
      <c r="N42">
        <v>3</v>
      </c>
      <c r="O42">
        <v>6</v>
      </c>
      <c r="P42">
        <v>4</v>
      </c>
      <c r="Q42">
        <v>0</v>
      </c>
      <c r="R42">
        <v>0</v>
      </c>
      <c r="S42">
        <v>0.1</v>
      </c>
      <c r="T42">
        <v>0</v>
      </c>
      <c r="U42">
        <v>90</v>
      </c>
      <c r="V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2020-09-23T16:37:50Z</dcterms:created>
  <dcterms:modified xsi:type="dcterms:W3CDTF">2020-09-23T16:52:53Z</dcterms:modified>
</cp:coreProperties>
</file>