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dywood/Documents/SportsStats/DraftKings/Matchup_Spreadsheets/"/>
    </mc:Choice>
  </mc:AlternateContent>
  <xr:revisionPtr revIDLastSave="0" documentId="13_ncr:1_{2A802267-B059-8340-8073-0A4AB33349F5}" xr6:coauthVersionLast="45" xr6:coauthVersionMax="45" xr10:uidLastSave="{00000000-0000-0000-0000-000000000000}"/>
  <bookViews>
    <workbookView xWindow="18800" yWindow="0" windowWidth="10000" windowHeight="18000" xr2:uid="{E335F409-6260-FF41-9DF4-04C46CB759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11" i="1" l="1"/>
  <c r="Y12" i="1"/>
  <c r="Y13" i="1"/>
  <c r="Y16" i="1"/>
  <c r="Y17" i="1"/>
  <c r="Y20" i="1"/>
  <c r="Y21" i="1"/>
  <c r="Y22" i="1"/>
  <c r="Y23" i="1"/>
  <c r="Y26" i="1"/>
  <c r="Y29" i="1"/>
  <c r="Y31" i="1"/>
  <c r="Y33" i="1"/>
  <c r="Y35" i="1"/>
  <c r="Y40" i="1"/>
  <c r="Y41" i="1"/>
  <c r="Y7" i="1"/>
  <c r="S22" i="1" l="1"/>
  <c r="Z22" i="1" s="1"/>
  <c r="AA22" i="1" s="1"/>
  <c r="T22" i="1"/>
  <c r="U22" i="1"/>
  <c r="V22" i="1"/>
  <c r="S11" i="1"/>
  <c r="T11" i="1"/>
  <c r="U11" i="1"/>
  <c r="V11" i="1"/>
  <c r="S23" i="1"/>
  <c r="T23" i="1"/>
  <c r="U23" i="1"/>
  <c r="V23" i="1"/>
  <c r="S17" i="1"/>
  <c r="Z17" i="1" s="1"/>
  <c r="AA17" i="1" s="1"/>
  <c r="T17" i="1"/>
  <c r="U17" i="1"/>
  <c r="V17" i="1"/>
  <c r="X17" i="1" s="1"/>
  <c r="S40" i="1"/>
  <c r="T40" i="1"/>
  <c r="U40" i="1"/>
  <c r="V40" i="1"/>
  <c r="S35" i="1"/>
  <c r="T35" i="1"/>
  <c r="U35" i="1"/>
  <c r="AB35" i="1" s="1"/>
  <c r="AC35" i="1" s="1"/>
  <c r="V35" i="1"/>
  <c r="S41" i="1"/>
  <c r="T41" i="1"/>
  <c r="U41" i="1"/>
  <c r="V41" i="1"/>
  <c r="S20" i="1"/>
  <c r="T20" i="1"/>
  <c r="U20" i="1"/>
  <c r="V20" i="1"/>
  <c r="S26" i="1"/>
  <c r="T26" i="1"/>
  <c r="U26" i="1"/>
  <c r="AB26" i="1" s="1"/>
  <c r="AC26" i="1" s="1"/>
  <c r="V26" i="1"/>
  <c r="S21" i="1"/>
  <c r="T21" i="1"/>
  <c r="U21" i="1"/>
  <c r="AB21" i="1" s="1"/>
  <c r="AC21" i="1" s="1"/>
  <c r="V21" i="1"/>
  <c r="S7" i="1"/>
  <c r="T7" i="1"/>
  <c r="U7" i="1"/>
  <c r="V7" i="1"/>
  <c r="S29" i="1"/>
  <c r="T29" i="1"/>
  <c r="U29" i="1"/>
  <c r="V29" i="1"/>
  <c r="S12" i="1"/>
  <c r="T12" i="1"/>
  <c r="AD12" i="1" s="1"/>
  <c r="AE12" i="1" s="1"/>
  <c r="U12" i="1"/>
  <c r="V12" i="1"/>
  <c r="S33" i="1"/>
  <c r="T33" i="1"/>
  <c r="U33" i="1"/>
  <c r="V33" i="1"/>
  <c r="S16" i="1"/>
  <c r="T16" i="1"/>
  <c r="U16" i="1"/>
  <c r="V16" i="1"/>
  <c r="S13" i="1"/>
  <c r="T13" i="1"/>
  <c r="U13" i="1"/>
  <c r="V13" i="1"/>
  <c r="S8" i="1"/>
  <c r="Z8" i="1" s="1"/>
  <c r="AA8" i="1" s="1"/>
  <c r="T8" i="1"/>
  <c r="U8" i="1"/>
  <c r="V8" i="1"/>
  <c r="S39" i="1"/>
  <c r="T39" i="1"/>
  <c r="U39" i="1"/>
  <c r="V39" i="1"/>
  <c r="S10" i="1"/>
  <c r="T10" i="1"/>
  <c r="U10" i="1"/>
  <c r="V10" i="1"/>
  <c r="S15" i="1"/>
  <c r="T15" i="1"/>
  <c r="U15" i="1"/>
  <c r="V15" i="1"/>
  <c r="AF15" i="1" s="1"/>
  <c r="AG15" i="1" s="1"/>
  <c r="S30" i="1"/>
  <c r="Z30" i="1" s="1"/>
  <c r="AA30" i="1" s="1"/>
  <c r="T30" i="1"/>
  <c r="U30" i="1"/>
  <c r="V30" i="1"/>
  <c r="S19" i="1"/>
  <c r="T19" i="1"/>
  <c r="U19" i="1"/>
  <c r="V19" i="1"/>
  <c r="S2" i="1"/>
  <c r="T2" i="1"/>
  <c r="U2" i="1"/>
  <c r="V2" i="1"/>
  <c r="S25" i="1"/>
  <c r="Z25" i="1" s="1"/>
  <c r="AA25" i="1" s="1"/>
  <c r="T25" i="1"/>
  <c r="U25" i="1"/>
  <c r="V25" i="1"/>
  <c r="AF25" i="1" s="1"/>
  <c r="AG25" i="1" s="1"/>
  <c r="S3" i="1"/>
  <c r="T3" i="1"/>
  <c r="U3" i="1"/>
  <c r="V3" i="1"/>
  <c r="S14" i="1"/>
  <c r="T14" i="1"/>
  <c r="U14" i="1"/>
  <c r="V14" i="1"/>
  <c r="AF14" i="1" s="1"/>
  <c r="AG14" i="1" s="1"/>
  <c r="S18" i="1"/>
  <c r="T18" i="1"/>
  <c r="U18" i="1"/>
  <c r="V18" i="1"/>
  <c r="S5" i="1"/>
  <c r="T5" i="1"/>
  <c r="U5" i="1"/>
  <c r="AB5" i="1" s="1"/>
  <c r="AC5" i="1" s="1"/>
  <c r="V5" i="1"/>
  <c r="S9" i="1"/>
  <c r="T9" i="1"/>
  <c r="AD9" i="1" s="1"/>
  <c r="AE9" i="1" s="1"/>
  <c r="U9" i="1"/>
  <c r="V9" i="1"/>
  <c r="S34" i="1"/>
  <c r="T34" i="1"/>
  <c r="U34" i="1"/>
  <c r="AB34" i="1" s="1"/>
  <c r="AC34" i="1" s="1"/>
  <c r="V34" i="1"/>
  <c r="S37" i="1"/>
  <c r="T37" i="1"/>
  <c r="AD37" i="1" s="1"/>
  <c r="AE37" i="1" s="1"/>
  <c r="U37" i="1"/>
  <c r="V37" i="1"/>
  <c r="S28" i="1"/>
  <c r="T28" i="1"/>
  <c r="U28" i="1"/>
  <c r="AB28" i="1" s="1"/>
  <c r="AC28" i="1" s="1"/>
  <c r="V28" i="1"/>
  <c r="S24" i="1"/>
  <c r="Z24" i="1" s="1"/>
  <c r="AA24" i="1" s="1"/>
  <c r="T24" i="1"/>
  <c r="AD24" i="1" s="1"/>
  <c r="AE24" i="1" s="1"/>
  <c r="U24" i="1"/>
  <c r="V24" i="1"/>
  <c r="S4" i="1"/>
  <c r="Z4" i="1" s="1"/>
  <c r="AA4" i="1" s="1"/>
  <c r="T4" i="1"/>
  <c r="U4" i="1"/>
  <c r="AB4" i="1" s="1"/>
  <c r="AC4" i="1" s="1"/>
  <c r="V4" i="1"/>
  <c r="AF4" i="1" s="1"/>
  <c r="AG4" i="1" s="1"/>
  <c r="S27" i="1"/>
  <c r="T27" i="1"/>
  <c r="U27" i="1"/>
  <c r="V27" i="1"/>
  <c r="S32" i="1"/>
  <c r="T32" i="1"/>
  <c r="U32" i="1"/>
  <c r="V32" i="1"/>
  <c r="AF32" i="1" s="1"/>
  <c r="AG32" i="1" s="1"/>
  <c r="S36" i="1"/>
  <c r="Z36" i="1" s="1"/>
  <c r="AA36" i="1" s="1"/>
  <c r="T36" i="1"/>
  <c r="AD36" i="1" s="1"/>
  <c r="AE36" i="1" s="1"/>
  <c r="U36" i="1"/>
  <c r="V36" i="1"/>
  <c r="S6" i="1"/>
  <c r="T6" i="1"/>
  <c r="U6" i="1"/>
  <c r="V6" i="1"/>
  <c r="AF6" i="1" s="1"/>
  <c r="AG6" i="1" s="1"/>
  <c r="S38" i="1"/>
  <c r="T38" i="1"/>
  <c r="U38" i="1"/>
  <c r="V38" i="1"/>
  <c r="Y39" i="1"/>
  <c r="Y10" i="1"/>
  <c r="Y15" i="1"/>
  <c r="Y30" i="1"/>
  <c r="Y19" i="1"/>
  <c r="Y25" i="1"/>
  <c r="Y3" i="1"/>
  <c r="Y14" i="1"/>
  <c r="Y18" i="1"/>
  <c r="Y5" i="1"/>
  <c r="Y9" i="1"/>
  <c r="Y34" i="1"/>
  <c r="Y37" i="1"/>
  <c r="Y28" i="1"/>
  <c r="Y24" i="1"/>
  <c r="Y4" i="1"/>
  <c r="Y27" i="1"/>
  <c r="Y32" i="1"/>
  <c r="Y36" i="1"/>
  <c r="Y6" i="1"/>
  <c r="Y38" i="1"/>
  <c r="Y8" i="1"/>
  <c r="V31" i="1"/>
  <c r="AF31" i="1" s="1"/>
  <c r="AG31" i="1" s="1"/>
  <c r="U31" i="1"/>
  <c r="AB31" i="1" s="1"/>
  <c r="AC31" i="1" s="1"/>
  <c r="T31" i="1"/>
  <c r="S31" i="1"/>
  <c r="W13" i="1" l="1"/>
  <c r="W6" i="1"/>
  <c r="W32" i="1"/>
  <c r="X35" i="1"/>
  <c r="X40" i="1"/>
  <c r="X22" i="1"/>
  <c r="X28" i="1"/>
  <c r="Z6" i="1"/>
  <c r="AA6" i="1" s="1"/>
  <c r="W21" i="1"/>
  <c r="AD38" i="1"/>
  <c r="AE38" i="1" s="1"/>
  <c r="W37" i="1"/>
  <c r="AB37" i="1"/>
  <c r="AC37" i="1" s="1"/>
  <c r="W39" i="1"/>
  <c r="Z39" i="1"/>
  <c r="AA39" i="1" s="1"/>
  <c r="W41" i="1"/>
  <c r="AB41" i="1"/>
  <c r="AC41" i="1" s="1"/>
  <c r="Z23" i="1"/>
  <c r="AA23" i="1" s="1"/>
  <c r="X6" i="1"/>
  <c r="AD6" i="1"/>
  <c r="AE6" i="1" s="1"/>
  <c r="AD27" i="1"/>
  <c r="AE27" i="1" s="1"/>
  <c r="W18" i="1"/>
  <c r="AB18" i="1"/>
  <c r="AC18" i="1" s="1"/>
  <c r="Z2" i="1"/>
  <c r="AA2" i="1" s="1"/>
  <c r="W15" i="1"/>
  <c r="Z15" i="1"/>
  <c r="AA15" i="1" s="1"/>
  <c r="Z27" i="1"/>
  <c r="AA27" i="1" s="1"/>
  <c r="X34" i="1"/>
  <c r="AD34" i="1"/>
  <c r="AE34" i="1" s="1"/>
  <c r="X5" i="1"/>
  <c r="AD5" i="1"/>
  <c r="AE5" i="1" s="1"/>
  <c r="AD18" i="1"/>
  <c r="AE18" i="1" s="1"/>
  <c r="AB14" i="1"/>
  <c r="AC14" i="1" s="1"/>
  <c r="W3" i="1"/>
  <c r="AB3" i="1"/>
  <c r="AC3" i="1" s="1"/>
  <c r="X2" i="1"/>
  <c r="AF2" i="1"/>
  <c r="AG2" i="1" s="1"/>
  <c r="AF19" i="1"/>
  <c r="AG19" i="1" s="1"/>
  <c r="X30" i="1"/>
  <c r="AF30" i="1"/>
  <c r="AG30" i="1" s="1"/>
  <c r="X10" i="1"/>
  <c r="AF10" i="1"/>
  <c r="AG10" i="1" s="1"/>
  <c r="AF39" i="1"/>
  <c r="AG39" i="1" s="1"/>
  <c r="X8" i="1"/>
  <c r="AF8" i="1"/>
  <c r="AG8" i="1" s="1"/>
  <c r="Z13" i="1"/>
  <c r="AA13" i="1" s="1"/>
  <c r="Z16" i="1"/>
  <c r="AA16" i="1" s="1"/>
  <c r="W33" i="1"/>
  <c r="Z33" i="1"/>
  <c r="AA33" i="1" s="1"/>
  <c r="Z12" i="1"/>
  <c r="AA12" i="1" s="1"/>
  <c r="W29" i="1"/>
  <c r="Z29" i="1"/>
  <c r="AA29" i="1" s="1"/>
  <c r="Z7" i="1"/>
  <c r="AA7" i="1" s="1"/>
  <c r="X21" i="1"/>
  <c r="AD21" i="1"/>
  <c r="AE21" i="1" s="1"/>
  <c r="AD26" i="1"/>
  <c r="AE26" i="1" s="1"/>
  <c r="X20" i="1"/>
  <c r="AD20" i="1"/>
  <c r="AE20" i="1" s="1"/>
  <c r="AD41" i="1"/>
  <c r="AE41" i="1" s="1"/>
  <c r="AD35" i="1"/>
  <c r="AE35" i="1" s="1"/>
  <c r="AD40" i="1"/>
  <c r="AE40" i="1" s="1"/>
  <c r="AF17" i="1"/>
  <c r="AG17" i="1" s="1"/>
  <c r="AF11" i="1"/>
  <c r="AG11" i="1" s="1"/>
  <c r="AD28" i="1"/>
  <c r="AE28" i="1" s="1"/>
  <c r="AD16" i="1"/>
  <c r="AE16" i="1" s="1"/>
  <c r="AD7" i="1"/>
  <c r="AE7" i="1" s="1"/>
  <c r="Z38" i="1"/>
  <c r="AA38" i="1" s="1"/>
  <c r="W31" i="1"/>
  <c r="Z31" i="1"/>
  <c r="AA31" i="1" s="1"/>
  <c r="X36" i="1"/>
  <c r="AF36" i="1"/>
  <c r="AG36" i="1" s="1"/>
  <c r="X27" i="1"/>
  <c r="AF27" i="1"/>
  <c r="AG27" i="1" s="1"/>
  <c r="W4" i="1"/>
  <c r="W28" i="1"/>
  <c r="Z37" i="1"/>
  <c r="AA37" i="1" s="1"/>
  <c r="W34" i="1"/>
  <c r="Z34" i="1"/>
  <c r="AA34" i="1" s="1"/>
  <c r="Z9" i="1"/>
  <c r="AA9" i="1" s="1"/>
  <c r="W5" i="1"/>
  <c r="Z5" i="1"/>
  <c r="AA5" i="1" s="1"/>
  <c r="Z18" i="1"/>
  <c r="AA18" i="1" s="1"/>
  <c r="AD14" i="1"/>
  <c r="AE14" i="1" s="1"/>
  <c r="AD3" i="1"/>
  <c r="AE3" i="1" s="1"/>
  <c r="AB25" i="1"/>
  <c r="AC25" i="1" s="1"/>
  <c r="W2" i="1"/>
  <c r="AB2" i="1"/>
  <c r="AC2" i="1" s="1"/>
  <c r="AB19" i="1"/>
  <c r="AC19" i="1" s="1"/>
  <c r="W30" i="1"/>
  <c r="AB30" i="1"/>
  <c r="AC30" i="1" s="1"/>
  <c r="AB15" i="1"/>
  <c r="AC15" i="1" s="1"/>
  <c r="W10" i="1"/>
  <c r="AB10" i="1"/>
  <c r="AC10" i="1" s="1"/>
  <c r="AB39" i="1"/>
  <c r="AC39" i="1" s="1"/>
  <c r="W8" i="1"/>
  <c r="AB8" i="1"/>
  <c r="AC8" i="1" s="1"/>
  <c r="AF13" i="1"/>
  <c r="AG13" i="1" s="1"/>
  <c r="X16" i="1"/>
  <c r="AF16" i="1"/>
  <c r="AG16" i="1" s="1"/>
  <c r="AF33" i="1"/>
  <c r="AG33" i="1" s="1"/>
  <c r="X12" i="1"/>
  <c r="AF12" i="1"/>
  <c r="AG12" i="1" s="1"/>
  <c r="AF29" i="1"/>
  <c r="AG29" i="1" s="1"/>
  <c r="X7" i="1"/>
  <c r="AF7" i="1"/>
  <c r="AG7" i="1" s="1"/>
  <c r="Z21" i="1"/>
  <c r="AA21" i="1" s="1"/>
  <c r="Z26" i="1"/>
  <c r="AA26" i="1" s="1"/>
  <c r="Z20" i="1"/>
  <c r="AA20" i="1" s="1"/>
  <c r="Z41" i="1"/>
  <c r="AA41" i="1" s="1"/>
  <c r="Z40" i="1"/>
  <c r="AA40" i="1" s="1"/>
  <c r="AB17" i="1"/>
  <c r="AC17" i="1" s="1"/>
  <c r="AB23" i="1"/>
  <c r="AC23" i="1" s="1"/>
  <c r="AB11" i="1"/>
  <c r="AC11" i="1" s="1"/>
  <c r="AB22" i="1"/>
  <c r="AC22" i="1" s="1"/>
  <c r="Z28" i="1"/>
  <c r="AA28" i="1" s="1"/>
  <c r="X32" i="1"/>
  <c r="AD32" i="1"/>
  <c r="AE32" i="1" s="1"/>
  <c r="W24" i="1"/>
  <c r="AB24" i="1"/>
  <c r="AC24" i="1" s="1"/>
  <c r="W9" i="1"/>
  <c r="AB9" i="1"/>
  <c r="AC9" i="1" s="1"/>
  <c r="X3" i="1"/>
  <c r="AF3" i="1"/>
  <c r="AG3" i="1" s="1"/>
  <c r="W25" i="1"/>
  <c r="W19" i="1"/>
  <c r="Z19" i="1"/>
  <c r="AA19" i="1" s="1"/>
  <c r="Z10" i="1"/>
  <c r="AA10" i="1" s="1"/>
  <c r="AB20" i="1"/>
  <c r="AC20" i="1" s="1"/>
  <c r="W20" i="1"/>
  <c r="W40" i="1"/>
  <c r="AB40" i="1"/>
  <c r="AC40" i="1" s="1"/>
  <c r="W17" i="1"/>
  <c r="W11" i="1"/>
  <c r="Z11" i="1"/>
  <c r="AA11" i="1" s="1"/>
  <c r="X4" i="1"/>
  <c r="AD4" i="1"/>
  <c r="AE4" i="1" s="1"/>
  <c r="X38" i="1"/>
  <c r="AF38" i="1"/>
  <c r="AG38" i="1" s="1"/>
  <c r="X31" i="1"/>
  <c r="AD31" i="1"/>
  <c r="AE31" i="1" s="1"/>
  <c r="W38" i="1"/>
  <c r="AB38" i="1"/>
  <c r="AC38" i="1" s="1"/>
  <c r="AB6" i="1"/>
  <c r="AC6" i="1" s="1"/>
  <c r="W36" i="1"/>
  <c r="AB36" i="1"/>
  <c r="AC36" i="1" s="1"/>
  <c r="AB32" i="1"/>
  <c r="AC32" i="1" s="1"/>
  <c r="W27" i="1"/>
  <c r="AB27" i="1"/>
  <c r="AC27" i="1" s="1"/>
  <c r="X24" i="1"/>
  <c r="AF24" i="1"/>
  <c r="AG24" i="1" s="1"/>
  <c r="AF28" i="1"/>
  <c r="AG28" i="1" s="1"/>
  <c r="X37" i="1"/>
  <c r="AF37" i="1"/>
  <c r="AG37" i="1" s="1"/>
  <c r="AF34" i="1"/>
  <c r="AG34" i="1" s="1"/>
  <c r="X9" i="1"/>
  <c r="AF9" i="1"/>
  <c r="AG9" i="1" s="1"/>
  <c r="AF5" i="1"/>
  <c r="AG5" i="1" s="1"/>
  <c r="X18" i="1"/>
  <c r="AF18" i="1"/>
  <c r="AG18" i="1" s="1"/>
  <c r="X14" i="1"/>
  <c r="W14" i="1"/>
  <c r="Z14" i="1"/>
  <c r="AA14" i="1" s="1"/>
  <c r="Z3" i="1"/>
  <c r="AA3" i="1" s="1"/>
  <c r="X25" i="1"/>
  <c r="AD25" i="1"/>
  <c r="AE25" i="1" s="1"/>
  <c r="AD2" i="1"/>
  <c r="AE2" i="1" s="1"/>
  <c r="X19" i="1"/>
  <c r="AD19" i="1"/>
  <c r="AE19" i="1" s="1"/>
  <c r="AD30" i="1"/>
  <c r="AE30" i="1" s="1"/>
  <c r="X15" i="1"/>
  <c r="AD15" i="1"/>
  <c r="AE15" i="1" s="1"/>
  <c r="AD10" i="1"/>
  <c r="AE10" i="1" s="1"/>
  <c r="X39" i="1"/>
  <c r="AD8" i="1"/>
  <c r="AE8" i="1" s="1"/>
  <c r="AB13" i="1"/>
  <c r="AC13" i="1" s="1"/>
  <c r="AB33" i="1"/>
  <c r="AC33" i="1" s="1"/>
  <c r="AB29" i="1"/>
  <c r="AC29" i="1" s="1"/>
  <c r="AF21" i="1"/>
  <c r="AG21" i="1" s="1"/>
  <c r="AF20" i="1"/>
  <c r="AG20" i="1" s="1"/>
  <c r="AF41" i="1"/>
  <c r="AG41" i="1" s="1"/>
  <c r="AD17" i="1"/>
  <c r="AE17" i="1" s="1"/>
  <c r="AD23" i="1"/>
  <c r="AE23" i="1" s="1"/>
  <c r="AD22" i="1"/>
  <c r="AE22" i="1" s="1"/>
  <c r="Z32" i="1"/>
  <c r="AA32" i="1" s="1"/>
  <c r="W16" i="1"/>
  <c r="W12" i="1"/>
  <c r="W7" i="1"/>
  <c r="X26" i="1"/>
  <c r="X23" i="1"/>
  <c r="AB16" i="1"/>
  <c r="AC16" i="1" s="1"/>
  <c r="AB12" i="1"/>
  <c r="AC12" i="1" s="1"/>
  <c r="AB7" i="1"/>
  <c r="AC7" i="1" s="1"/>
  <c r="AF26" i="1"/>
  <c r="AG26" i="1" s="1"/>
  <c r="AF35" i="1"/>
  <c r="AG35" i="1" s="1"/>
  <c r="AF40" i="1"/>
  <c r="AG40" i="1" s="1"/>
  <c r="AF23" i="1"/>
  <c r="AG23" i="1" s="1"/>
  <c r="AF22" i="1"/>
  <c r="AG22" i="1" s="1"/>
  <c r="X13" i="1"/>
  <c r="X33" i="1"/>
  <c r="X29" i="1"/>
  <c r="W26" i="1"/>
  <c r="X41" i="1"/>
  <c r="W35" i="1"/>
  <c r="W23" i="1"/>
  <c r="W22" i="1"/>
  <c r="X11" i="1"/>
  <c r="AD39" i="1"/>
  <c r="AE39" i="1" s="1"/>
  <c r="AD13" i="1"/>
  <c r="AE13" i="1" s="1"/>
  <c r="AD33" i="1"/>
  <c r="AE33" i="1" s="1"/>
  <c r="AD29" i="1"/>
  <c r="AE29" i="1" s="1"/>
  <c r="Z35" i="1"/>
  <c r="AA35" i="1" s="1"/>
  <c r="AD11" i="1"/>
  <c r="AE11" i="1" s="1"/>
</calcChain>
</file>

<file path=xl/sharedStrings.xml><?xml version="1.0" encoding="utf-8"?>
<sst xmlns="http://schemas.openxmlformats.org/spreadsheetml/2006/main" count="210" uniqueCount="82">
  <si>
    <t>Pos</t>
  </si>
  <si>
    <t>Salary</t>
  </si>
  <si>
    <t>90s</t>
  </si>
  <si>
    <t>Gls</t>
  </si>
  <si>
    <t>Ast</t>
  </si>
  <si>
    <t>Sh</t>
  </si>
  <si>
    <t>SoT</t>
  </si>
  <si>
    <t>Crs</t>
  </si>
  <si>
    <t>KP</t>
  </si>
  <si>
    <t>Pass_Cmp</t>
  </si>
  <si>
    <t>Fld</t>
  </si>
  <si>
    <t>Fls</t>
  </si>
  <si>
    <t>TklW</t>
  </si>
  <si>
    <t>Int</t>
  </si>
  <si>
    <t>CrdY</t>
  </si>
  <si>
    <t>CrdR</t>
  </si>
  <si>
    <t>S. Gomez</t>
  </si>
  <si>
    <t>L. Ocampos</t>
  </si>
  <si>
    <t>E. Banega</t>
  </si>
  <si>
    <t>M. El Haddidi</t>
  </si>
  <si>
    <t>J. Kounde</t>
  </si>
  <si>
    <t>Y. Bounou</t>
  </si>
  <si>
    <t>Suso</t>
  </si>
  <si>
    <t>Y. En-Nesyri</t>
  </si>
  <si>
    <t>J. Navas</t>
  </si>
  <si>
    <t>N. Gudelj</t>
  </si>
  <si>
    <t>L. de Jong</t>
  </si>
  <si>
    <t>D. Carlos</t>
  </si>
  <si>
    <t>O. Torres</t>
  </si>
  <si>
    <t>F. Vazquez</t>
  </si>
  <si>
    <t>S. Reguilon</t>
  </si>
  <si>
    <t>J. Jordan</t>
  </si>
  <si>
    <t>Fernando</t>
  </si>
  <si>
    <t>Player</t>
  </si>
  <si>
    <t>Team</t>
  </si>
  <si>
    <t>SEV</t>
  </si>
  <si>
    <t>D. de Gea</t>
  </si>
  <si>
    <t>V. Lindelof</t>
  </si>
  <si>
    <t>E. Bailly</t>
  </si>
  <si>
    <t>H. Maguire</t>
  </si>
  <si>
    <t>P. Pogba</t>
  </si>
  <si>
    <t>J. Mata</t>
  </si>
  <si>
    <t>A. Martial</t>
  </si>
  <si>
    <t>M. Rashford</t>
  </si>
  <si>
    <t>A. Pereira</t>
  </si>
  <si>
    <t>Fred</t>
  </si>
  <si>
    <t>J. Lingard</t>
  </si>
  <si>
    <t>B. Fernandes</t>
  </si>
  <si>
    <t>D. James</t>
  </si>
  <si>
    <t>S. Romero</t>
  </si>
  <si>
    <t>T. Fosu-Mensah</t>
  </si>
  <si>
    <t>O. Ighalo</t>
  </si>
  <si>
    <t>M. Greenwood</t>
  </si>
  <si>
    <t>A. Wan Bissaka</t>
  </si>
  <si>
    <t>N. Matic</t>
  </si>
  <si>
    <t>S. McTominay</t>
  </si>
  <si>
    <t>T. Chong</t>
  </si>
  <si>
    <t>B. Williams</t>
  </si>
  <si>
    <t>T. Mengi</t>
  </si>
  <si>
    <t>MU</t>
  </si>
  <si>
    <t>FPPG</t>
  </si>
  <si>
    <t>FPP90</t>
  </si>
  <si>
    <t>Floor</t>
  </si>
  <si>
    <t>Floor90</t>
  </si>
  <si>
    <t>FPPG-Floor</t>
  </si>
  <si>
    <t>FPP90-Floor90</t>
  </si>
  <si>
    <t>Team_Odds</t>
  </si>
  <si>
    <t>FPPG_w_Odds</t>
  </si>
  <si>
    <t>FPPG/$1000</t>
  </si>
  <si>
    <t>Floor_w_Odds</t>
  </si>
  <si>
    <t>Floor/$1000</t>
  </si>
  <si>
    <t>FPP90_w_Odds</t>
  </si>
  <si>
    <t>FPP90/$1000</t>
  </si>
  <si>
    <t>Floor90_w_Odds</t>
  </si>
  <si>
    <t>Floor90/$1000</t>
  </si>
  <si>
    <t>Starting</t>
  </si>
  <si>
    <t>M</t>
  </si>
  <si>
    <t>M/F</t>
  </si>
  <si>
    <t>D</t>
  </si>
  <si>
    <t>GK</t>
  </si>
  <si>
    <t>F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</si>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</sst>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AB993-0DC8-3C47-A17C-0ED719801054}">
  <dimension ref="A1:AI41"/>
  <sheetViews>
    <sheetView tabSelected="1" topLeftCell="AD1" workbookViewId="0">
      <selection activeCell="AH5" sqref="AH5"/>
    </sheetView>
  </sheetViews>
  <sheetFormatPr baseColWidth="10" defaultRowHeight="16" x14ac:dyDescent="0.2"/>
  <cols>
    <col min="5" max="18" width="7.83203125" customWidth="1"/>
    <col min="19" max="34" width="9.83203125" customWidth="1"/>
  </cols>
  <sheetData>
    <row r="1" spans="1:35" x14ac:dyDescent="0.2">
      <c r="A1" t="s">
        <v>33</v>
      </c>
      <c r="B1" t="s">
        <v>34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60</v>
      </c>
      <c r="T1" t="s">
        <v>61</v>
      </c>
      <c r="U1" t="s">
        <v>62</v>
      </c>
      <c r="V1" t="s">
        <v>63</v>
      </c>
      <c r="W1" t="s">
        <v>64</v>
      </c>
      <c r="X1" t="s">
        <v>65</v>
      </c>
      <c r="Y1" t="s">
        <v>66</v>
      </c>
      <c r="Z1" t="s">
        <v>67</v>
      </c>
      <c r="AA1" t="s">
        <v>68</v>
      </c>
      <c r="AB1" t="s">
        <v>69</v>
      </c>
      <c r="AC1" t="s">
        <v>70</v>
      </c>
      <c r="AD1" t="s">
        <v>71</v>
      </c>
      <c r="AE1" t="s">
        <v>72</v>
      </c>
      <c r="AF1" t="s">
        <v>73</v>
      </c>
      <c r="AG1" t="s">
        <v>74</v>
      </c>
      <c r="AH1" t="s">
        <v>75</v>
      </c>
      <c r="AI1" t="s">
        <v>33</v>
      </c>
    </row>
    <row r="2" spans="1:35" x14ac:dyDescent="0.2">
      <c r="A2" t="s">
        <v>42</v>
      </c>
      <c r="B2" t="s">
        <v>59</v>
      </c>
      <c r="C2" t="s">
        <v>77</v>
      </c>
      <c r="D2">
        <v>9400</v>
      </c>
      <c r="E2" s="1">
        <v>3.9</v>
      </c>
      <c r="F2">
        <v>1</v>
      </c>
      <c r="G2">
        <v>1</v>
      </c>
      <c r="H2">
        <v>9</v>
      </c>
      <c r="I2">
        <v>5</v>
      </c>
      <c r="J2">
        <v>1</v>
      </c>
      <c r="K2">
        <v>5</v>
      </c>
      <c r="L2">
        <v>79</v>
      </c>
      <c r="M2">
        <v>13</v>
      </c>
      <c r="N2">
        <v>1</v>
      </c>
      <c r="O2">
        <v>0</v>
      </c>
      <c r="P2">
        <v>1</v>
      </c>
      <c r="Q2">
        <v>0</v>
      </c>
      <c r="R2">
        <v>0</v>
      </c>
      <c r="S2" s="1">
        <f>(F2*10+G2*6+H2+I2+J2*0.7+K2+L2*0.02+M2+N2*(-0.5)+O2+P2*0.5+Q2*(-1.5)+R2*(-6))/5</f>
        <v>10.056000000000001</v>
      </c>
      <c r="T2" s="1">
        <f>(F2*10+G2*6+H2+I2+J2*0.7+K2+L2*0.02+M2+N2*(-0.5)+O2+P2*0.5+Q2*(-1.5)+R2*(-6))/E2</f>
        <v>12.892307692307693</v>
      </c>
      <c r="U2" s="1">
        <f>(H2+I2+J2*0.7+K2+L2*0.02+M2+N2*(-0.5)+O2+P2*0.5+Q2*(-1.5))/5</f>
        <v>6.8559999999999999</v>
      </c>
      <c r="V2" s="1">
        <f>(H2+I2+J2*0.7+K2+L2*0.02+M2+N2*(-0.5)+O2+P2*0.5+Q2*(-1.5))/E2</f>
        <v>8.7897435897435905</v>
      </c>
      <c r="W2" s="1">
        <f>S2-U2</f>
        <v>3.2000000000000011</v>
      </c>
      <c r="X2" s="1">
        <f>T2-V2</f>
        <v>4.1025641025641022</v>
      </c>
      <c r="Y2" s="1">
        <v>0.38461538461538464</v>
      </c>
      <c r="Z2" s="1">
        <f>S2+(Y2-0.5)*10</f>
        <v>8.9021538461538476</v>
      </c>
      <c r="AA2" s="1">
        <f>Z2/(D2/1000)</f>
        <v>0.94703764320785611</v>
      </c>
      <c r="AB2" s="1">
        <f>U2+(Y2-0.5)*10</f>
        <v>5.7021538461538466</v>
      </c>
      <c r="AC2" s="1">
        <f>AB2/(D2/1000)</f>
        <v>0.60661211129296233</v>
      </c>
      <c r="AD2" s="1">
        <f>T2+(Y2-0.5)*10</f>
        <v>11.738461538461539</v>
      </c>
      <c r="AE2" s="1">
        <f>AD2/(D2/1000)</f>
        <v>1.2487725040916531</v>
      </c>
      <c r="AF2" s="1">
        <f>V2+(Y2-0.5)*10</f>
        <v>7.6358974358974372</v>
      </c>
      <c r="AG2" s="1">
        <f>AF2/(D2/1000)</f>
        <v>0.81232951445717416</v>
      </c>
      <c r="AH2" t="s">
        <v>81</v>
      </c>
      <c r="AI2" t="s">
        <v>42</v>
      </c>
    </row>
    <row r="3" spans="1:35" x14ac:dyDescent="0.2">
      <c r="A3" t="s">
        <v>44</v>
      </c>
      <c r="B3" t="s">
        <v>59</v>
      </c>
      <c r="C3" t="s">
        <v>76</v>
      </c>
      <c r="D3">
        <v>6400</v>
      </c>
      <c r="E3" s="1">
        <v>0.3</v>
      </c>
      <c r="F3">
        <v>0</v>
      </c>
      <c r="G3">
        <v>0</v>
      </c>
      <c r="H3">
        <v>0</v>
      </c>
      <c r="I3">
        <v>0</v>
      </c>
      <c r="J3">
        <v>2</v>
      </c>
      <c r="K3">
        <v>1</v>
      </c>
      <c r="L3">
        <v>10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 s="1">
        <f>(F3*10+G3*6+H3+I3+J3*0.7+K3+L3*0.02+M3+N3*(-0.5)+O3+P3*0.5+Q3*(-1.5)+R3*(-6))/5</f>
        <v>0.52</v>
      </c>
      <c r="T3" s="1">
        <f>(F3*10+G3*6+H3+I3+J3*0.7+K3+L3*0.02+M3+N3*(-0.5)+O3+P3*0.5+Q3*(-1.5)+R3*(-6))/E3</f>
        <v>8.6666666666666679</v>
      </c>
      <c r="U3" s="1">
        <f>(H3+I3+J3*0.7+K3+L3*0.02+M3+N3*(-0.5)+O3+P3*0.5+Q3*(-1.5))/5</f>
        <v>0.52</v>
      </c>
      <c r="V3" s="1">
        <f>(H3+I3+J3*0.7+K3+L3*0.02+M3+N3*(-0.5)+O3+P3*0.5+Q3*(-1.5))/E3</f>
        <v>8.6666666666666679</v>
      </c>
      <c r="W3" s="1">
        <f>S3-U3</f>
        <v>0</v>
      </c>
      <c r="X3" s="1">
        <f>T3-V3</f>
        <v>0</v>
      </c>
      <c r="Y3" s="1">
        <f>5/13</f>
        <v>0.38461538461538464</v>
      </c>
      <c r="Z3" s="1">
        <f>S3+(Y3-0.5)*10</f>
        <v>-0.63384615384615373</v>
      </c>
      <c r="AA3" s="1">
        <f>Z3/(D3/1000)</f>
        <v>-9.903846153846152E-2</v>
      </c>
      <c r="AB3" s="1">
        <f>U3+(Y3-0.5)*10</f>
        <v>-0.63384615384615373</v>
      </c>
      <c r="AC3" s="1">
        <f>AB3/(D3/1000)</f>
        <v>-9.903846153846152E-2</v>
      </c>
      <c r="AD3" s="1">
        <f>T3+(Y3-0.5)*10</f>
        <v>7.5128205128205146</v>
      </c>
      <c r="AE3" s="1">
        <f>AD3/(D3/1000)</f>
        <v>1.1738782051282053</v>
      </c>
      <c r="AF3" s="1">
        <f>V3+(Y3-0.5)*10</f>
        <v>7.5128205128205146</v>
      </c>
      <c r="AG3" s="1">
        <f>AF3/(D3/1000)</f>
        <v>1.1738782051282053</v>
      </c>
      <c r="AI3" t="s">
        <v>44</v>
      </c>
    </row>
    <row r="4" spans="1:35" x14ac:dyDescent="0.2">
      <c r="A4" t="s">
        <v>53</v>
      </c>
      <c r="B4" t="s">
        <v>59</v>
      </c>
      <c r="C4" t="s">
        <v>78</v>
      </c>
      <c r="D4">
        <v>4800</v>
      </c>
      <c r="E4" s="1">
        <v>3.7</v>
      </c>
      <c r="F4">
        <v>0</v>
      </c>
      <c r="G4">
        <v>0</v>
      </c>
      <c r="H4">
        <v>0</v>
      </c>
      <c r="I4">
        <v>0</v>
      </c>
      <c r="J4">
        <v>6</v>
      </c>
      <c r="K4">
        <v>3</v>
      </c>
      <c r="L4">
        <v>171</v>
      </c>
      <c r="M4">
        <v>3</v>
      </c>
      <c r="N4">
        <v>1</v>
      </c>
      <c r="O4">
        <v>7</v>
      </c>
      <c r="P4">
        <v>9</v>
      </c>
      <c r="Q4">
        <v>0</v>
      </c>
      <c r="R4">
        <v>0</v>
      </c>
      <c r="S4" s="1">
        <f>(F4*10+G4*6+H4+I4+J4*0.7+K4+L4*0.02+M4+N4*(-0.5)+O4+P4*0.5+Q4*(-1.5)+R4*(-6))/5</f>
        <v>4.9239999999999995</v>
      </c>
      <c r="T4" s="1">
        <f>(F4*10+G4*6+H4+I4+J4*0.7+K4+L4*0.02+M4+N4*(-0.5)+O4+P4*0.5+Q4*(-1.5)+R4*(-6))/E4</f>
        <v>6.6540540540540531</v>
      </c>
      <c r="U4" s="1">
        <f>(H4+I4+J4*0.7+K4+L4*0.02+M4+N4*(-0.5)+O4+P4*0.5+Q4*(-1.5))/5</f>
        <v>4.9239999999999995</v>
      </c>
      <c r="V4" s="1">
        <f>(H4+I4+J4*0.7+K4+L4*0.02+M4+N4*(-0.5)+O4+P4*0.5+Q4*(-1.5))/E4</f>
        <v>6.6540540540540531</v>
      </c>
      <c r="W4" s="1">
        <f>S4-U4</f>
        <v>0</v>
      </c>
      <c r="X4" s="1">
        <f>T4-V4</f>
        <v>0</v>
      </c>
      <c r="Y4" s="1">
        <f>5/13</f>
        <v>0.38461538461538464</v>
      </c>
      <c r="Z4" s="1">
        <f>S4+(Y4-0.5)*10</f>
        <v>3.7701538461538457</v>
      </c>
      <c r="AA4" s="1">
        <f>Z4/(D4/1000)</f>
        <v>0.78544871794871784</v>
      </c>
      <c r="AB4" s="1">
        <f>U4+(Y4-0.5)*10</f>
        <v>3.7701538461538457</v>
      </c>
      <c r="AC4" s="1">
        <f>AB4/(D4/1000)</f>
        <v>0.78544871794871784</v>
      </c>
      <c r="AD4" s="1">
        <f>T4+(Y4-0.5)*10</f>
        <v>5.500207900207899</v>
      </c>
      <c r="AE4" s="1">
        <f>AD4/(D4/1000)</f>
        <v>1.1458766458766456</v>
      </c>
      <c r="AF4" s="1">
        <f>V4+(Y4-0.5)*10</f>
        <v>5.500207900207899</v>
      </c>
      <c r="AG4" s="1">
        <f>AF4/(D4/1000)</f>
        <v>1.1458766458766456</v>
      </c>
      <c r="AH4" t="s">
        <v>81</v>
      </c>
      <c r="AI4" t="s">
        <v>53</v>
      </c>
    </row>
    <row r="5" spans="1:35" x14ac:dyDescent="0.2">
      <c r="A5" t="s">
        <v>47</v>
      </c>
      <c r="B5" t="s">
        <v>59</v>
      </c>
      <c r="C5" t="s">
        <v>76</v>
      </c>
      <c r="D5">
        <v>11400</v>
      </c>
      <c r="E5" s="1">
        <v>4.2777777777777777</v>
      </c>
      <c r="F5">
        <v>3</v>
      </c>
      <c r="G5">
        <v>0</v>
      </c>
      <c r="H5">
        <v>10</v>
      </c>
      <c r="I5">
        <v>5</v>
      </c>
      <c r="J5">
        <v>19</v>
      </c>
      <c r="K5">
        <v>10</v>
      </c>
      <c r="L5">
        <v>214</v>
      </c>
      <c r="M5">
        <v>6</v>
      </c>
      <c r="N5">
        <v>2</v>
      </c>
      <c r="O5">
        <v>2</v>
      </c>
      <c r="P5">
        <v>0</v>
      </c>
      <c r="Q5">
        <v>1</v>
      </c>
      <c r="R5">
        <v>0</v>
      </c>
      <c r="S5" s="1">
        <f>(F5*10+G5*6+H5+I5+J5*0.7+K5+L5*0.02+M5+N5*(-0.5)+O5+P5*0.5+Q5*(-1.5)+R5*(-6))/5</f>
        <v>15.616</v>
      </c>
      <c r="T5" s="1">
        <f>(F5*10+G5*6+H5+I5+J5*0.7+K5+L5*0.02+M5+N5*(-0.5)+O5+P5*0.5+Q5*(-1.5)+R5*(-6))/E5</f>
        <v>18.252467532467531</v>
      </c>
      <c r="U5" s="1">
        <f>(H5+I5+J5*0.7+K5+L5*0.02+M5+N5*(-0.5)+O5+P5*0.5+Q5*(-1.5))/5</f>
        <v>9.6159999999999997</v>
      </c>
      <c r="V5" s="1">
        <f>(H5+I5+J5*0.7+K5+L5*0.02+M5+N5*(-0.5)+O5+P5*0.5+Q5*(-1.5))/E5</f>
        <v>11.239480519480519</v>
      </c>
      <c r="W5" s="1">
        <f>S5-U5</f>
        <v>6</v>
      </c>
      <c r="X5" s="1">
        <f>T5-V5</f>
        <v>7.0129870129870113</v>
      </c>
      <c r="Y5" s="1">
        <f>5/13</f>
        <v>0.38461538461538464</v>
      </c>
      <c r="Z5" s="1">
        <f>S5+(Y5-0.5)*10</f>
        <v>14.462153846153846</v>
      </c>
      <c r="AA5" s="1">
        <f>Z5/(D5/1000)</f>
        <v>1.2686099865047233</v>
      </c>
      <c r="AB5" s="1">
        <f>U5+(Y5-0.5)*10</f>
        <v>8.4621538461538464</v>
      </c>
      <c r="AC5" s="1">
        <f>AB5/(D5/1000)</f>
        <v>0.74229419703103916</v>
      </c>
      <c r="AD5" s="1">
        <f>T5+(Y5-0.5)*10</f>
        <v>17.098621378621377</v>
      </c>
      <c r="AE5" s="1">
        <f>AD5/(D5/1000)</f>
        <v>1.4998790683001209</v>
      </c>
      <c r="AF5" s="1">
        <f>V5+(Y5-0.5)*10</f>
        <v>10.085634365634366</v>
      </c>
      <c r="AG5" s="1">
        <f>AF5/(D5/1000)</f>
        <v>0.88470476891529526</v>
      </c>
      <c r="AH5" t="s">
        <v>81</v>
      </c>
      <c r="AI5" t="s">
        <v>47</v>
      </c>
    </row>
    <row r="6" spans="1:35" x14ac:dyDescent="0.2">
      <c r="A6" t="s">
        <v>57</v>
      </c>
      <c r="B6" t="s">
        <v>59</v>
      </c>
      <c r="C6" t="s">
        <v>78</v>
      </c>
      <c r="D6">
        <v>4400</v>
      </c>
      <c r="E6" s="1">
        <v>5.1222222222222218</v>
      </c>
      <c r="F6">
        <v>0</v>
      </c>
      <c r="G6">
        <v>0</v>
      </c>
      <c r="H6">
        <v>0</v>
      </c>
      <c r="I6">
        <v>0</v>
      </c>
      <c r="J6">
        <v>6</v>
      </c>
      <c r="K6">
        <v>5</v>
      </c>
      <c r="L6">
        <v>305</v>
      </c>
      <c r="M6">
        <v>8</v>
      </c>
      <c r="N6">
        <v>2</v>
      </c>
      <c r="O6">
        <v>7</v>
      </c>
      <c r="P6">
        <v>7</v>
      </c>
      <c r="Q6">
        <v>1</v>
      </c>
      <c r="R6">
        <v>0</v>
      </c>
      <c r="S6" s="1">
        <f>(F6*10+G6*6+H6+I6+J6*0.7+K6+L6*0.02+M6+N6*(-0.5)+O6+P6*0.5+Q6*(-1.5)+R6*(-6))/5</f>
        <v>6.26</v>
      </c>
      <c r="T6" s="1">
        <f>(F6*10+G6*6+H6+I6+J6*0.7+K6+L6*0.02+M6+N6*(-0.5)+O6+P6*0.5+Q6*(-1.5)+R6*(-6))/E6</f>
        <v>6.1106290672451191</v>
      </c>
      <c r="U6" s="1">
        <f>(H6+I6+J6*0.7+K6+L6*0.02+M6+N6*(-0.5)+O6+P6*0.5+Q6*(-1.5))/5</f>
        <v>6.26</v>
      </c>
      <c r="V6" s="1">
        <f>(H6+I6+J6*0.7+K6+L6*0.02+M6+N6*(-0.5)+O6+P6*0.5+Q6*(-1.5))/E6</f>
        <v>6.1106290672451191</v>
      </c>
      <c r="W6" s="1">
        <f>S6-U6</f>
        <v>0</v>
      </c>
      <c r="X6" s="1">
        <f>T6-V6</f>
        <v>0</v>
      </c>
      <c r="Y6" s="1">
        <f>5/13</f>
        <v>0.38461538461538464</v>
      </c>
      <c r="Z6" s="1">
        <f>S6+(Y6-0.5)*10</f>
        <v>5.1061538461538465</v>
      </c>
      <c r="AA6" s="1">
        <f>Z6/(D6/1000)</f>
        <v>1.1604895104895105</v>
      </c>
      <c r="AB6" s="1">
        <f>U6+(Y6-0.5)*10</f>
        <v>5.1061538461538465</v>
      </c>
      <c r="AC6" s="1">
        <f>AB6/(D6/1000)</f>
        <v>1.1604895104895105</v>
      </c>
      <c r="AD6" s="1">
        <f>T6+(Y6-0.5)*10</f>
        <v>4.9567829133989658</v>
      </c>
      <c r="AE6" s="1">
        <f>AD6/(D6/1000)</f>
        <v>1.1265415712270377</v>
      </c>
      <c r="AF6" s="1">
        <f>V6+(Y6-0.5)*10</f>
        <v>4.9567829133989658</v>
      </c>
      <c r="AG6" s="1">
        <f>AF6/(D6/1000)</f>
        <v>1.1265415712270377</v>
      </c>
      <c r="AH6" t="s">
        <v>81</v>
      </c>
      <c r="AI6" t="s">
        <v>57</v>
      </c>
    </row>
    <row r="7" spans="1:35" x14ac:dyDescent="0.2">
      <c r="A7" t="s">
        <v>27</v>
      </c>
      <c r="B7" t="s">
        <v>35</v>
      </c>
      <c r="C7" t="s">
        <v>78</v>
      </c>
      <c r="D7">
        <v>3000</v>
      </c>
      <c r="E7" s="1">
        <v>4</v>
      </c>
      <c r="F7">
        <v>0</v>
      </c>
      <c r="G7">
        <v>0</v>
      </c>
      <c r="H7">
        <v>1</v>
      </c>
      <c r="I7">
        <v>0</v>
      </c>
      <c r="J7">
        <v>0</v>
      </c>
      <c r="K7">
        <v>2</v>
      </c>
      <c r="L7">
        <v>207</v>
      </c>
      <c r="M7">
        <v>0</v>
      </c>
      <c r="N7">
        <v>7</v>
      </c>
      <c r="O7">
        <v>2</v>
      </c>
      <c r="P7">
        <v>5</v>
      </c>
      <c r="Q7">
        <v>2</v>
      </c>
      <c r="R7">
        <v>0</v>
      </c>
      <c r="S7" s="1">
        <f>(F7*10+G7*6+H7+I7+J7*0.7+K7+L7*0.02+M7+N7*(-0.5)+O7+P7*0.5+Q7*(-1.5)+R7*(-6))/5</f>
        <v>1.028</v>
      </c>
      <c r="T7" s="1">
        <f>(F7*10+G7*6+H7+I7+J7*0.7+K7+L7*0.02+M7+N7*(-0.5)+O7+P7*0.5+Q7*(-1.5)+R7*(-6))/E7</f>
        <v>1.2850000000000001</v>
      </c>
      <c r="U7" s="1">
        <f>(H7+I7+J7*0.7+K7+L7*0.02+M7+N7*(-0.5)+O7+P7*0.5+Q7*(-1.5))/5</f>
        <v>1.028</v>
      </c>
      <c r="V7" s="1">
        <f>(H7+I7+J7*0.7+K7+L7*0.02+M7+N7*(-0.5)+O7+P7*0.5+Q7*(-1.5))/E7</f>
        <v>1.2850000000000001</v>
      </c>
      <c r="W7" s="1">
        <f>S7-U7</f>
        <v>0</v>
      </c>
      <c r="X7" s="1">
        <f>T7-V7</f>
        <v>0</v>
      </c>
      <c r="Y7" s="1">
        <f>4/13</f>
        <v>0.30769230769230771</v>
      </c>
      <c r="Z7" s="1">
        <f>S7+(Y7-0.5)*10</f>
        <v>-0.89507692307692288</v>
      </c>
      <c r="AA7" s="1">
        <f>Z7/(D7/1000)</f>
        <v>-0.29835897435897429</v>
      </c>
      <c r="AB7" s="1">
        <f>U7+(Y7-0.5)*10</f>
        <v>-0.89507692307692288</v>
      </c>
      <c r="AC7" s="1">
        <f>AB7/(D7/1000)</f>
        <v>-0.29835897435897429</v>
      </c>
      <c r="AD7" s="1">
        <f>T7+(Y7-0.5)*10</f>
        <v>-0.63807692307692276</v>
      </c>
      <c r="AE7" s="1">
        <f>AD7/(D7/1000)</f>
        <v>-0.2126923076923076</v>
      </c>
      <c r="AF7" s="1">
        <f>V7+(Y7-0.5)*10</f>
        <v>-0.63807692307692276</v>
      </c>
      <c r="AG7" s="1">
        <f>AF7/(D7/1000)</f>
        <v>-0.2126923076923076</v>
      </c>
      <c r="AI7" t="s">
        <v>27</v>
      </c>
    </row>
    <row r="8" spans="1:35" x14ac:dyDescent="0.2">
      <c r="A8" t="s">
        <v>36</v>
      </c>
      <c r="B8" t="s">
        <v>59</v>
      </c>
      <c r="C8" t="s">
        <v>79</v>
      </c>
      <c r="D8">
        <v>6000</v>
      </c>
      <c r="E8">
        <v>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65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 s="1">
        <f>(F8*10+G8*6+H8+I8+J8*0.7+K8+L8*0.02+M8+N8*(-0.5)+O8+P8*0.5+Q8*(-1.5)+R8*(-6))/5</f>
        <v>0.26</v>
      </c>
      <c r="T8" s="1">
        <f>(F8*10+G8*6+H8+I8+J8*0.7+K8+L8*0.02+M8+N8*(-0.5)+O8+P8*0.5+Q8*(-1.5)+R8*(-6))/E8</f>
        <v>0.43333333333333335</v>
      </c>
      <c r="U8" s="1">
        <f>(H8+I8+J8*0.7+K8+L8*0.02+M8+N8*(-0.5)+O8+P8*0.5+Q8*(-1.5))/5</f>
        <v>0.26</v>
      </c>
      <c r="V8" s="1">
        <f>(H8+I8+J8*0.7+K8+L8*0.02+M8+N8*(-0.5)+O8+P8*0.5+Q8*(-1.5))/E8</f>
        <v>0.43333333333333335</v>
      </c>
      <c r="W8" s="1">
        <f>S8-U8</f>
        <v>0</v>
      </c>
      <c r="X8" s="1">
        <f>T8-V8</f>
        <v>0</v>
      </c>
      <c r="Y8" s="1">
        <f>5/13</f>
        <v>0.38461538461538464</v>
      </c>
      <c r="Z8" s="1">
        <f>S8+(Y8-0.5)*10</f>
        <v>-0.89384615384615373</v>
      </c>
      <c r="AA8" s="1">
        <f>Z8/(D8/1000)</f>
        <v>-0.14897435897435896</v>
      </c>
      <c r="AB8" s="1">
        <f>U8+(Y8-0.5)*10</f>
        <v>-0.89384615384615373</v>
      </c>
      <c r="AC8" s="1">
        <f>AB8/(D8/1000)</f>
        <v>-0.14897435897435896</v>
      </c>
      <c r="AD8" s="1">
        <f>T8+(Y8-0.5)*10</f>
        <v>-0.7205128205128204</v>
      </c>
      <c r="AE8" s="1">
        <f>AD8/(D8/1000)</f>
        <v>-0.12008547008547006</v>
      </c>
      <c r="AF8" s="1">
        <f>V8+(Y8-0.5)*10</f>
        <v>-0.7205128205128204</v>
      </c>
      <c r="AG8" s="1">
        <f>AF8/(D8/1000)</f>
        <v>-0.12008547008547006</v>
      </c>
      <c r="AI8" t="s">
        <v>36</v>
      </c>
    </row>
    <row r="9" spans="1:35" x14ac:dyDescent="0.2">
      <c r="A9" t="s">
        <v>48</v>
      </c>
      <c r="B9" t="s">
        <v>59</v>
      </c>
      <c r="C9" t="s">
        <v>76</v>
      </c>
      <c r="D9">
        <v>5000</v>
      </c>
      <c r="E9" s="1">
        <v>1.5333333333333334</v>
      </c>
      <c r="F9">
        <v>0</v>
      </c>
      <c r="G9">
        <v>0</v>
      </c>
      <c r="H9">
        <v>0</v>
      </c>
      <c r="I9">
        <v>0</v>
      </c>
      <c r="J9">
        <v>5</v>
      </c>
      <c r="K9">
        <v>0</v>
      </c>
      <c r="L9">
        <v>30</v>
      </c>
      <c r="M9">
        <v>1</v>
      </c>
      <c r="N9">
        <v>0</v>
      </c>
      <c r="O9">
        <v>2</v>
      </c>
      <c r="P9">
        <v>1</v>
      </c>
      <c r="Q9">
        <v>0</v>
      </c>
      <c r="R9">
        <v>0</v>
      </c>
      <c r="S9" s="1">
        <f>(F9*10+G9*6+H9+I9+J9*0.7+K9+L9*0.02+M9+N9*(-0.5)+O9+P9*0.5+Q9*(-1.5)+R9*(-6))/5</f>
        <v>1.52</v>
      </c>
      <c r="T9" s="1">
        <f>(F9*10+G9*6+H9+I9+J9*0.7+K9+L9*0.02+M9+N9*(-0.5)+O9+P9*0.5+Q9*(-1.5)+R9*(-6))/E9</f>
        <v>4.9565217391304346</v>
      </c>
      <c r="U9" s="1">
        <f>(H9+I9+J9*0.7+K9+L9*0.02+M9+N9*(-0.5)+O9+P9*0.5+Q9*(-1.5))/5</f>
        <v>1.52</v>
      </c>
      <c r="V9" s="1">
        <f>(H9+I9+J9*0.7+K9+L9*0.02+M9+N9*(-0.5)+O9+P9*0.5+Q9*(-1.5))/E9</f>
        <v>4.9565217391304346</v>
      </c>
      <c r="W9" s="1">
        <f>S9-U9</f>
        <v>0</v>
      </c>
      <c r="X9" s="1">
        <f>T9-V9</f>
        <v>0</v>
      </c>
      <c r="Y9" s="1">
        <f>5/13</f>
        <v>0.38461538461538464</v>
      </c>
      <c r="Z9" s="1">
        <f>S9+(Y9-0.5)*10</f>
        <v>0.36615384615384627</v>
      </c>
      <c r="AA9" s="1">
        <f>Z9/(D9/1000)</f>
        <v>7.3230769230769252E-2</v>
      </c>
      <c r="AB9" s="1">
        <f>U9+(Y9-0.5)*10</f>
        <v>0.36615384615384627</v>
      </c>
      <c r="AC9" s="1">
        <f>AB9/(D9/1000)</f>
        <v>7.3230769230769252E-2</v>
      </c>
      <c r="AD9" s="1">
        <f>T9+(Y9-0.5)*10</f>
        <v>3.8026755852842808</v>
      </c>
      <c r="AE9" s="1">
        <f>AD9/(D9/1000)</f>
        <v>0.76053511705685617</v>
      </c>
      <c r="AF9" s="1">
        <f>V9+(Y9-0.5)*10</f>
        <v>3.8026755852842808</v>
      </c>
      <c r="AG9" s="1">
        <f>AF9/(D9/1000)</f>
        <v>0.76053511705685617</v>
      </c>
      <c r="AI9" t="s">
        <v>48</v>
      </c>
    </row>
    <row r="10" spans="1:35" x14ac:dyDescent="0.2">
      <c r="A10" t="s">
        <v>38</v>
      </c>
      <c r="B10" t="s">
        <v>59</v>
      </c>
      <c r="C10" t="s">
        <v>78</v>
      </c>
      <c r="D10">
        <v>3200</v>
      </c>
      <c r="E10" s="1">
        <v>2.2666666666666666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121</v>
      </c>
      <c r="M10">
        <v>1</v>
      </c>
      <c r="N10">
        <v>3</v>
      </c>
      <c r="O10">
        <v>3</v>
      </c>
      <c r="P10">
        <v>5</v>
      </c>
      <c r="Q10">
        <v>1</v>
      </c>
      <c r="R10">
        <v>0</v>
      </c>
      <c r="S10" s="1">
        <f>(F10*10+G10*6+H10+I10+J10*0.7+K10+L10*0.02+M10+N10*(-0.5)+O10+P10*0.5+Q10*(-1.5)+R10*(-6))/5</f>
        <v>1.1839999999999999</v>
      </c>
      <c r="T10" s="1">
        <f>(F10*10+G10*6+H10+I10+J10*0.7+K10+L10*0.02+M10+N10*(-0.5)+O10+P10*0.5+Q10*(-1.5)+R10*(-6))/E10</f>
        <v>2.611764705882353</v>
      </c>
      <c r="U10" s="1">
        <f>(H10+I10+J10*0.7+K10+L10*0.02+M10+N10*(-0.5)+O10+P10*0.5+Q10*(-1.5))/5</f>
        <v>1.1839999999999999</v>
      </c>
      <c r="V10" s="1">
        <f>(H10+I10+J10*0.7+K10+L10*0.02+M10+N10*(-0.5)+O10+P10*0.5+Q10*(-1.5))/E10</f>
        <v>2.611764705882353</v>
      </c>
      <c r="W10" s="1">
        <f>S10-U10</f>
        <v>0</v>
      </c>
      <c r="X10" s="1">
        <f>T10-V10</f>
        <v>0</v>
      </c>
      <c r="Y10" s="1">
        <f>5/13</f>
        <v>0.38461538461538464</v>
      </c>
      <c r="Z10" s="1">
        <f>S10+(Y10-0.5)*10</f>
        <v>3.0153846153846198E-2</v>
      </c>
      <c r="AA10" s="1">
        <f>Z10/(D10/1000)</f>
        <v>9.4230769230769368E-3</v>
      </c>
      <c r="AB10" s="1">
        <f>U10+(Y10-0.5)*10</f>
        <v>3.0153846153846198E-2</v>
      </c>
      <c r="AC10" s="1">
        <f>AB10/(D10/1000)</f>
        <v>9.4230769230769368E-3</v>
      </c>
      <c r="AD10" s="1">
        <f>T10+(Y10-0.5)*10</f>
        <v>1.4579185520361992</v>
      </c>
      <c r="AE10" s="1">
        <f>AD10/(D10/1000)</f>
        <v>0.45559954751131226</v>
      </c>
      <c r="AF10" s="1">
        <f>V10+(Y10-0.5)*10</f>
        <v>1.4579185520361992</v>
      </c>
      <c r="AG10" s="1">
        <f>AF10/(D10/1000)</f>
        <v>0.45559954751131226</v>
      </c>
      <c r="AI10" t="s">
        <v>38</v>
      </c>
    </row>
    <row r="11" spans="1:35" x14ac:dyDescent="0.2">
      <c r="A11" t="s">
        <v>18</v>
      </c>
      <c r="B11" t="s">
        <v>35</v>
      </c>
      <c r="C11" t="s">
        <v>76</v>
      </c>
      <c r="D11">
        <v>9600</v>
      </c>
      <c r="E11" s="1">
        <v>3.2333333333333334</v>
      </c>
      <c r="F11">
        <v>0</v>
      </c>
      <c r="G11">
        <v>1</v>
      </c>
      <c r="H11">
        <v>7</v>
      </c>
      <c r="I11">
        <v>3</v>
      </c>
      <c r="J11">
        <v>16</v>
      </c>
      <c r="K11">
        <v>10</v>
      </c>
      <c r="L11">
        <v>279</v>
      </c>
      <c r="M11">
        <v>5</v>
      </c>
      <c r="N11">
        <v>3</v>
      </c>
      <c r="O11">
        <v>7</v>
      </c>
      <c r="P11">
        <v>3</v>
      </c>
      <c r="Q11">
        <v>1</v>
      </c>
      <c r="R11">
        <v>0</v>
      </c>
      <c r="S11" s="1">
        <f>(F11*10+G11*6+H11+I11+J11*0.7+K11+L11*0.02+M11+N11*(-0.5)+O11+P11*0.5+Q11*(-1.5)+R11*(-6))/5</f>
        <v>10.656000000000001</v>
      </c>
      <c r="T11" s="1">
        <f>(F11*10+G11*6+H11+I11+J11*0.7+K11+L11*0.02+M11+N11*(-0.5)+O11+P11*0.5+Q11*(-1.5)+R11*(-6))/E11</f>
        <v>16.478350515463916</v>
      </c>
      <c r="U11" s="1">
        <f>(H11+I11+J11*0.7+K11+L11*0.02+M11+N11*(-0.5)+O11+P11*0.5+Q11*(-1.5))/5</f>
        <v>9.4559999999999995</v>
      </c>
      <c r="V11" s="1">
        <f>(H11+I11+J11*0.7+K11+L11*0.02+M11+N11*(-0.5)+O11+P11*0.5+Q11*(-1.5))/E11</f>
        <v>14.622680412371134</v>
      </c>
      <c r="W11" s="1">
        <f>S11-U11</f>
        <v>1.2000000000000011</v>
      </c>
      <c r="X11" s="1">
        <f>T11-V11</f>
        <v>1.8556701030927822</v>
      </c>
      <c r="Y11" s="1">
        <f>4/13</f>
        <v>0.30769230769230771</v>
      </c>
      <c r="Z11" s="1">
        <f>S11+(Y11-0.5)*10</f>
        <v>8.7329230769230772</v>
      </c>
      <c r="AA11" s="1">
        <f>Z11/(D11/1000)</f>
        <v>0.90967948717948721</v>
      </c>
      <c r="AB11" s="1">
        <f>U11+(Y11-0.5)*10</f>
        <v>7.5329230769230762</v>
      </c>
      <c r="AC11" s="1">
        <f>AB11/(D11/1000)</f>
        <v>0.7846794871794871</v>
      </c>
      <c r="AD11" s="1">
        <f>T11+(Y11-0.5)*10</f>
        <v>14.555273592386992</v>
      </c>
      <c r="AE11" s="1">
        <f>AD11/(D11/1000)</f>
        <v>1.5161743325403119</v>
      </c>
      <c r="AF11" s="1">
        <f>V11+(Y11-0.5)*10</f>
        <v>12.69960348929421</v>
      </c>
      <c r="AG11" s="1">
        <f>AF11/(D11/1000)</f>
        <v>1.3228753634681469</v>
      </c>
      <c r="AH11" t="s">
        <v>81</v>
      </c>
      <c r="AI11" t="s">
        <v>18</v>
      </c>
    </row>
    <row r="12" spans="1:35" x14ac:dyDescent="0.2">
      <c r="A12" t="s">
        <v>29</v>
      </c>
      <c r="B12" t="s">
        <v>35</v>
      </c>
      <c r="C12" t="s">
        <v>77</v>
      </c>
      <c r="D12">
        <v>4600</v>
      </c>
      <c r="E12" s="1">
        <v>0.97777777777777775</v>
      </c>
      <c r="F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69</v>
      </c>
      <c r="M12">
        <v>1</v>
      </c>
      <c r="N12">
        <v>5</v>
      </c>
      <c r="O12">
        <v>1</v>
      </c>
      <c r="P12">
        <v>0</v>
      </c>
      <c r="Q12">
        <v>0</v>
      </c>
      <c r="R12">
        <v>0</v>
      </c>
      <c r="S12" s="1">
        <f>(F12*10+G12*6+H12+I12+J12*0.7+K12+L12*0.02+M12+N12*(-0.5)+O12+P12*0.5+Q12*(-1.5)+R12*(-6))/5</f>
        <v>0.51600000000000001</v>
      </c>
      <c r="T12" s="1">
        <f>(F12*10+G12*6+H12+I12+J12*0.7+K12+L12*0.02+M12+N12*(-0.5)+O12+P12*0.5+Q12*(-1.5)+R12*(-6))/E12</f>
        <v>2.6386363636363637</v>
      </c>
      <c r="U12" s="1">
        <f>(H12+I12+J12*0.7+K12+L12*0.02+M12+N12*(-0.5)+O12+P12*0.5+Q12*(-1.5))/5</f>
        <v>0.51600000000000001</v>
      </c>
      <c r="V12" s="1">
        <f>(H12+I12+J12*0.7+K12+L12*0.02+M12+N12*(-0.5)+O12+P12*0.5+Q12*(-1.5))/E12</f>
        <v>2.6386363636363637</v>
      </c>
      <c r="W12" s="1">
        <f>S12-U12</f>
        <v>0</v>
      </c>
      <c r="X12" s="1">
        <f>T12-V12</f>
        <v>0</v>
      </c>
      <c r="Y12" s="1">
        <f>4/13</f>
        <v>0.30769230769230771</v>
      </c>
      <c r="Z12" s="1">
        <f>S12+(Y12-0.5)*10</f>
        <v>-1.4070769230769229</v>
      </c>
      <c r="AA12" s="1">
        <f>Z12/(D12/1000)</f>
        <v>-0.30588628762541803</v>
      </c>
      <c r="AB12" s="1">
        <f>U12+(Y12-0.5)*10</f>
        <v>-1.4070769230769229</v>
      </c>
      <c r="AC12" s="1">
        <f>AB12/(D12/1000)</f>
        <v>-0.30588628762541803</v>
      </c>
      <c r="AD12" s="1">
        <f>T12+(Y12-0.5)*10</f>
        <v>0.71555944055944076</v>
      </c>
      <c r="AE12" s="1">
        <f>AD12/(D12/1000)</f>
        <v>0.15555640012161756</v>
      </c>
      <c r="AF12" s="1">
        <f>V12+(Y12-0.5)*10</f>
        <v>0.71555944055944076</v>
      </c>
      <c r="AG12" s="1">
        <f>AF12/(D12/1000)</f>
        <v>0.15555640012161756</v>
      </c>
      <c r="AI12" t="s">
        <v>29</v>
      </c>
    </row>
    <row r="13" spans="1:35" x14ac:dyDescent="0.2">
      <c r="A13" t="s">
        <v>32</v>
      </c>
      <c r="B13" t="s">
        <v>35</v>
      </c>
      <c r="C13" t="s">
        <v>76</v>
      </c>
      <c r="D13">
        <v>3400</v>
      </c>
      <c r="E13" s="1">
        <v>3.1888888888888891</v>
      </c>
      <c r="F13">
        <v>0</v>
      </c>
      <c r="G13">
        <v>0</v>
      </c>
      <c r="H13">
        <v>2</v>
      </c>
      <c r="I13">
        <v>2</v>
      </c>
      <c r="J13">
        <v>0</v>
      </c>
      <c r="K13">
        <v>1</v>
      </c>
      <c r="L13">
        <v>145</v>
      </c>
      <c r="M13">
        <v>2</v>
      </c>
      <c r="N13">
        <v>2</v>
      </c>
      <c r="O13">
        <v>6</v>
      </c>
      <c r="P13">
        <v>5</v>
      </c>
      <c r="Q13">
        <v>0</v>
      </c>
      <c r="R13">
        <v>0</v>
      </c>
      <c r="S13" s="1">
        <f>(F13*10+G13*6+H13+I13+J13*0.7+K13+L13*0.02+M13+N13*(-0.5)+O13+P13*0.5+Q13*(-1.5)+R13*(-6))/5</f>
        <v>3.4799999999999995</v>
      </c>
      <c r="T13" s="1">
        <f>(F13*10+G13*6+H13+I13+J13*0.7+K13+L13*0.02+M13+N13*(-0.5)+O13+P13*0.5+Q13*(-1.5)+R13*(-6))/E13</f>
        <v>5.456445993031358</v>
      </c>
      <c r="U13" s="1">
        <f>(H13+I13+J13*0.7+K13+L13*0.02+M13+N13*(-0.5)+O13+P13*0.5+Q13*(-1.5))/5</f>
        <v>3.4799999999999995</v>
      </c>
      <c r="V13" s="1">
        <f>(H13+I13+J13*0.7+K13+L13*0.02+M13+N13*(-0.5)+O13+P13*0.5+Q13*(-1.5))/E13</f>
        <v>5.456445993031358</v>
      </c>
      <c r="W13" s="1">
        <f>S13-U13</f>
        <v>0</v>
      </c>
      <c r="X13" s="1">
        <f>T13-V13</f>
        <v>0</v>
      </c>
      <c r="Y13" s="1">
        <f>4/13</f>
        <v>0.30769230769230771</v>
      </c>
      <c r="Z13" s="1">
        <f>S13+(Y13-0.5)*10</f>
        <v>1.5569230769230766</v>
      </c>
      <c r="AA13" s="1">
        <f>Z13/(D13/1000)</f>
        <v>0.45791855203619902</v>
      </c>
      <c r="AB13" s="1">
        <f>U13+(Y13-0.5)*10</f>
        <v>1.5569230769230766</v>
      </c>
      <c r="AC13" s="1">
        <f>AB13/(D13/1000)</f>
        <v>0.45791855203619902</v>
      </c>
      <c r="AD13" s="1">
        <f>T13+(Y13-0.5)*10</f>
        <v>3.5333690699544351</v>
      </c>
      <c r="AE13" s="1">
        <f>AD13/(D13/1000)</f>
        <v>1.0392261970454222</v>
      </c>
      <c r="AF13" s="1">
        <f>V13+(Y13-0.5)*10</f>
        <v>3.5333690699544351</v>
      </c>
      <c r="AG13" s="1">
        <f>AF13/(D13/1000)</f>
        <v>1.0392261970454222</v>
      </c>
      <c r="AH13" t="s">
        <v>81</v>
      </c>
      <c r="AI13" t="s">
        <v>32</v>
      </c>
    </row>
    <row r="14" spans="1:35" x14ac:dyDescent="0.2">
      <c r="A14" t="s">
        <v>45</v>
      </c>
      <c r="B14" t="s">
        <v>59</v>
      </c>
      <c r="C14" t="s">
        <v>76</v>
      </c>
      <c r="D14">
        <v>5000</v>
      </c>
      <c r="E14" s="1">
        <v>2.0666666666666669</v>
      </c>
      <c r="F14">
        <v>0</v>
      </c>
      <c r="G14">
        <v>0</v>
      </c>
      <c r="H14">
        <v>1</v>
      </c>
      <c r="I14">
        <v>1</v>
      </c>
      <c r="J14">
        <v>1</v>
      </c>
      <c r="K14">
        <v>0</v>
      </c>
      <c r="L14">
        <v>142</v>
      </c>
      <c r="M14">
        <v>5</v>
      </c>
      <c r="N14">
        <v>2</v>
      </c>
      <c r="O14">
        <v>5</v>
      </c>
      <c r="P14">
        <v>2</v>
      </c>
      <c r="Q14">
        <v>0</v>
      </c>
      <c r="R14">
        <v>0</v>
      </c>
      <c r="S14" s="1">
        <f>(F14*10+G14*6+H14+I14+J14*0.7+K14+L14*0.02+M14+N14*(-0.5)+O14+P14*0.5+Q14*(-1.5)+R14*(-6))/5</f>
        <v>3.1079999999999997</v>
      </c>
      <c r="T14" s="1">
        <f>(F14*10+G14*6+H14+I14+J14*0.7+K14+L14*0.02+M14+N14*(-0.5)+O14+P14*0.5+Q14*(-1.5)+R14*(-6))/E14</f>
        <v>7.5193548387096767</v>
      </c>
      <c r="U14" s="1">
        <f>(H14+I14+J14*0.7+K14+L14*0.02+M14+N14*(-0.5)+O14+P14*0.5+Q14*(-1.5))/5</f>
        <v>3.1079999999999997</v>
      </c>
      <c r="V14" s="1">
        <f>(H14+I14+J14*0.7+K14+L14*0.02+M14+N14*(-0.5)+O14+P14*0.5+Q14*(-1.5))/E14</f>
        <v>7.5193548387096767</v>
      </c>
      <c r="W14" s="1">
        <f>S14-U14</f>
        <v>0</v>
      </c>
      <c r="X14" s="1">
        <f>T14-V14</f>
        <v>0</v>
      </c>
      <c r="Y14" s="1">
        <f>5/13</f>
        <v>0.38461538461538464</v>
      </c>
      <c r="Z14" s="1">
        <f>S14+(Y14-0.5)*10</f>
        <v>1.9541538461538459</v>
      </c>
      <c r="AA14" s="1">
        <f>Z14/(D14/1000)</f>
        <v>0.3908307692307692</v>
      </c>
      <c r="AB14" s="1">
        <f>U14+(Y14-0.5)*10</f>
        <v>1.9541538461538459</v>
      </c>
      <c r="AC14" s="1">
        <f>AB14/(D14/1000)</f>
        <v>0.3908307692307692</v>
      </c>
      <c r="AD14" s="1">
        <f>T14+(Y14-0.5)*10</f>
        <v>6.3655086848635225</v>
      </c>
      <c r="AE14" s="1">
        <f>AD14/(D14/1000)</f>
        <v>1.2731017369727045</v>
      </c>
      <c r="AF14" s="1">
        <f>V14+(Y14-0.5)*10</f>
        <v>6.3655086848635225</v>
      </c>
      <c r="AG14" s="1">
        <f>AF14/(D14/1000)</f>
        <v>1.2731017369727045</v>
      </c>
      <c r="AI14" t="s">
        <v>45</v>
      </c>
    </row>
    <row r="15" spans="1:35" x14ac:dyDescent="0.2">
      <c r="A15" t="s">
        <v>39</v>
      </c>
      <c r="B15" t="s">
        <v>59</v>
      </c>
      <c r="C15" t="s">
        <v>78</v>
      </c>
      <c r="D15">
        <v>4000</v>
      </c>
      <c r="E15" s="1">
        <v>5.333333333333333</v>
      </c>
      <c r="F15">
        <v>0</v>
      </c>
      <c r="G15">
        <v>0</v>
      </c>
      <c r="H15">
        <v>4</v>
      </c>
      <c r="I15">
        <v>1</v>
      </c>
      <c r="J15">
        <v>0</v>
      </c>
      <c r="K15">
        <v>1</v>
      </c>
      <c r="L15">
        <v>308</v>
      </c>
      <c r="M15">
        <v>5</v>
      </c>
      <c r="N15">
        <v>4</v>
      </c>
      <c r="O15">
        <v>2</v>
      </c>
      <c r="P15">
        <v>9</v>
      </c>
      <c r="Q15">
        <v>2</v>
      </c>
      <c r="R15">
        <v>0</v>
      </c>
      <c r="S15" s="1">
        <f>(F15*10+G15*6+H15+I15+J15*0.7+K15+L15*0.02+M15+N15*(-0.5)+O15+P15*0.5+Q15*(-1.5)+R15*(-6))/5</f>
        <v>3.7320000000000002</v>
      </c>
      <c r="T15" s="1">
        <f>(F15*10+G15*6+H15+I15+J15*0.7+K15+L15*0.02+M15+N15*(-0.5)+O15+P15*0.5+Q15*(-1.5)+R15*(-6))/E15</f>
        <v>3.4987500000000002</v>
      </c>
      <c r="U15" s="1">
        <f>(H15+I15+J15*0.7+K15+L15*0.02+M15+N15*(-0.5)+O15+P15*0.5+Q15*(-1.5))/5</f>
        <v>3.7320000000000002</v>
      </c>
      <c r="V15" s="1">
        <f>(H15+I15+J15*0.7+K15+L15*0.02+M15+N15*(-0.5)+O15+P15*0.5+Q15*(-1.5))/E15</f>
        <v>3.4987500000000002</v>
      </c>
      <c r="W15" s="1">
        <f>S15-U15</f>
        <v>0</v>
      </c>
      <c r="X15" s="1">
        <f>T15-V15</f>
        <v>0</v>
      </c>
      <c r="Y15" s="1">
        <f>5/13</f>
        <v>0.38461538461538464</v>
      </c>
      <c r="Z15" s="1">
        <f>S15+(Y15-0.5)*10</f>
        <v>2.5781538461538465</v>
      </c>
      <c r="AA15" s="1">
        <f>Z15/(D15/1000)</f>
        <v>0.64453846153846162</v>
      </c>
      <c r="AB15" s="1">
        <f>U15+(Y15-0.5)*10</f>
        <v>2.5781538461538465</v>
      </c>
      <c r="AC15" s="1">
        <f>AB15/(D15/1000)</f>
        <v>0.64453846153846162</v>
      </c>
      <c r="AD15" s="1">
        <f>T15+(Y15-0.5)*10</f>
        <v>2.3449038461538465</v>
      </c>
      <c r="AE15" s="1">
        <f>AD15/(D15/1000)</f>
        <v>0.58622596153846163</v>
      </c>
      <c r="AF15" s="1">
        <f>V15+(Y15-0.5)*10</f>
        <v>2.3449038461538465</v>
      </c>
      <c r="AG15" s="1">
        <f>AF15/(D15/1000)</f>
        <v>0.58622596153846163</v>
      </c>
      <c r="AI15" t="s">
        <v>39</v>
      </c>
    </row>
    <row r="16" spans="1:35" x14ac:dyDescent="0.2">
      <c r="A16" t="s">
        <v>31</v>
      </c>
      <c r="B16" t="s">
        <v>35</v>
      </c>
      <c r="C16" t="s">
        <v>76</v>
      </c>
      <c r="D16">
        <v>3600</v>
      </c>
      <c r="E16" s="1">
        <v>4.5222222222222221</v>
      </c>
      <c r="F16">
        <v>0</v>
      </c>
      <c r="G16">
        <v>0</v>
      </c>
      <c r="H16">
        <v>4</v>
      </c>
      <c r="I16">
        <v>1</v>
      </c>
      <c r="J16">
        <v>6</v>
      </c>
      <c r="K16">
        <v>6</v>
      </c>
      <c r="L16">
        <v>269</v>
      </c>
      <c r="M16">
        <v>3</v>
      </c>
      <c r="N16">
        <v>9</v>
      </c>
      <c r="O16">
        <v>7</v>
      </c>
      <c r="P16">
        <v>4</v>
      </c>
      <c r="Q16">
        <v>2</v>
      </c>
      <c r="R16">
        <v>0</v>
      </c>
      <c r="S16" s="1">
        <f>(F16*10+G16*6+H16+I16+J16*0.7+K16+L16*0.02+M16+N16*(-0.5)+O16+P16*0.5+Q16*(-1.5)+R16*(-6))/5</f>
        <v>5.016</v>
      </c>
      <c r="T16" s="1">
        <f>(F16*10+G16*6+H16+I16+J16*0.7+K16+L16*0.02+M16+N16*(-0.5)+O16+P16*0.5+Q16*(-1.5)+R16*(-6))/E16</f>
        <v>5.5459459459459453</v>
      </c>
      <c r="U16" s="1">
        <f>(H16+I16+J16*0.7+K16+L16*0.02+M16+N16*(-0.5)+O16+P16*0.5+Q16*(-1.5))/5</f>
        <v>5.016</v>
      </c>
      <c r="V16" s="1">
        <f>(H16+I16+J16*0.7+K16+L16*0.02+M16+N16*(-0.5)+O16+P16*0.5+Q16*(-1.5))/E16</f>
        <v>5.5459459459459453</v>
      </c>
      <c r="W16" s="1">
        <f>S16-U16</f>
        <v>0</v>
      </c>
      <c r="X16" s="1">
        <f>T16-V16</f>
        <v>0</v>
      </c>
      <c r="Y16" s="1">
        <f>4/13</f>
        <v>0.30769230769230771</v>
      </c>
      <c r="Z16" s="1">
        <f>S16+(Y16-0.5)*10</f>
        <v>3.0929230769230771</v>
      </c>
      <c r="AA16" s="1">
        <f>Z16/(D16/1000)</f>
        <v>0.85914529914529914</v>
      </c>
      <c r="AB16" s="1">
        <f>U16+(Y16-0.5)*10</f>
        <v>3.0929230769230771</v>
      </c>
      <c r="AC16" s="1">
        <f>AB16/(D16/1000)</f>
        <v>0.85914529914529914</v>
      </c>
      <c r="AD16" s="1">
        <f>T16+(Y16-0.5)*10</f>
        <v>3.6228690228690223</v>
      </c>
      <c r="AE16" s="1">
        <f>AD16/(D16/1000)</f>
        <v>1.0063525063525063</v>
      </c>
      <c r="AF16" s="1">
        <f>V16+(Y16-0.5)*10</f>
        <v>3.6228690228690223</v>
      </c>
      <c r="AG16" s="1">
        <f>AF16/(D16/1000)</f>
        <v>1.0063525063525063</v>
      </c>
      <c r="AH16" t="s">
        <v>81</v>
      </c>
      <c r="AI16" t="s">
        <v>31</v>
      </c>
    </row>
    <row r="17" spans="1:35" x14ac:dyDescent="0.2">
      <c r="A17" t="s">
        <v>20</v>
      </c>
      <c r="B17" t="s">
        <v>35</v>
      </c>
      <c r="C17" t="s">
        <v>78</v>
      </c>
      <c r="D17">
        <v>3800</v>
      </c>
      <c r="E17" s="1">
        <v>5</v>
      </c>
      <c r="F17">
        <v>0</v>
      </c>
      <c r="G17">
        <v>0</v>
      </c>
      <c r="H17">
        <v>6</v>
      </c>
      <c r="I17">
        <v>2</v>
      </c>
      <c r="J17">
        <v>0</v>
      </c>
      <c r="K17">
        <v>1</v>
      </c>
      <c r="L17">
        <v>286</v>
      </c>
      <c r="M17">
        <v>3</v>
      </c>
      <c r="N17">
        <v>2</v>
      </c>
      <c r="O17">
        <v>3</v>
      </c>
      <c r="P17">
        <v>10</v>
      </c>
      <c r="Q17">
        <v>1</v>
      </c>
      <c r="R17">
        <v>0</v>
      </c>
      <c r="S17" s="1">
        <f>(F17*10+G17*6+H17+I17+J17*0.7+K17+L17*0.02+M17+N17*(-0.5)+O17+P17*0.5+Q17*(-1.5)+R17*(-6))/5</f>
        <v>4.6440000000000001</v>
      </c>
      <c r="T17" s="1">
        <f>(F17*10+G17*6+H17+I17+J17*0.7+K17+L17*0.02+M17+N17*(-0.5)+O17+P17*0.5+Q17*(-1.5)+R17*(-6))/E17</f>
        <v>4.6440000000000001</v>
      </c>
      <c r="U17" s="1">
        <f>(H17+I17+J17*0.7+K17+L17*0.02+M17+N17*(-0.5)+O17+P17*0.5+Q17*(-1.5))/5</f>
        <v>4.6440000000000001</v>
      </c>
      <c r="V17" s="1">
        <f>(H17+I17+J17*0.7+K17+L17*0.02+M17+N17*(-0.5)+O17+P17*0.5+Q17*(-1.5))/E17</f>
        <v>4.6440000000000001</v>
      </c>
      <c r="W17" s="1">
        <f>S17-U17</f>
        <v>0</v>
      </c>
      <c r="X17" s="1">
        <f>T17-V17</f>
        <v>0</v>
      </c>
      <c r="Y17" s="1">
        <f>4/13</f>
        <v>0.30769230769230771</v>
      </c>
      <c r="Z17" s="1">
        <f>S17+(Y17-0.5)*10</f>
        <v>2.7209230769230772</v>
      </c>
      <c r="AA17" s="1">
        <f>Z17/(D17/1000)</f>
        <v>0.71603238866396768</v>
      </c>
      <c r="AB17" s="1">
        <f>U17+(Y17-0.5)*10</f>
        <v>2.7209230769230772</v>
      </c>
      <c r="AC17" s="1">
        <f>AB17/(D17/1000)</f>
        <v>0.71603238866396768</v>
      </c>
      <c r="AD17" s="1">
        <f>T17+(Y17-0.5)*10</f>
        <v>2.7209230769230772</v>
      </c>
      <c r="AE17" s="1">
        <f>AD17/(D17/1000)</f>
        <v>0.71603238866396768</v>
      </c>
      <c r="AF17" s="1">
        <f>V17+(Y17-0.5)*10</f>
        <v>2.7209230769230772</v>
      </c>
      <c r="AG17" s="1">
        <f>AF17/(D17/1000)</f>
        <v>0.71603238866396768</v>
      </c>
      <c r="AI17" t="s">
        <v>20</v>
      </c>
    </row>
    <row r="18" spans="1:35" x14ac:dyDescent="0.2">
      <c r="A18" t="s">
        <v>46</v>
      </c>
      <c r="B18" t="s">
        <v>59</v>
      </c>
      <c r="C18" t="s">
        <v>76</v>
      </c>
      <c r="D18">
        <v>4200</v>
      </c>
      <c r="E18" s="1">
        <v>0.93333333333333335</v>
      </c>
      <c r="F18">
        <v>2</v>
      </c>
      <c r="G18">
        <v>0</v>
      </c>
      <c r="H18">
        <v>2</v>
      </c>
      <c r="I18">
        <v>2</v>
      </c>
      <c r="J18">
        <v>0</v>
      </c>
      <c r="K18">
        <v>1</v>
      </c>
      <c r="L18">
        <v>24</v>
      </c>
      <c r="M18">
        <v>1</v>
      </c>
      <c r="N18">
        <v>2</v>
      </c>
      <c r="O18">
        <v>1</v>
      </c>
      <c r="P18">
        <v>0</v>
      </c>
      <c r="Q18">
        <v>0</v>
      </c>
      <c r="R18">
        <v>0</v>
      </c>
      <c r="S18" s="1">
        <f>(F18*10+G18*6+H18+I18+J18*0.7+K18+L18*0.02+M18+N18*(-0.5)+O18+P18*0.5+Q18*(-1.5)+R18*(-6))/5</f>
        <v>5.2960000000000003</v>
      </c>
      <c r="T18" s="1">
        <f>(F18*10+G18*6+H18+I18+J18*0.7+K18+L18*0.02+M18+N18*(-0.5)+O18+P18*0.5+Q18*(-1.5)+R18*(-6))/E18</f>
        <v>28.37142857142857</v>
      </c>
      <c r="U18" s="1">
        <f>(H18+I18+J18*0.7+K18+L18*0.02+M18+N18*(-0.5)+O18+P18*0.5+Q18*(-1.5))/5</f>
        <v>1.296</v>
      </c>
      <c r="V18" s="1">
        <f>(H18+I18+J18*0.7+K18+L18*0.02+M18+N18*(-0.5)+O18+P18*0.5+Q18*(-1.5))/E18</f>
        <v>6.9428571428571431</v>
      </c>
      <c r="W18" s="1">
        <f>S18-U18</f>
        <v>4</v>
      </c>
      <c r="X18" s="1">
        <f>T18-V18</f>
        <v>21.428571428571427</v>
      </c>
      <c r="Y18" s="1">
        <f>5/13</f>
        <v>0.38461538461538464</v>
      </c>
      <c r="Z18" s="1">
        <f>S18+(Y18-0.5)*10</f>
        <v>4.1421538461538461</v>
      </c>
      <c r="AA18" s="1">
        <f>Z18/(D18/1000)</f>
        <v>0.98622710622710619</v>
      </c>
      <c r="AB18" s="1">
        <f>U18+(Y18-0.5)*10</f>
        <v>0.1421538461538463</v>
      </c>
      <c r="AC18" s="1">
        <f>AB18/(D18/1000)</f>
        <v>3.384615384615388E-2</v>
      </c>
      <c r="AD18" s="1">
        <f>T18+(Y18-0.5)*10</f>
        <v>27.217582417582417</v>
      </c>
      <c r="AE18" s="1">
        <f>AD18/(D18/1000)</f>
        <v>6.4803767660910516</v>
      </c>
      <c r="AF18" s="1">
        <f>V18+(Y18-0.5)*10</f>
        <v>5.7890109890109898</v>
      </c>
      <c r="AG18" s="1">
        <f>AF18/(D18/1000)</f>
        <v>1.3783359497645213</v>
      </c>
      <c r="AI18" t="s">
        <v>46</v>
      </c>
    </row>
    <row r="19" spans="1:35" x14ac:dyDescent="0.2">
      <c r="A19" t="s">
        <v>41</v>
      </c>
      <c r="B19" t="s">
        <v>59</v>
      </c>
      <c r="C19" t="s">
        <v>76</v>
      </c>
      <c r="D19">
        <v>8000</v>
      </c>
      <c r="E19" s="1">
        <v>1.3333333333333333</v>
      </c>
      <c r="F19">
        <v>0</v>
      </c>
      <c r="G19">
        <v>2</v>
      </c>
      <c r="H19">
        <v>5</v>
      </c>
      <c r="I19">
        <v>2</v>
      </c>
      <c r="J19">
        <v>5</v>
      </c>
      <c r="K19">
        <v>6</v>
      </c>
      <c r="L19">
        <v>61</v>
      </c>
      <c r="M19">
        <v>3</v>
      </c>
      <c r="N19">
        <v>1</v>
      </c>
      <c r="O19">
        <v>1</v>
      </c>
      <c r="P19">
        <v>0</v>
      </c>
      <c r="Q19">
        <v>0</v>
      </c>
      <c r="R19">
        <v>0</v>
      </c>
      <c r="S19" s="1">
        <f>(F19*10+G19*6+H19+I19+J19*0.7+K19+L19*0.02+M19+N19*(-0.5)+O19+P19*0.5+Q19*(-1.5)+R19*(-6))/5</f>
        <v>6.6440000000000001</v>
      </c>
      <c r="T19" s="1">
        <f>(F19*10+G19*6+H19+I19+J19*0.7+K19+L19*0.02+M19+N19*(-0.5)+O19+P19*0.5+Q19*(-1.5)+R19*(-6))/E19</f>
        <v>24.914999999999999</v>
      </c>
      <c r="U19" s="1">
        <f>(H19+I19+J19*0.7+K19+L19*0.02+M19+N19*(-0.5)+O19+P19*0.5+Q19*(-1.5))/5</f>
        <v>4.2439999999999998</v>
      </c>
      <c r="V19" s="1">
        <f>(H19+I19+J19*0.7+K19+L19*0.02+M19+N19*(-0.5)+O19+P19*0.5+Q19*(-1.5))/E19</f>
        <v>15.914999999999999</v>
      </c>
      <c r="W19" s="1">
        <f>S19-U19</f>
        <v>2.4000000000000004</v>
      </c>
      <c r="X19" s="1">
        <f>T19-V19</f>
        <v>9</v>
      </c>
      <c r="Y19" s="1">
        <f>5/13</f>
        <v>0.38461538461538464</v>
      </c>
      <c r="Z19" s="1">
        <f>S19+(Y19-0.5)*10</f>
        <v>5.4901538461538468</v>
      </c>
      <c r="AA19" s="1">
        <f>Z19/(D19/1000)</f>
        <v>0.68626923076923085</v>
      </c>
      <c r="AB19" s="1">
        <f>U19+(Y19-0.5)*10</f>
        <v>3.090153846153846</v>
      </c>
      <c r="AC19" s="1">
        <f>AB19/(D19/1000)</f>
        <v>0.38626923076923075</v>
      </c>
      <c r="AD19" s="1">
        <f>T19+(Y19-0.5)*10</f>
        <v>23.761153846153846</v>
      </c>
      <c r="AE19" s="1">
        <f>AD19/(D19/1000)</f>
        <v>2.9701442307692307</v>
      </c>
      <c r="AF19" s="1">
        <f>V19+(Y19-0.5)*10</f>
        <v>14.761153846153846</v>
      </c>
      <c r="AG19" s="1">
        <f>AF19/(D19/1000)</f>
        <v>1.8451442307692307</v>
      </c>
      <c r="AI19" t="s">
        <v>41</v>
      </c>
    </row>
    <row r="20" spans="1:35" x14ac:dyDescent="0.2">
      <c r="A20" t="s">
        <v>24</v>
      </c>
      <c r="B20" t="s">
        <v>35</v>
      </c>
      <c r="C20" t="s">
        <v>78</v>
      </c>
      <c r="D20">
        <v>5400</v>
      </c>
      <c r="E20" s="1">
        <v>5</v>
      </c>
      <c r="F20">
        <v>0</v>
      </c>
      <c r="G20">
        <v>0</v>
      </c>
      <c r="H20">
        <v>1</v>
      </c>
      <c r="I20">
        <v>0</v>
      </c>
      <c r="J20">
        <v>28</v>
      </c>
      <c r="K20">
        <v>8</v>
      </c>
      <c r="L20">
        <v>320</v>
      </c>
      <c r="M20">
        <v>0</v>
      </c>
      <c r="N20">
        <v>4</v>
      </c>
      <c r="O20">
        <v>3</v>
      </c>
      <c r="P20">
        <v>6</v>
      </c>
      <c r="Q20">
        <v>0</v>
      </c>
      <c r="R20">
        <v>0</v>
      </c>
      <c r="S20" s="1">
        <f>(F20*10+G20*6+H20+I20+J20*0.7+K20+L20*0.02+M20+N20*(-0.5)+O20+P20*0.5+Q20*(-1.5)+R20*(-6))/5</f>
        <v>7.8</v>
      </c>
      <c r="T20" s="1">
        <f>(F20*10+G20*6+H20+I20+J20*0.7+K20+L20*0.02+M20+N20*(-0.5)+O20+P20*0.5+Q20*(-1.5)+R20*(-6))/E20</f>
        <v>7.8</v>
      </c>
      <c r="U20" s="1">
        <f>(H20+I20+J20*0.7+K20+L20*0.02+M20+N20*(-0.5)+O20+P20*0.5+Q20*(-1.5))/5</f>
        <v>7.8</v>
      </c>
      <c r="V20" s="1">
        <f>(H20+I20+J20*0.7+K20+L20*0.02+M20+N20*(-0.5)+O20+P20*0.5+Q20*(-1.5))/E20</f>
        <v>7.8</v>
      </c>
      <c r="W20" s="1">
        <f>S20-U20</f>
        <v>0</v>
      </c>
      <c r="X20" s="1">
        <f>T20-V20</f>
        <v>0</v>
      </c>
      <c r="Y20" s="1">
        <f>4/13</f>
        <v>0.30769230769230771</v>
      </c>
      <c r="Z20" s="1">
        <f>S20+(Y20-0.5)*10</f>
        <v>5.8769230769230774</v>
      </c>
      <c r="AA20" s="1">
        <f>Z20/(D20/1000)</f>
        <v>1.0883190883190883</v>
      </c>
      <c r="AB20" s="1">
        <f>U20+(Y20-0.5)*10</f>
        <v>5.8769230769230774</v>
      </c>
      <c r="AC20" s="1">
        <f>AB20/(D20/1000)</f>
        <v>1.0883190883190883</v>
      </c>
      <c r="AD20" s="1">
        <f>T20+(Y20-0.5)*10</f>
        <v>5.8769230769230774</v>
      </c>
      <c r="AE20" s="1">
        <f>AD20/(D20/1000)</f>
        <v>1.0883190883190883</v>
      </c>
      <c r="AF20" s="1">
        <f>V20+(Y20-0.5)*10</f>
        <v>5.8769230769230774</v>
      </c>
      <c r="AG20" s="1">
        <f>AF20/(D20/1000)</f>
        <v>1.0883190883190883</v>
      </c>
      <c r="AI20" t="s">
        <v>24</v>
      </c>
    </row>
    <row r="21" spans="1:35" x14ac:dyDescent="0.2">
      <c r="A21" t="s">
        <v>26</v>
      </c>
      <c r="B21" t="s">
        <v>35</v>
      </c>
      <c r="C21" t="s">
        <v>80</v>
      </c>
      <c r="D21">
        <v>6800</v>
      </c>
      <c r="E21" s="1">
        <v>1.0333333333333334</v>
      </c>
      <c r="F21">
        <v>0</v>
      </c>
      <c r="G21">
        <v>0</v>
      </c>
      <c r="H21">
        <v>3</v>
      </c>
      <c r="I21">
        <v>2</v>
      </c>
      <c r="J21">
        <v>0</v>
      </c>
      <c r="K21">
        <v>3</v>
      </c>
      <c r="L21">
        <v>28</v>
      </c>
      <c r="M21">
        <v>2</v>
      </c>
      <c r="N21">
        <v>0</v>
      </c>
      <c r="O21">
        <v>0</v>
      </c>
      <c r="P21">
        <v>0</v>
      </c>
      <c r="Q21">
        <v>0</v>
      </c>
      <c r="R21">
        <v>0</v>
      </c>
      <c r="S21" s="1">
        <f>(F21*10+G21*6+H21+I21+J21*0.7+K21+L21*0.02+M21+N21*(-0.5)+O21+P21*0.5+Q21*(-1.5)+R21*(-6))/5</f>
        <v>2.1120000000000001</v>
      </c>
      <c r="T21" s="1">
        <f>(F21*10+G21*6+H21+I21+J21*0.7+K21+L21*0.02+M21+N21*(-0.5)+O21+P21*0.5+Q21*(-1.5)+R21*(-6))/E21</f>
        <v>10.219354838709677</v>
      </c>
      <c r="U21" s="1">
        <f>(H21+I21+J21*0.7+K21+L21*0.02+M21+N21*(-0.5)+O21+P21*0.5+Q21*(-1.5))/5</f>
        <v>2.1120000000000001</v>
      </c>
      <c r="V21" s="1">
        <f>(H21+I21+J21*0.7+K21+L21*0.02+M21+N21*(-0.5)+O21+P21*0.5+Q21*(-1.5))/E21</f>
        <v>10.219354838709677</v>
      </c>
      <c r="W21" s="1">
        <f>S21-U21</f>
        <v>0</v>
      </c>
      <c r="X21" s="1">
        <f>T21-V21</f>
        <v>0</v>
      </c>
      <c r="Y21" s="1">
        <f>4/13</f>
        <v>0.30769230769230771</v>
      </c>
      <c r="Z21" s="1">
        <f>S21+(Y21-0.5)*10</f>
        <v>0.18892307692307719</v>
      </c>
      <c r="AA21" s="1">
        <f>Z21/(D21/1000)</f>
        <v>2.7782805429864294E-2</v>
      </c>
      <c r="AB21" s="1">
        <f>U21+(Y21-0.5)*10</f>
        <v>0.18892307692307719</v>
      </c>
      <c r="AC21" s="1">
        <f>AB21/(D21/1000)</f>
        <v>2.7782805429864294E-2</v>
      </c>
      <c r="AD21" s="1">
        <f>T21+(Y21-0.5)*10</f>
        <v>8.2962779156327535</v>
      </c>
      <c r="AE21" s="1">
        <f>AD21/(D21/1000)</f>
        <v>1.2200408699459933</v>
      </c>
      <c r="AF21" s="1">
        <f>V21+(Y21-0.5)*10</f>
        <v>8.2962779156327535</v>
      </c>
      <c r="AG21" s="1">
        <f>AF21/(D21/1000)</f>
        <v>1.2200408699459933</v>
      </c>
      <c r="AI21" t="s">
        <v>26</v>
      </c>
    </row>
    <row r="22" spans="1:35" x14ac:dyDescent="0.2">
      <c r="A22" t="s">
        <v>17</v>
      </c>
      <c r="B22" t="s">
        <v>35</v>
      </c>
      <c r="C22" t="s">
        <v>77</v>
      </c>
      <c r="D22">
        <v>8600</v>
      </c>
      <c r="E22" s="1">
        <v>4.1555555555555559</v>
      </c>
      <c r="F22">
        <v>2</v>
      </c>
      <c r="G22">
        <v>1</v>
      </c>
      <c r="H22">
        <v>13</v>
      </c>
      <c r="I22">
        <v>5</v>
      </c>
      <c r="J22">
        <v>6</v>
      </c>
      <c r="K22">
        <v>1</v>
      </c>
      <c r="L22">
        <v>99</v>
      </c>
      <c r="M22">
        <v>8</v>
      </c>
      <c r="N22">
        <v>9</v>
      </c>
      <c r="O22">
        <v>3</v>
      </c>
      <c r="P22">
        <v>0</v>
      </c>
      <c r="Q22">
        <v>0</v>
      </c>
      <c r="R22">
        <v>0</v>
      </c>
      <c r="S22" s="1">
        <f>(F22*10+G22*6+H22+I22+J22*0.7+K22+L22*0.02+M22+N22*(-0.5)+O22+P22*0.5+Q22*(-1.5)+R22*(-6))/5</f>
        <v>11.536</v>
      </c>
      <c r="T22" s="1">
        <f>(F22*10+G22*6+H22+I22+J22*0.7+K22+L22*0.02+M22+N22*(-0.5)+O22+P22*0.5+Q22*(-1.5)+R22*(-6))/E22</f>
        <v>13.880213903743314</v>
      </c>
      <c r="U22" s="1">
        <f>(H22+I22+J22*0.7+K22+L22*0.02+M22+N22*(-0.5)+O22+P22*0.5+Q22*(-1.5))/5</f>
        <v>6.3360000000000003</v>
      </c>
      <c r="V22" s="1">
        <f>(H22+I22+J22*0.7+K22+L22*0.02+M22+N22*(-0.5)+O22+P22*0.5+Q22*(-1.5))/E22</f>
        <v>7.6235294117647054</v>
      </c>
      <c r="W22" s="1">
        <f>S22-U22</f>
        <v>5.1999999999999993</v>
      </c>
      <c r="X22" s="1">
        <f>T22-V22</f>
        <v>6.2566844919786089</v>
      </c>
      <c r="Y22" s="1">
        <f>4/13</f>
        <v>0.30769230769230771</v>
      </c>
      <c r="Z22" s="1">
        <f>S22+(Y22-0.5)*10</f>
        <v>9.6129230769230762</v>
      </c>
      <c r="AA22" s="1">
        <f>Z22/(D22/1000)</f>
        <v>1.1177817531305902</v>
      </c>
      <c r="AB22" s="1">
        <f>U22+(Y22-0.5)*10</f>
        <v>4.4129230769230769</v>
      </c>
      <c r="AC22" s="1">
        <f>AB22/(D22/1000)</f>
        <v>0.51313059033989272</v>
      </c>
      <c r="AD22" s="1">
        <f>T22+(Y22-0.5)*10</f>
        <v>11.957136980666391</v>
      </c>
      <c r="AE22" s="1">
        <f>AD22/(D22/1000)</f>
        <v>1.3903647651937665</v>
      </c>
      <c r="AF22" s="1">
        <f>V22+(Y22-0.5)*10</f>
        <v>5.7004524886877821</v>
      </c>
      <c r="AG22" s="1">
        <f>AF22/(D22/1000)</f>
        <v>0.66284331263811425</v>
      </c>
      <c r="AH22" t="s">
        <v>81</v>
      </c>
      <c r="AI22" t="s">
        <v>17</v>
      </c>
    </row>
    <row r="23" spans="1:35" x14ac:dyDescent="0.2">
      <c r="A23" t="s">
        <v>19</v>
      </c>
      <c r="B23" t="s">
        <v>35</v>
      </c>
      <c r="C23" t="s">
        <v>80</v>
      </c>
      <c r="D23">
        <v>7600</v>
      </c>
      <c r="E23" s="1">
        <v>2.0111111111111111</v>
      </c>
      <c r="F23">
        <v>0</v>
      </c>
      <c r="G23">
        <v>0</v>
      </c>
      <c r="H23">
        <v>6</v>
      </c>
      <c r="I23">
        <v>1</v>
      </c>
      <c r="J23">
        <v>8</v>
      </c>
      <c r="K23">
        <v>2</v>
      </c>
      <c r="L23">
        <v>75</v>
      </c>
      <c r="M23">
        <v>6</v>
      </c>
      <c r="N23">
        <v>1</v>
      </c>
      <c r="O23">
        <v>6</v>
      </c>
      <c r="P23">
        <v>0</v>
      </c>
      <c r="Q23">
        <v>0</v>
      </c>
      <c r="R23">
        <v>0</v>
      </c>
      <c r="S23" s="1">
        <f>(F23*10+G23*6+H23+I23+J23*0.7+K23+L23*0.02+M23+N23*(-0.5)+O23+P23*0.5+Q23*(-1.5)+R23*(-6))/5</f>
        <v>5.5200000000000005</v>
      </c>
      <c r="T23" s="1">
        <f>(F23*10+G23*6+H23+I23+J23*0.7+K23+L23*0.02+M23+N23*(-0.5)+O23+P23*0.5+Q23*(-1.5)+R23*(-6))/E23</f>
        <v>13.72375690607735</v>
      </c>
      <c r="U23" s="1">
        <f>(H23+I23+J23*0.7+K23+L23*0.02+M23+N23*(-0.5)+O23+P23*0.5+Q23*(-1.5))/5</f>
        <v>5.5200000000000005</v>
      </c>
      <c r="V23" s="1">
        <f>(H23+I23+J23*0.7+K23+L23*0.02+M23+N23*(-0.5)+O23+P23*0.5+Q23*(-1.5))/E23</f>
        <v>13.72375690607735</v>
      </c>
      <c r="W23" s="1">
        <f>S23-U23</f>
        <v>0</v>
      </c>
      <c r="X23" s="1">
        <f>T23-V23</f>
        <v>0</v>
      </c>
      <c r="Y23" s="1">
        <f>4/13</f>
        <v>0.30769230769230771</v>
      </c>
      <c r="Z23" s="1">
        <f>S23+(Y23-0.5)*10</f>
        <v>3.5969230769230776</v>
      </c>
      <c r="AA23" s="1">
        <f>Z23/(D23/1000)</f>
        <v>0.47327935222672074</v>
      </c>
      <c r="AB23" s="1">
        <f>U23+(Y23-0.5)*10</f>
        <v>3.5969230769230776</v>
      </c>
      <c r="AC23" s="1">
        <f>AB23/(D23/1000)</f>
        <v>0.47327935222672074</v>
      </c>
      <c r="AD23" s="1">
        <f>T23+(Y23-0.5)*10</f>
        <v>11.800679983000427</v>
      </c>
      <c r="AE23" s="1">
        <f>AD23/(D23/1000)</f>
        <v>1.552721050394793</v>
      </c>
      <c r="AF23" s="1">
        <f>V23+(Y23-0.5)*10</f>
        <v>11.800679983000427</v>
      </c>
      <c r="AG23" s="1">
        <f>AF23/(D23/1000)</f>
        <v>1.552721050394793</v>
      </c>
      <c r="AI23" t="s">
        <v>19</v>
      </c>
    </row>
    <row r="24" spans="1:35" x14ac:dyDescent="0.2">
      <c r="A24" t="s">
        <v>52</v>
      </c>
      <c r="B24" t="s">
        <v>59</v>
      </c>
      <c r="C24" t="s">
        <v>77</v>
      </c>
      <c r="D24">
        <v>7800</v>
      </c>
      <c r="E24" s="1">
        <v>3.2333333333333334</v>
      </c>
      <c r="F24">
        <v>1</v>
      </c>
      <c r="G24">
        <v>0</v>
      </c>
      <c r="H24">
        <v>7</v>
      </c>
      <c r="I24">
        <v>3</v>
      </c>
      <c r="J24">
        <v>2</v>
      </c>
      <c r="K24">
        <v>3</v>
      </c>
      <c r="L24">
        <v>93</v>
      </c>
      <c r="M24">
        <v>3</v>
      </c>
      <c r="N24">
        <v>4</v>
      </c>
      <c r="O24">
        <v>1</v>
      </c>
      <c r="P24">
        <v>1</v>
      </c>
      <c r="Q24">
        <v>0</v>
      </c>
      <c r="R24">
        <v>0</v>
      </c>
      <c r="S24" s="1">
        <f>(F24*10+G24*6+H24+I24+J24*0.7+K24+L24*0.02+M24+N24*(-0.5)+O24+P24*0.5+Q24*(-1.5)+R24*(-6))/5</f>
        <v>5.7519999999999998</v>
      </c>
      <c r="T24" s="1">
        <f>(F24*10+G24*6+H24+I24+J24*0.7+K24+L24*0.02+M24+N24*(-0.5)+O24+P24*0.5+Q24*(-1.5)+R24*(-6))/E24</f>
        <v>8.8948453608247409</v>
      </c>
      <c r="U24" s="1">
        <f>(H24+I24+J24*0.7+K24+L24*0.02+M24+N24*(-0.5)+O24+P24*0.5+Q24*(-1.5))/5</f>
        <v>3.7520000000000002</v>
      </c>
      <c r="V24" s="1">
        <f>(H24+I24+J24*0.7+K24+L24*0.02+M24+N24*(-0.5)+O24+P24*0.5+Q24*(-1.5))/E24</f>
        <v>5.8020618556701038</v>
      </c>
      <c r="W24" s="1">
        <f>S24-U24</f>
        <v>1.9999999999999996</v>
      </c>
      <c r="X24" s="1">
        <f>T24-V24</f>
        <v>3.0927835051546371</v>
      </c>
      <c r="Y24" s="1">
        <f>5/13</f>
        <v>0.38461538461538464</v>
      </c>
      <c r="Z24" s="1">
        <f>S24+(Y24-0.5)*10</f>
        <v>4.5981538461538456</v>
      </c>
      <c r="AA24" s="1">
        <f>Z24/(D24/1000)</f>
        <v>0.58950690335305711</v>
      </c>
      <c r="AB24" s="1">
        <f>U24+(Y24-0.5)*10</f>
        <v>2.5981538461538465</v>
      </c>
      <c r="AC24" s="1">
        <f>AB24/(D24/1000)</f>
        <v>0.33309664694280083</v>
      </c>
      <c r="AD24" s="1">
        <f>T24+(Y24-0.5)*10</f>
        <v>7.7409992069785876</v>
      </c>
      <c r="AE24" s="1">
        <f>AD24/(D24/1000)</f>
        <v>0.99243579576648566</v>
      </c>
      <c r="AF24" s="1">
        <f>V24+(Y24-0.5)*10</f>
        <v>4.6482157018239505</v>
      </c>
      <c r="AG24" s="1">
        <f>AF24/(D24/1000)</f>
        <v>0.59592508997742955</v>
      </c>
      <c r="AH24" t="s">
        <v>81</v>
      </c>
      <c r="AI24" t="s">
        <v>52</v>
      </c>
    </row>
    <row r="25" spans="1:35" x14ac:dyDescent="0.2">
      <c r="A25" t="s">
        <v>43</v>
      </c>
      <c r="B25" t="s">
        <v>59</v>
      </c>
      <c r="C25" t="s">
        <v>80</v>
      </c>
      <c r="D25">
        <v>9200</v>
      </c>
      <c r="E25" s="1">
        <v>4.0333333333333332</v>
      </c>
      <c r="F25">
        <v>0</v>
      </c>
      <c r="G25">
        <v>0</v>
      </c>
      <c r="H25">
        <v>9</v>
      </c>
      <c r="I25">
        <v>3</v>
      </c>
      <c r="J25">
        <v>2</v>
      </c>
      <c r="K25">
        <v>4</v>
      </c>
      <c r="L25">
        <v>121</v>
      </c>
      <c r="M25">
        <v>5</v>
      </c>
      <c r="N25">
        <v>4</v>
      </c>
      <c r="O25">
        <v>0</v>
      </c>
      <c r="P25">
        <v>0</v>
      </c>
      <c r="Q25">
        <v>1</v>
      </c>
      <c r="R25">
        <v>0</v>
      </c>
      <c r="S25" s="1">
        <f>(F25*10+G25*6+H25+I25+J25*0.7+K25+L25*0.02+M25+N25*(-0.5)+O25+P25*0.5+Q25*(-1.5)+R25*(-6))/5</f>
        <v>4.2640000000000002</v>
      </c>
      <c r="T25" s="1">
        <f>(F25*10+G25*6+H25+I25+J25*0.7+K25+L25*0.02+M25+N25*(-0.5)+O25+P25*0.5+Q25*(-1.5)+R25*(-6))/E25</f>
        <v>5.2859504132231407</v>
      </c>
      <c r="U25" s="1">
        <f>(H25+I25+J25*0.7+K25+L25*0.02+M25+N25*(-0.5)+O25+P25*0.5+Q25*(-1.5))/5</f>
        <v>4.2640000000000002</v>
      </c>
      <c r="V25" s="1">
        <f>(H25+I25+J25*0.7+K25+L25*0.02+M25+N25*(-0.5)+O25+P25*0.5+Q25*(-1.5))/E25</f>
        <v>5.2859504132231407</v>
      </c>
      <c r="W25" s="1">
        <f>S25-U25</f>
        <v>0</v>
      </c>
      <c r="X25" s="1">
        <f>T25-V25</f>
        <v>0</v>
      </c>
      <c r="Y25" s="1">
        <f>5/13</f>
        <v>0.38461538461538464</v>
      </c>
      <c r="Z25" s="1">
        <f>S25+(Y25-0.5)*10</f>
        <v>3.1101538461538465</v>
      </c>
      <c r="AA25" s="1">
        <f>Z25/(D25/1000)</f>
        <v>0.33806020066889636</v>
      </c>
      <c r="AB25" s="1">
        <f>U25+(Y25-0.5)*10</f>
        <v>3.1101538461538465</v>
      </c>
      <c r="AC25" s="1">
        <f>AB25/(D25/1000)</f>
        <v>0.33806020066889636</v>
      </c>
      <c r="AD25" s="1">
        <f>T25+(Y25-0.5)*10</f>
        <v>4.1321042593769874</v>
      </c>
      <c r="AE25" s="1">
        <f>AD25/(D25/1000)</f>
        <v>0.44914176732358563</v>
      </c>
      <c r="AF25" s="1">
        <f>V25+(Y25-0.5)*10</f>
        <v>4.1321042593769874</v>
      </c>
      <c r="AG25" s="1">
        <f>AF25/(D25/1000)</f>
        <v>0.44914176732358563</v>
      </c>
      <c r="AH25" t="s">
        <v>81</v>
      </c>
      <c r="AI25" t="s">
        <v>43</v>
      </c>
    </row>
    <row r="26" spans="1:35" x14ac:dyDescent="0.2">
      <c r="A26" t="s">
        <v>25</v>
      </c>
      <c r="B26" t="s">
        <v>35</v>
      </c>
      <c r="C26" t="s">
        <v>76</v>
      </c>
      <c r="D26">
        <v>3400</v>
      </c>
      <c r="E26" s="1">
        <v>2.2333333333333334</v>
      </c>
      <c r="F26">
        <v>0</v>
      </c>
      <c r="G26">
        <v>0</v>
      </c>
      <c r="H26">
        <v>1</v>
      </c>
      <c r="I26">
        <v>0</v>
      </c>
      <c r="J26">
        <v>1</v>
      </c>
      <c r="K26">
        <v>0</v>
      </c>
      <c r="L26">
        <v>128</v>
      </c>
      <c r="M26">
        <v>4</v>
      </c>
      <c r="N26">
        <v>3</v>
      </c>
      <c r="O26">
        <v>1</v>
      </c>
      <c r="P26">
        <v>5</v>
      </c>
      <c r="Q26">
        <v>0</v>
      </c>
      <c r="R26">
        <v>0</v>
      </c>
      <c r="S26" s="1">
        <f>(F26*10+G26*6+H26+I26+J26*0.7+K26+L26*0.02+M26+N26*(-0.5)+O26+P26*0.5+Q26*(-1.5)+R26*(-6))/5</f>
        <v>2.052</v>
      </c>
      <c r="T26" s="1">
        <f>(F26*10+G26*6+H26+I26+J26*0.7+K26+L26*0.02+M26+N26*(-0.5)+O26+P26*0.5+Q26*(-1.5)+R26*(-6))/E26</f>
        <v>4.594029850746268</v>
      </c>
      <c r="U26" s="1">
        <f>(H26+I26+J26*0.7+K26+L26*0.02+M26+N26*(-0.5)+O26+P26*0.5+Q26*(-1.5))/5</f>
        <v>2.052</v>
      </c>
      <c r="V26" s="1">
        <f>(H26+I26+J26*0.7+K26+L26*0.02+M26+N26*(-0.5)+O26+P26*0.5+Q26*(-1.5))/E26</f>
        <v>4.594029850746268</v>
      </c>
      <c r="W26" s="1">
        <f>S26-U26</f>
        <v>0</v>
      </c>
      <c r="X26" s="1">
        <f>T26-V26</f>
        <v>0</v>
      </c>
      <c r="Y26" s="1">
        <f>4/13</f>
        <v>0.30769230769230771</v>
      </c>
      <c r="Z26" s="1">
        <f>S26+(Y26-0.5)*10</f>
        <v>0.12892307692307714</v>
      </c>
      <c r="AA26" s="1">
        <f>Z26/(D26/1000)</f>
        <v>3.7918552036199163E-2</v>
      </c>
      <c r="AB26" s="1">
        <f>U26+(Y26-0.5)*10</f>
        <v>0.12892307692307714</v>
      </c>
      <c r="AC26" s="1">
        <f>AB26/(D26/1000)</f>
        <v>3.7918552036199163E-2</v>
      </c>
      <c r="AD26" s="1">
        <f>T26+(Y26-0.5)*10</f>
        <v>2.6709529276693451</v>
      </c>
      <c r="AE26" s="1">
        <f>AD26/(D26/1000)</f>
        <v>0.78557439049098388</v>
      </c>
      <c r="AF26" s="1">
        <f>V26+(Y26-0.5)*10</f>
        <v>2.6709529276693451</v>
      </c>
      <c r="AG26" s="1">
        <f>AF26/(D26/1000)</f>
        <v>0.78557439049098388</v>
      </c>
      <c r="AI26" t="s">
        <v>25</v>
      </c>
    </row>
    <row r="27" spans="1:35" x14ac:dyDescent="0.2">
      <c r="A27" t="s">
        <v>54</v>
      </c>
      <c r="B27" t="s">
        <v>59</v>
      </c>
      <c r="C27" t="s">
        <v>76</v>
      </c>
      <c r="D27">
        <v>3600</v>
      </c>
      <c r="E27" s="1">
        <v>3.5666666666666669</v>
      </c>
      <c r="F27">
        <v>0</v>
      </c>
      <c r="G27">
        <v>0</v>
      </c>
      <c r="H27">
        <v>1</v>
      </c>
      <c r="I27">
        <v>0</v>
      </c>
      <c r="J27">
        <v>0</v>
      </c>
      <c r="K27">
        <v>1</v>
      </c>
      <c r="L27">
        <v>259</v>
      </c>
      <c r="M27">
        <v>3</v>
      </c>
      <c r="N27">
        <v>9</v>
      </c>
      <c r="O27">
        <v>2</v>
      </c>
      <c r="P27">
        <v>7</v>
      </c>
      <c r="Q27">
        <v>1</v>
      </c>
      <c r="R27">
        <v>0</v>
      </c>
      <c r="S27" s="1">
        <f>(F27*10+G27*6+H27+I27+J27*0.7+K27+L27*0.02+M27+N27*(-0.5)+O27+P27*0.5+Q27*(-1.5)+R27*(-6))/5</f>
        <v>1.9359999999999999</v>
      </c>
      <c r="T27" s="1">
        <f>(F27*10+G27*6+H27+I27+J27*0.7+K27+L27*0.02+M27+N27*(-0.5)+O27+P27*0.5+Q27*(-1.5)+R27*(-6))/E27</f>
        <v>2.7140186915887847</v>
      </c>
      <c r="U27" s="1">
        <f>(H27+I27+J27*0.7+K27+L27*0.02+M27+N27*(-0.5)+O27+P27*0.5+Q27*(-1.5))/5</f>
        <v>1.9359999999999999</v>
      </c>
      <c r="V27" s="1">
        <f>(H27+I27+J27*0.7+K27+L27*0.02+M27+N27*(-0.5)+O27+P27*0.5+Q27*(-1.5))/E27</f>
        <v>2.7140186915887847</v>
      </c>
      <c r="W27" s="1">
        <f>S27-U27</f>
        <v>0</v>
      </c>
      <c r="X27" s="1">
        <f>T27-V27</f>
        <v>0</v>
      </c>
      <c r="Y27" s="1">
        <f>5/13</f>
        <v>0.38461538461538464</v>
      </c>
      <c r="Z27" s="1">
        <f>S27+(Y27-0.5)*10</f>
        <v>0.7821538461538462</v>
      </c>
      <c r="AA27" s="1">
        <f>Z27/(D27/1000)</f>
        <v>0.21726495726495726</v>
      </c>
      <c r="AB27" s="1">
        <f>U27+(Y27-0.5)*10</f>
        <v>0.7821538461538462</v>
      </c>
      <c r="AC27" s="1">
        <f>AB27/(D27/1000)</f>
        <v>0.21726495726495726</v>
      </c>
      <c r="AD27" s="1">
        <f>T27+(Y27-0.5)*10</f>
        <v>1.560172537742631</v>
      </c>
      <c r="AE27" s="1">
        <f>AD27/(D27/1000)</f>
        <v>0.43338126048406417</v>
      </c>
      <c r="AF27" s="1">
        <f>V27+(Y27-0.5)*10</f>
        <v>1.560172537742631</v>
      </c>
      <c r="AG27" s="1">
        <f>AF27/(D27/1000)</f>
        <v>0.43338126048406417</v>
      </c>
      <c r="AH27" t="s">
        <v>81</v>
      </c>
      <c r="AI27" t="s">
        <v>54</v>
      </c>
    </row>
    <row r="28" spans="1:35" x14ac:dyDescent="0.2">
      <c r="A28" t="s">
        <v>51</v>
      </c>
      <c r="B28" t="s">
        <v>59</v>
      </c>
      <c r="C28" t="s">
        <v>80</v>
      </c>
      <c r="D28">
        <v>8200</v>
      </c>
      <c r="E28" s="1">
        <v>1.211111111111111</v>
      </c>
      <c r="F28">
        <v>0</v>
      </c>
      <c r="G28">
        <v>0</v>
      </c>
      <c r="H28">
        <v>2</v>
      </c>
      <c r="I28">
        <v>1</v>
      </c>
      <c r="J28">
        <v>0</v>
      </c>
      <c r="K28">
        <v>0</v>
      </c>
      <c r="L28">
        <v>12</v>
      </c>
      <c r="M28">
        <v>2</v>
      </c>
      <c r="N28">
        <v>0</v>
      </c>
      <c r="O28">
        <v>1</v>
      </c>
      <c r="P28">
        <v>1</v>
      </c>
      <c r="Q28">
        <v>0</v>
      </c>
      <c r="R28">
        <v>0</v>
      </c>
      <c r="S28" s="1">
        <f>(F28*10+G28*6+H28+I28+J28*0.7+K28+L28*0.02+M28+N28*(-0.5)+O28+P28*0.5+Q28*(-1.5)+R28*(-6))/5</f>
        <v>1.3480000000000001</v>
      </c>
      <c r="T28" s="1">
        <f>(F28*10+G28*6+H28+I28+J28*0.7+K28+L28*0.02+M28+N28*(-0.5)+O28+P28*0.5+Q28*(-1.5)+R28*(-6))/E28</f>
        <v>5.5651376146788998</v>
      </c>
      <c r="U28" s="1">
        <f>(H28+I28+J28*0.7+K28+L28*0.02+M28+N28*(-0.5)+O28+P28*0.5+Q28*(-1.5))/5</f>
        <v>1.3480000000000001</v>
      </c>
      <c r="V28" s="1">
        <f>(H28+I28+J28*0.7+K28+L28*0.02+M28+N28*(-0.5)+O28+P28*0.5+Q28*(-1.5))/E28</f>
        <v>5.5651376146788998</v>
      </c>
      <c r="W28" s="1">
        <f>S28-U28</f>
        <v>0</v>
      </c>
      <c r="X28" s="1">
        <f>T28-V28</f>
        <v>0</v>
      </c>
      <c r="Y28" s="1">
        <f>5/13</f>
        <v>0.38461538461538464</v>
      </c>
      <c r="Z28" s="1">
        <f>S28+(Y28-0.5)*10</f>
        <v>0.19415384615384634</v>
      </c>
      <c r="AA28" s="1">
        <f>Z28/(D28/1000)</f>
        <v>2.3677298311444678E-2</v>
      </c>
      <c r="AB28" s="1">
        <f>U28+(Y28-0.5)*10</f>
        <v>0.19415384615384634</v>
      </c>
      <c r="AC28" s="1">
        <f>AB28/(D28/1000)</f>
        <v>2.3677298311444678E-2</v>
      </c>
      <c r="AD28" s="1">
        <f>T28+(Y28-0.5)*10</f>
        <v>4.4112914608327465</v>
      </c>
      <c r="AE28" s="1">
        <f>AD28/(D28/1000)</f>
        <v>0.53796237327228624</v>
      </c>
      <c r="AF28" s="1">
        <f>V28+(Y28-0.5)*10</f>
        <v>4.4112914608327465</v>
      </c>
      <c r="AG28" s="1">
        <f>AF28/(D28/1000)</f>
        <v>0.53796237327228624</v>
      </c>
      <c r="AI28" t="s">
        <v>51</v>
      </c>
    </row>
    <row r="29" spans="1:35" x14ac:dyDescent="0.2">
      <c r="A29" t="s">
        <v>28</v>
      </c>
      <c r="B29" t="s">
        <v>35</v>
      </c>
      <c r="C29" t="s">
        <v>76</v>
      </c>
      <c r="D29">
        <v>4200</v>
      </c>
      <c r="E29" s="1">
        <v>2.2222222222222223</v>
      </c>
      <c r="F29">
        <v>0</v>
      </c>
      <c r="G29">
        <v>0</v>
      </c>
      <c r="H29">
        <v>1</v>
      </c>
      <c r="I29">
        <v>1</v>
      </c>
      <c r="J29">
        <v>8</v>
      </c>
      <c r="K29">
        <v>2</v>
      </c>
      <c r="L29">
        <v>140</v>
      </c>
      <c r="M29">
        <v>3</v>
      </c>
      <c r="N29">
        <v>1</v>
      </c>
      <c r="O29">
        <v>5</v>
      </c>
      <c r="P29">
        <v>2</v>
      </c>
      <c r="Q29">
        <v>0</v>
      </c>
      <c r="R29">
        <v>0</v>
      </c>
      <c r="S29" s="1">
        <f>(F29*10+G29*6+H29+I29+J29*0.7+K29+L29*0.02+M29+N29*(-0.5)+O29+P29*0.5+Q29*(-1.5)+R29*(-6))/5</f>
        <v>4.18</v>
      </c>
      <c r="T29" s="1">
        <f>(F29*10+G29*6+H29+I29+J29*0.7+K29+L29*0.02+M29+N29*(-0.5)+O29+P29*0.5+Q29*(-1.5)+R29*(-6))/E29</f>
        <v>9.4049999999999994</v>
      </c>
      <c r="U29" s="1">
        <f>(H29+I29+J29*0.7+K29+L29*0.02+M29+N29*(-0.5)+O29+P29*0.5+Q29*(-1.5))/5</f>
        <v>4.18</v>
      </c>
      <c r="V29" s="1">
        <f>(H29+I29+J29*0.7+K29+L29*0.02+M29+N29*(-0.5)+O29+P29*0.5+Q29*(-1.5))/E29</f>
        <v>9.4049999999999994</v>
      </c>
      <c r="W29" s="1">
        <f>S29-U29</f>
        <v>0</v>
      </c>
      <c r="X29" s="1">
        <f>T29-V29</f>
        <v>0</v>
      </c>
      <c r="Y29" s="1">
        <f>4/13</f>
        <v>0.30769230769230771</v>
      </c>
      <c r="Z29" s="1">
        <f>S29+(Y29-0.5)*10</f>
        <v>2.2569230769230768</v>
      </c>
      <c r="AA29" s="1">
        <f>Z29/(D29/1000)</f>
        <v>0.53736263736263734</v>
      </c>
      <c r="AB29" s="1">
        <f>U29+(Y29-0.5)*10</f>
        <v>2.2569230769230768</v>
      </c>
      <c r="AC29" s="1">
        <f>AB29/(D29/1000)</f>
        <v>0.53736263736263734</v>
      </c>
      <c r="AD29" s="1">
        <f>T29+(Y29-0.5)*10</f>
        <v>7.481923076923076</v>
      </c>
      <c r="AE29" s="1">
        <f>AD29/(D29/1000)</f>
        <v>1.7814102564102561</v>
      </c>
      <c r="AF29" s="1">
        <f>V29+(Y29-0.5)*10</f>
        <v>7.481923076923076</v>
      </c>
      <c r="AG29" s="1">
        <f>AF29/(D29/1000)</f>
        <v>1.7814102564102561</v>
      </c>
      <c r="AI29" t="s">
        <v>28</v>
      </c>
    </row>
    <row r="30" spans="1:35" x14ac:dyDescent="0.2">
      <c r="A30" t="s">
        <v>40</v>
      </c>
      <c r="B30" t="s">
        <v>59</v>
      </c>
      <c r="C30" t="s">
        <v>76</v>
      </c>
      <c r="D30">
        <v>5800</v>
      </c>
      <c r="E30" s="1">
        <v>4.0444444444444443</v>
      </c>
      <c r="F30">
        <v>0</v>
      </c>
      <c r="G30">
        <v>0</v>
      </c>
      <c r="H30">
        <v>4</v>
      </c>
      <c r="I30">
        <v>1</v>
      </c>
      <c r="J30">
        <v>1</v>
      </c>
      <c r="K30">
        <v>3</v>
      </c>
      <c r="L30">
        <v>258</v>
      </c>
      <c r="M30">
        <v>6</v>
      </c>
      <c r="N30">
        <v>6</v>
      </c>
      <c r="O30">
        <v>5</v>
      </c>
      <c r="P30">
        <v>4</v>
      </c>
      <c r="Q30">
        <v>2</v>
      </c>
      <c r="R30">
        <v>0</v>
      </c>
      <c r="S30" s="1">
        <f>(F30*10+G30*6+H30+I30+J30*0.7+K30+L30*0.02+M30+N30*(-0.5)+O30+P30*0.5+Q30*(-1.5)+R30*(-6))/5</f>
        <v>4.1719999999999997</v>
      </c>
      <c r="T30" s="1">
        <f>(F30*10+G30*6+H30+I30+J30*0.7+K30+L30*0.02+M30+N30*(-0.5)+O30+P30*0.5+Q30*(-1.5)+R30*(-6))/E30</f>
        <v>5.157692307692308</v>
      </c>
      <c r="U30" s="1">
        <f>(H30+I30+J30*0.7+K30+L30*0.02+M30+N30*(-0.5)+O30+P30*0.5+Q30*(-1.5))/5</f>
        <v>4.1719999999999997</v>
      </c>
      <c r="V30" s="1">
        <f>(H30+I30+J30*0.7+K30+L30*0.02+M30+N30*(-0.5)+O30+P30*0.5+Q30*(-1.5))/E30</f>
        <v>5.157692307692308</v>
      </c>
      <c r="W30" s="1">
        <f>S30-U30</f>
        <v>0</v>
      </c>
      <c r="X30" s="1">
        <f>T30-V30</f>
        <v>0</v>
      </c>
      <c r="Y30" s="1">
        <f>5/13</f>
        <v>0.38461538461538464</v>
      </c>
      <c r="Z30" s="1">
        <f>S30+(Y30-0.5)*10</f>
        <v>3.018153846153846</v>
      </c>
      <c r="AA30" s="1">
        <f>Z30/(D30/1000)</f>
        <v>0.5203713527851459</v>
      </c>
      <c r="AB30" s="1">
        <f>U30+(Y30-0.5)*10</f>
        <v>3.018153846153846</v>
      </c>
      <c r="AC30" s="1">
        <f>AB30/(D30/1000)</f>
        <v>0.5203713527851459</v>
      </c>
      <c r="AD30" s="1">
        <f>T30+(Y30-0.5)*10</f>
        <v>4.0038461538461547</v>
      </c>
      <c r="AE30" s="1">
        <f>AD30/(D30/1000)</f>
        <v>0.6903183023872681</v>
      </c>
      <c r="AF30" s="1">
        <f>V30+(Y30-0.5)*10</f>
        <v>4.0038461538461547</v>
      </c>
      <c r="AG30" s="1">
        <f>AF30/(D30/1000)</f>
        <v>0.6903183023872681</v>
      </c>
      <c r="AH30" t="s">
        <v>81</v>
      </c>
      <c r="AI30" t="s">
        <v>40</v>
      </c>
    </row>
    <row r="31" spans="1:35" x14ac:dyDescent="0.2">
      <c r="A31" t="s">
        <v>16</v>
      </c>
      <c r="B31" t="s">
        <v>35</v>
      </c>
      <c r="C31" t="s">
        <v>78</v>
      </c>
      <c r="D31">
        <v>3400</v>
      </c>
      <c r="E31" s="1">
        <v>1.0666666666666667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57</v>
      </c>
      <c r="M31">
        <v>0</v>
      </c>
      <c r="N31">
        <v>1</v>
      </c>
      <c r="O31">
        <v>1</v>
      </c>
      <c r="P31">
        <v>2</v>
      </c>
      <c r="Q31">
        <v>0</v>
      </c>
      <c r="R31">
        <v>0</v>
      </c>
      <c r="S31" s="1">
        <f>(F31*10+G31*6+H31+I31+J31*0.7+K31+L31*0.02+M31+N31*(-0.5)+O31+P31*0.5+Q31*(-1.5)+R31*(-6))/5</f>
        <v>0.52800000000000002</v>
      </c>
      <c r="T31" s="1">
        <f>(F31*10+G31*6+H31+I31+J31*0.7+K31+L31*0.02+M31+N31*(-0.5)+O31+P31*0.5+Q31*(-1.5)+R31*(-6))/E31</f>
        <v>2.4750000000000001</v>
      </c>
      <c r="U31" s="1">
        <f>(H31+I31+J31*0.7+K31+L31*0.02+M31+N31*(-0.5)+O31+P31*0.5+Q31*(-1.5))/5</f>
        <v>0.52800000000000002</v>
      </c>
      <c r="V31" s="1">
        <f>(H31+I31+J31*0.7+K31+L31*0.02+M31+N31*(-0.5)+O31+P31*0.5+Q31*(-1.5))/E31</f>
        <v>2.4750000000000001</v>
      </c>
      <c r="W31" s="1">
        <f>S31-U31</f>
        <v>0</v>
      </c>
      <c r="X31" s="1">
        <f>T31-V31</f>
        <v>0</v>
      </c>
      <c r="Y31" s="1">
        <f>4/13</f>
        <v>0.30769230769230771</v>
      </c>
      <c r="Z31" s="1">
        <f>S31+(Y31-0.5)*10</f>
        <v>-1.3950769230769229</v>
      </c>
      <c r="AA31" s="1">
        <f>Z31/(D31/1000)</f>
        <v>-0.41031674208144792</v>
      </c>
      <c r="AB31" s="1">
        <f>U31+(Y31-0.5)*10</f>
        <v>-1.3950769230769229</v>
      </c>
      <c r="AC31" s="1">
        <f>AB31/(D31/1000)</f>
        <v>-0.41031674208144792</v>
      </c>
      <c r="AD31" s="1">
        <f>T31+(Y31-0.5)*10</f>
        <v>0.55192307692307718</v>
      </c>
      <c r="AE31" s="1">
        <f>AD31/(D31/1000)</f>
        <v>0.16233031674208154</v>
      </c>
      <c r="AF31" s="1">
        <f>V31+(Y31-0.5)*10</f>
        <v>0.55192307692307718</v>
      </c>
      <c r="AG31" s="1">
        <f>AF31/(D31/1000)</f>
        <v>0.16233031674208154</v>
      </c>
      <c r="AI31" t="s">
        <v>16</v>
      </c>
    </row>
    <row r="32" spans="1:35" x14ac:dyDescent="0.2">
      <c r="A32" t="s">
        <v>55</v>
      </c>
      <c r="B32" t="s">
        <v>59</v>
      </c>
      <c r="C32" t="s">
        <v>76</v>
      </c>
      <c r="D32">
        <v>4800</v>
      </c>
      <c r="E32" s="1">
        <v>1.0666666666666667</v>
      </c>
      <c r="F32">
        <v>0</v>
      </c>
      <c r="G32">
        <v>0</v>
      </c>
      <c r="H32">
        <v>1</v>
      </c>
      <c r="I32">
        <v>0</v>
      </c>
      <c r="J32">
        <v>0</v>
      </c>
      <c r="K32">
        <v>1</v>
      </c>
      <c r="L32">
        <v>47</v>
      </c>
      <c r="M32">
        <v>3</v>
      </c>
      <c r="N32">
        <v>2</v>
      </c>
      <c r="O32">
        <v>3</v>
      </c>
      <c r="P32">
        <v>0</v>
      </c>
      <c r="Q32">
        <v>1</v>
      </c>
      <c r="R32">
        <v>0</v>
      </c>
      <c r="S32" s="1">
        <f>(F32*10+G32*6+H32+I32+J32*0.7+K32+L32*0.02+M32+N32*(-0.5)+O32+P32*0.5+Q32*(-1.5)+R32*(-6))/5</f>
        <v>1.2879999999999998</v>
      </c>
      <c r="T32" s="1">
        <f>(F32*10+G32*6+H32+I32+J32*0.7+K32+L32*0.02+M32+N32*(-0.5)+O32+P32*0.5+Q32*(-1.5)+R32*(-6))/E32</f>
        <v>6.0374999999999996</v>
      </c>
      <c r="U32" s="1">
        <f>(H32+I32+J32*0.7+K32+L32*0.02+M32+N32*(-0.5)+O32+P32*0.5+Q32*(-1.5))/5</f>
        <v>1.2879999999999998</v>
      </c>
      <c r="V32" s="1">
        <f>(H32+I32+J32*0.7+K32+L32*0.02+M32+N32*(-0.5)+O32+P32*0.5+Q32*(-1.5))/E32</f>
        <v>6.0374999999999996</v>
      </c>
      <c r="W32" s="1">
        <f>S32-U32</f>
        <v>0</v>
      </c>
      <c r="X32" s="1">
        <f>T32-V32</f>
        <v>0</v>
      </c>
      <c r="Y32" s="1">
        <f>5/13</f>
        <v>0.38461538461538464</v>
      </c>
      <c r="Z32" s="1">
        <f>S32+(Y32-0.5)*10</f>
        <v>0.13415384615384607</v>
      </c>
      <c r="AA32" s="1">
        <f>Z32/(D32/1000)</f>
        <v>2.7948717948717932E-2</v>
      </c>
      <c r="AB32" s="1">
        <f>U32+(Y32-0.5)*10</f>
        <v>0.13415384615384607</v>
      </c>
      <c r="AC32" s="1">
        <f>AB32/(D32/1000)</f>
        <v>2.7948717948717932E-2</v>
      </c>
      <c r="AD32" s="1">
        <f>T32+(Y32-0.5)*10</f>
        <v>4.8836538461538463</v>
      </c>
      <c r="AE32" s="1">
        <f>AD32/(D32/1000)</f>
        <v>1.0174278846153848</v>
      </c>
      <c r="AF32" s="1">
        <f>V32+(Y32-0.5)*10</f>
        <v>4.8836538461538463</v>
      </c>
      <c r="AG32" s="1">
        <f>AF32/(D32/1000)</f>
        <v>1.0174278846153848</v>
      </c>
      <c r="AI32" t="s">
        <v>55</v>
      </c>
    </row>
    <row r="33" spans="1:35" x14ac:dyDescent="0.2">
      <c r="A33" t="s">
        <v>30</v>
      </c>
      <c r="B33" t="s">
        <v>35</v>
      </c>
      <c r="C33" t="s">
        <v>78</v>
      </c>
      <c r="D33">
        <v>6600</v>
      </c>
      <c r="E33" s="1">
        <v>5</v>
      </c>
      <c r="F33">
        <v>2</v>
      </c>
      <c r="G33">
        <v>0</v>
      </c>
      <c r="H33">
        <v>6</v>
      </c>
      <c r="I33">
        <v>2</v>
      </c>
      <c r="J33">
        <v>10</v>
      </c>
      <c r="K33">
        <v>6</v>
      </c>
      <c r="L33">
        <v>288</v>
      </c>
      <c r="M33">
        <v>5</v>
      </c>
      <c r="N33">
        <v>7</v>
      </c>
      <c r="O33">
        <v>3</v>
      </c>
      <c r="P33">
        <v>7</v>
      </c>
      <c r="Q33">
        <v>0</v>
      </c>
      <c r="R33">
        <v>0</v>
      </c>
      <c r="S33" s="1">
        <f>(F33*10+G33*6+H33+I33+J33*0.7+K33+L33*0.02+M33+N33*(-0.5)+O33+P33*0.5+Q33*(-1.5)+R33*(-6))/5</f>
        <v>10.952</v>
      </c>
      <c r="T33" s="1">
        <f>(F33*10+G33*6+H33+I33+J33*0.7+K33+L33*0.02+M33+N33*(-0.5)+O33+P33*0.5+Q33*(-1.5)+R33*(-6))/E33</f>
        <v>10.952</v>
      </c>
      <c r="U33" s="1">
        <f>(H33+I33+J33*0.7+K33+L33*0.02+M33+N33*(-0.5)+O33+P33*0.5+Q33*(-1.5))/5</f>
        <v>6.952</v>
      </c>
      <c r="V33" s="1">
        <f>(H33+I33+J33*0.7+K33+L33*0.02+M33+N33*(-0.5)+O33+P33*0.5+Q33*(-1.5))/E33</f>
        <v>6.952</v>
      </c>
      <c r="W33" s="1">
        <f>S33-U33</f>
        <v>4</v>
      </c>
      <c r="X33" s="1">
        <f>T33-V33</f>
        <v>4</v>
      </c>
      <c r="Y33" s="1">
        <f>4/13</f>
        <v>0.30769230769230771</v>
      </c>
      <c r="Z33" s="1">
        <f>S33+(Y33-0.5)*10</f>
        <v>9.0289230769230766</v>
      </c>
      <c r="AA33" s="1">
        <f>Z33/(D33/1000)</f>
        <v>1.368018648018648</v>
      </c>
      <c r="AB33" s="1">
        <f>U33+(Y33-0.5)*10</f>
        <v>5.0289230769230766</v>
      </c>
      <c r="AC33" s="1">
        <f>AB33/(D33/1000)</f>
        <v>0.76195804195804195</v>
      </c>
      <c r="AD33" s="1">
        <f>T33+(Y33-0.5)*10</f>
        <v>9.0289230769230766</v>
      </c>
      <c r="AE33" s="1">
        <f>AD33/(D33/1000)</f>
        <v>1.368018648018648</v>
      </c>
      <c r="AF33" s="1">
        <f>V33+(Y33-0.5)*10</f>
        <v>5.0289230769230766</v>
      </c>
      <c r="AG33" s="1">
        <f>AF33/(D33/1000)</f>
        <v>0.76195804195804195</v>
      </c>
      <c r="AH33" t="s">
        <v>81</v>
      </c>
      <c r="AI33" t="s">
        <v>30</v>
      </c>
    </row>
    <row r="34" spans="1:35" x14ac:dyDescent="0.2">
      <c r="A34" t="s">
        <v>49</v>
      </c>
      <c r="B34" t="s">
        <v>59</v>
      </c>
      <c r="C34" t="s">
        <v>79</v>
      </c>
      <c r="D34">
        <v>6000</v>
      </c>
      <c r="E34" s="1">
        <v>2.3333333333333335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53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 s="1">
        <f>(F34*10+G34*6+H34+I34+J34*0.7+K34+L34*0.02+M34+N34*(-0.5)+O34+P34*0.5+Q34*(-1.5)+R34*(-6))/5</f>
        <v>0.21200000000000002</v>
      </c>
      <c r="T34" s="1">
        <f>(F34*10+G34*6+H34+I34+J34*0.7+K34+L34*0.02+M34+N34*(-0.5)+O34+P34*0.5+Q34*(-1.5)+R34*(-6))/E34</f>
        <v>0.45428571428571429</v>
      </c>
      <c r="U34" s="1">
        <f>(H34+I34+J34*0.7+K34+L34*0.02+M34+N34*(-0.5)+O34+P34*0.5+Q34*(-1.5))/5</f>
        <v>0.21200000000000002</v>
      </c>
      <c r="V34" s="1">
        <f>(H34+I34+J34*0.7+K34+L34*0.02+M34+N34*(-0.5)+O34+P34*0.5+Q34*(-1.5))/E34</f>
        <v>0.45428571428571429</v>
      </c>
      <c r="W34" s="1">
        <f>S34-U34</f>
        <v>0</v>
      </c>
      <c r="X34" s="1">
        <f>T34-V34</f>
        <v>0</v>
      </c>
      <c r="Y34" s="1">
        <f>5/13</f>
        <v>0.38461538461538464</v>
      </c>
      <c r="Z34" s="1">
        <f>S34+(Y34-0.5)*10</f>
        <v>-0.94184615384615378</v>
      </c>
      <c r="AA34" s="1">
        <f>Z34/(D34/1000)</f>
        <v>-0.15697435897435896</v>
      </c>
      <c r="AB34" s="1">
        <f>U34+(Y34-0.5)*10</f>
        <v>-0.94184615384615378</v>
      </c>
      <c r="AC34" s="1">
        <f>AB34/(D34/1000)</f>
        <v>-0.15697435897435896</v>
      </c>
      <c r="AD34" s="1">
        <f>T34+(Y34-0.5)*10</f>
        <v>-0.69956043956043945</v>
      </c>
      <c r="AE34" s="1">
        <f>AD34/(D34/1000)</f>
        <v>-0.11659340659340657</v>
      </c>
      <c r="AF34" s="1">
        <f>V34+(Y34-0.5)*10</f>
        <v>-0.69956043956043945</v>
      </c>
      <c r="AG34" s="1">
        <f>AF34/(D34/1000)</f>
        <v>-0.11659340659340657</v>
      </c>
      <c r="AI34" t="s">
        <v>49</v>
      </c>
    </row>
    <row r="35" spans="1:35" x14ac:dyDescent="0.2">
      <c r="A35" t="s">
        <v>22</v>
      </c>
      <c r="B35" t="s">
        <v>35</v>
      </c>
      <c r="C35" t="s">
        <v>77</v>
      </c>
      <c r="D35">
        <v>7000</v>
      </c>
      <c r="E35" s="1">
        <v>2.9777777777777779</v>
      </c>
      <c r="F35">
        <v>0</v>
      </c>
      <c r="G35">
        <v>0</v>
      </c>
      <c r="H35">
        <v>5</v>
      </c>
      <c r="I35">
        <v>1</v>
      </c>
      <c r="J35">
        <v>7</v>
      </c>
      <c r="K35">
        <v>4</v>
      </c>
      <c r="L35">
        <v>133</v>
      </c>
      <c r="M35">
        <v>6</v>
      </c>
      <c r="N35">
        <v>1</v>
      </c>
      <c r="O35">
        <v>0</v>
      </c>
      <c r="P35">
        <v>1</v>
      </c>
      <c r="Q35">
        <v>0</v>
      </c>
      <c r="R35">
        <v>0</v>
      </c>
      <c r="S35" s="1">
        <f>(F35*10+G35*6+H35+I35+J35*0.7+K35+L35*0.02+M35+N35*(-0.5)+O35+P35*0.5+Q35*(-1.5)+R35*(-6))/5</f>
        <v>4.7119999999999997</v>
      </c>
      <c r="T35" s="1">
        <f>(F35*10+G35*6+H35+I35+J35*0.7+K35+L35*0.02+M35+N35*(-0.5)+O35+P35*0.5+Q35*(-1.5)+R35*(-6))/E35</f>
        <v>7.9119402985074618</v>
      </c>
      <c r="U35" s="1">
        <f>(H35+I35+J35*0.7+K35+L35*0.02+M35+N35*(-0.5)+O35+P35*0.5+Q35*(-1.5))/5</f>
        <v>4.7119999999999997</v>
      </c>
      <c r="V35" s="1">
        <f>(H35+I35+J35*0.7+K35+L35*0.02+M35+N35*(-0.5)+O35+P35*0.5+Q35*(-1.5))/E35</f>
        <v>7.9119402985074618</v>
      </c>
      <c r="W35" s="1">
        <f>S35-U35</f>
        <v>0</v>
      </c>
      <c r="X35" s="1">
        <f>T35-V35</f>
        <v>0</v>
      </c>
      <c r="Y35" s="1">
        <f>4/13</f>
        <v>0.30769230769230771</v>
      </c>
      <c r="Z35" s="1">
        <f>S35+(Y35-0.5)*10</f>
        <v>2.7889230769230768</v>
      </c>
      <c r="AA35" s="1">
        <f>Z35/(D35/1000)</f>
        <v>0.39841758241758241</v>
      </c>
      <c r="AB35" s="1">
        <f>U35+(Y35-0.5)*10</f>
        <v>2.7889230769230768</v>
      </c>
      <c r="AC35" s="1">
        <f>AB35/(D35/1000)</f>
        <v>0.39841758241758241</v>
      </c>
      <c r="AD35" s="1">
        <f>T35+(Y35-0.5)*10</f>
        <v>5.9888633754305385</v>
      </c>
      <c r="AE35" s="1">
        <f>AD35/(D35/1000)</f>
        <v>0.85555191077579118</v>
      </c>
      <c r="AF35" s="1">
        <f>V35+(Y35-0.5)*10</f>
        <v>5.9888633754305385</v>
      </c>
      <c r="AG35" s="1">
        <f>AF35/(D35/1000)</f>
        <v>0.85555191077579118</v>
      </c>
      <c r="AH35" t="s">
        <v>81</v>
      </c>
      <c r="AI35" t="s">
        <v>22</v>
      </c>
    </row>
    <row r="36" spans="1:35" x14ac:dyDescent="0.2">
      <c r="A36" t="s">
        <v>56</v>
      </c>
      <c r="B36" t="s">
        <v>59</v>
      </c>
      <c r="C36" t="s">
        <v>76</v>
      </c>
      <c r="D36">
        <v>5400</v>
      </c>
      <c r="E36" s="1">
        <v>0.21111111111111111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14</v>
      </c>
      <c r="M36">
        <v>2</v>
      </c>
      <c r="N36">
        <v>0</v>
      </c>
      <c r="O36">
        <v>0</v>
      </c>
      <c r="P36">
        <v>0</v>
      </c>
      <c r="Q36">
        <v>0</v>
      </c>
      <c r="R36">
        <v>0</v>
      </c>
      <c r="S36" s="1">
        <f>(F36*10+G36*6+H36+I36+J36*0.7+K36+L36*0.02+M36+N36*(-0.5)+O36+P36*0.5+Q36*(-1.5)+R36*(-6))/5</f>
        <v>0.45600000000000007</v>
      </c>
      <c r="T36" s="1">
        <f>(F36*10+G36*6+H36+I36+J36*0.7+K36+L36*0.02+M36+N36*(-0.5)+O36+P36*0.5+Q36*(-1.5)+R36*(-6))/E36</f>
        <v>10.8</v>
      </c>
      <c r="U36" s="1">
        <f>(H36+I36+J36*0.7+K36+L36*0.02+M36+N36*(-0.5)+O36+P36*0.5+Q36*(-1.5))/5</f>
        <v>0.45600000000000007</v>
      </c>
      <c r="V36" s="1">
        <f>(H36+I36+J36*0.7+K36+L36*0.02+M36+N36*(-0.5)+O36+P36*0.5+Q36*(-1.5))/E36</f>
        <v>10.8</v>
      </c>
      <c r="W36" s="1">
        <f>S36-U36</f>
        <v>0</v>
      </c>
      <c r="X36" s="1">
        <f>T36-V36</f>
        <v>0</v>
      </c>
      <c r="Y36" s="1">
        <f>5/13</f>
        <v>0.38461538461538464</v>
      </c>
      <c r="Z36" s="1">
        <f>S36+(Y36-0.5)*10</f>
        <v>-0.69784615384615367</v>
      </c>
      <c r="AA36" s="1">
        <f>Z36/(D36/1000)</f>
        <v>-0.12923076923076918</v>
      </c>
      <c r="AB36" s="1">
        <f>U36+(Y36-0.5)*10</f>
        <v>-0.69784615384615367</v>
      </c>
      <c r="AC36" s="1">
        <f>AB36/(D36/1000)</f>
        <v>-0.12923076923076918</v>
      </c>
      <c r="AD36" s="1">
        <f>T36+(Y36-0.5)*10</f>
        <v>9.6461538461538474</v>
      </c>
      <c r="AE36" s="1">
        <f>AD36/(D36/1000)</f>
        <v>1.7863247863247864</v>
      </c>
      <c r="AF36" s="1">
        <f>V36+(Y36-0.5)*10</f>
        <v>9.6461538461538474</v>
      </c>
      <c r="AG36" s="1">
        <f>AF36/(D36/1000)</f>
        <v>1.7863247863247864</v>
      </c>
      <c r="AI36" t="s">
        <v>56</v>
      </c>
    </row>
    <row r="37" spans="1:35" x14ac:dyDescent="0.2">
      <c r="A37" t="s">
        <v>50</v>
      </c>
      <c r="B37" t="s">
        <v>59</v>
      </c>
      <c r="C37" t="s">
        <v>78</v>
      </c>
      <c r="D37">
        <v>4000</v>
      </c>
      <c r="E37" s="1">
        <v>1.5666666666666667</v>
      </c>
      <c r="F37">
        <v>0</v>
      </c>
      <c r="G37">
        <v>0</v>
      </c>
      <c r="H37">
        <v>2</v>
      </c>
      <c r="I37">
        <v>0</v>
      </c>
      <c r="J37">
        <v>2</v>
      </c>
      <c r="K37">
        <v>0</v>
      </c>
      <c r="L37">
        <v>75</v>
      </c>
      <c r="M37">
        <v>2</v>
      </c>
      <c r="N37">
        <v>3</v>
      </c>
      <c r="O37">
        <v>2</v>
      </c>
      <c r="P37">
        <v>1</v>
      </c>
      <c r="Q37">
        <v>1</v>
      </c>
      <c r="R37">
        <v>0</v>
      </c>
      <c r="S37" s="1">
        <f>(F37*10+G37*6+H37+I37+J37*0.7+K37+L37*0.02+M37+N37*(-0.5)+O37+P37*0.5+Q37*(-1.5)+R37*(-6))/5</f>
        <v>1.28</v>
      </c>
      <c r="T37" s="1">
        <f>(F37*10+G37*6+H37+I37+J37*0.7+K37+L37*0.02+M37+N37*(-0.5)+O37+P37*0.5+Q37*(-1.5)+R37*(-6))/E37</f>
        <v>4.085106382978724</v>
      </c>
      <c r="U37" s="1">
        <f>(H37+I37+J37*0.7+K37+L37*0.02+M37+N37*(-0.5)+O37+P37*0.5+Q37*(-1.5))/5</f>
        <v>1.28</v>
      </c>
      <c r="V37" s="1">
        <f>(H37+I37+J37*0.7+K37+L37*0.02+M37+N37*(-0.5)+O37+P37*0.5+Q37*(-1.5))/E37</f>
        <v>4.085106382978724</v>
      </c>
      <c r="W37" s="1">
        <f>S37-U37</f>
        <v>0</v>
      </c>
      <c r="X37" s="1">
        <f>T37-V37</f>
        <v>0</v>
      </c>
      <c r="Y37" s="1">
        <f>5/13</f>
        <v>0.38461538461538464</v>
      </c>
      <c r="Z37" s="1">
        <f>S37+(Y37-0.5)*10</f>
        <v>0.12615384615384628</v>
      </c>
      <c r="AA37" s="1">
        <f>Z37/(D37/1000)</f>
        <v>3.1538461538461571E-2</v>
      </c>
      <c r="AB37" s="1">
        <f>U37+(Y37-0.5)*10</f>
        <v>0.12615384615384628</v>
      </c>
      <c r="AC37" s="1">
        <f>AB37/(D37/1000)</f>
        <v>3.1538461538461571E-2</v>
      </c>
      <c r="AD37" s="1">
        <f>T37+(Y37-0.5)*10</f>
        <v>2.9312602291325702</v>
      </c>
      <c r="AE37" s="1">
        <f>AD37/(D37/1000)</f>
        <v>0.73281505728314256</v>
      </c>
      <c r="AF37" s="1">
        <f>V37+(Y37-0.5)*10</f>
        <v>2.9312602291325702</v>
      </c>
      <c r="AG37" s="1">
        <f>AF37/(D37/1000)</f>
        <v>0.73281505728314256</v>
      </c>
      <c r="AI37" t="s">
        <v>50</v>
      </c>
    </row>
    <row r="38" spans="1:35" x14ac:dyDescent="0.2">
      <c r="A38" t="s">
        <v>58</v>
      </c>
      <c r="B38" t="s">
        <v>59</v>
      </c>
      <c r="C38" t="s">
        <v>78</v>
      </c>
      <c r="D38">
        <v>3000</v>
      </c>
      <c r="E38" s="1">
        <v>7.7777777777777779E-2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7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 s="1">
        <f>(F38*10+G38*6+H38+I38+J38*0.7+K38+L38*0.02+M38+N38*(-0.5)+O38+P38*0.5+Q38*(-1.5)+R38*(-6))/5</f>
        <v>0.128</v>
      </c>
      <c r="T38" s="1">
        <f>(F38*10+G38*6+H38+I38+J38*0.7+K38+L38*0.02+M38+N38*(-0.5)+O38+P38*0.5+Q38*(-1.5)+R38*(-6))/E38</f>
        <v>8.2285714285714278</v>
      </c>
      <c r="U38" s="1">
        <f>(H38+I38+J38*0.7+K38+L38*0.02+M38+N38*(-0.5)+O38+P38*0.5+Q38*(-1.5))/5</f>
        <v>0.128</v>
      </c>
      <c r="V38" s="1">
        <f>(H38+I38+J38*0.7+K38+L38*0.02+M38+N38*(-0.5)+O38+P38*0.5+Q38*(-1.5))/E38</f>
        <v>8.2285714285714278</v>
      </c>
      <c r="W38" s="1">
        <f>S38-U38</f>
        <v>0</v>
      </c>
      <c r="X38" s="1">
        <f>T38-V38</f>
        <v>0</v>
      </c>
      <c r="Y38" s="1">
        <f>5/13</f>
        <v>0.38461538461538464</v>
      </c>
      <c r="Z38" s="1">
        <f>S38+(Y38-0.5)*10</f>
        <v>-1.0258461538461536</v>
      </c>
      <c r="AA38" s="1">
        <f>Z38/(D38/1000)</f>
        <v>-0.3419487179487179</v>
      </c>
      <c r="AB38" s="1">
        <f>U38+(Y38-0.5)*10</f>
        <v>-1.0258461538461536</v>
      </c>
      <c r="AC38" s="1">
        <f>AB38/(D38/1000)</f>
        <v>-0.3419487179487179</v>
      </c>
      <c r="AD38" s="1">
        <f>T38+(Y38-0.5)*10</f>
        <v>7.0747252747252745</v>
      </c>
      <c r="AE38" s="1">
        <f>AD38/(D38/1000)</f>
        <v>2.3582417582417583</v>
      </c>
      <c r="AF38" s="1">
        <f>V38+(Y38-0.5)*10</f>
        <v>7.0747252747252745</v>
      </c>
      <c r="AG38" s="1">
        <f>AF38/(D38/1000)</f>
        <v>2.3582417582417583</v>
      </c>
      <c r="AI38" t="s">
        <v>58</v>
      </c>
    </row>
    <row r="39" spans="1:35" x14ac:dyDescent="0.2">
      <c r="A39" t="s">
        <v>37</v>
      </c>
      <c r="B39" t="s">
        <v>59</v>
      </c>
      <c r="C39" t="s">
        <v>78</v>
      </c>
      <c r="D39">
        <v>3200</v>
      </c>
      <c r="E39" s="1">
        <v>3.5555555555555554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226</v>
      </c>
      <c r="M39">
        <v>0</v>
      </c>
      <c r="N39">
        <v>2</v>
      </c>
      <c r="O39">
        <v>0</v>
      </c>
      <c r="P39">
        <v>3</v>
      </c>
      <c r="Q39">
        <v>1</v>
      </c>
      <c r="R39">
        <v>0</v>
      </c>
      <c r="S39" s="1">
        <f>(F39*10+G39*6+H39+I39+J39*0.7+K39+L39*0.02+M39+N39*(-0.5)+O39+P39*0.5+Q39*(-1.5)+R39*(-6))/5</f>
        <v>0.90400000000000014</v>
      </c>
      <c r="T39" s="1">
        <f>(F39*10+G39*6+H39+I39+J39*0.7+K39+L39*0.02+M39+N39*(-0.5)+O39+P39*0.5+Q39*(-1.5)+R39*(-6))/E39</f>
        <v>1.2712500000000002</v>
      </c>
      <c r="U39" s="1">
        <f>(H39+I39+J39*0.7+K39+L39*0.02+M39+N39*(-0.5)+O39+P39*0.5+Q39*(-1.5))/5</f>
        <v>0.90400000000000014</v>
      </c>
      <c r="V39" s="1">
        <f>(H39+I39+J39*0.7+K39+L39*0.02+M39+N39*(-0.5)+O39+P39*0.5+Q39*(-1.5))/E39</f>
        <v>1.2712500000000002</v>
      </c>
      <c r="W39" s="1">
        <f>S39-U39</f>
        <v>0</v>
      </c>
      <c r="X39" s="1">
        <f>T39-V39</f>
        <v>0</v>
      </c>
      <c r="Y39" s="1">
        <f>5/13</f>
        <v>0.38461538461538464</v>
      </c>
      <c r="Z39" s="1">
        <f>S39+(Y39-0.5)*10</f>
        <v>-0.24984615384615361</v>
      </c>
      <c r="AA39" s="1">
        <f>Z39/(D39/1000)</f>
        <v>-7.8076923076923002E-2</v>
      </c>
      <c r="AB39" s="1">
        <f>U39+(Y39-0.5)*10</f>
        <v>-0.24984615384615361</v>
      </c>
      <c r="AC39" s="1">
        <f>AB39/(D39/1000)</f>
        <v>-7.8076923076923002E-2</v>
      </c>
      <c r="AD39" s="1">
        <f>T39+(Y39-0.5)*10</f>
        <v>0.11740384615384647</v>
      </c>
      <c r="AE39" s="1">
        <f>AD39/(D39/1000)</f>
        <v>3.6688701923077022E-2</v>
      </c>
      <c r="AF39" s="1">
        <f>V39+(Y39-0.5)*10</f>
        <v>0.11740384615384647</v>
      </c>
      <c r="AG39" s="1">
        <f>AF39/(D39/1000)</f>
        <v>3.6688701923077022E-2</v>
      </c>
      <c r="AI39" t="s">
        <v>37</v>
      </c>
    </row>
    <row r="40" spans="1:35" x14ac:dyDescent="0.2">
      <c r="A40" t="s">
        <v>21</v>
      </c>
      <c r="B40" t="s">
        <v>35</v>
      </c>
      <c r="C40" t="s">
        <v>79</v>
      </c>
      <c r="D40">
        <v>5600</v>
      </c>
      <c r="E40" s="1">
        <v>5</v>
      </c>
      <c r="F40">
        <v>0</v>
      </c>
      <c r="G40">
        <v>1</v>
      </c>
      <c r="H40">
        <v>0</v>
      </c>
      <c r="I40">
        <v>0</v>
      </c>
      <c r="J40">
        <v>0</v>
      </c>
      <c r="K40">
        <v>1</v>
      </c>
      <c r="L40">
        <v>118</v>
      </c>
      <c r="M40">
        <v>1</v>
      </c>
      <c r="N40">
        <v>0</v>
      </c>
      <c r="O40">
        <v>0</v>
      </c>
      <c r="P40">
        <v>0</v>
      </c>
      <c r="Q40">
        <v>1</v>
      </c>
      <c r="R40">
        <v>0</v>
      </c>
      <c r="S40" s="1">
        <f>(F40*10+G40*6+H40+I40+J40*0.7+K40+L40*0.02+M40+N40*(-0.5)+O40+P40*0.5+Q40*(-1.5)+R40*(-6))/5</f>
        <v>1.7719999999999998</v>
      </c>
      <c r="T40" s="1">
        <f>(F40*10+G40*6+H40+I40+J40*0.7+K40+L40*0.02+M40+N40*(-0.5)+O40+P40*0.5+Q40*(-1.5)+R40*(-6))/E40</f>
        <v>1.7719999999999998</v>
      </c>
      <c r="U40" s="1">
        <f>(H40+I40+J40*0.7+K40+L40*0.02+M40+N40*(-0.5)+O40+P40*0.5+Q40*(-1.5))/5</f>
        <v>0.57199999999999984</v>
      </c>
      <c r="V40" s="1">
        <f>(H40+I40+J40*0.7+K40+L40*0.02+M40+N40*(-0.5)+O40+P40*0.5+Q40*(-1.5))/E40</f>
        <v>0.57199999999999984</v>
      </c>
      <c r="W40" s="1">
        <f>S40-U40</f>
        <v>1.2</v>
      </c>
      <c r="X40" s="1">
        <f>T40-V40</f>
        <v>1.2</v>
      </c>
      <c r="Y40" s="1">
        <f>4/13</f>
        <v>0.30769230769230771</v>
      </c>
      <c r="Z40" s="1">
        <f>S40+(Y40-0.5)*10</f>
        <v>-0.15107692307692311</v>
      </c>
      <c r="AA40" s="1">
        <f>Z40/(D40/1000)</f>
        <v>-2.6978021978021984E-2</v>
      </c>
      <c r="AB40" s="1">
        <f>U40+(Y40-0.5)*10</f>
        <v>-1.3510769230769231</v>
      </c>
      <c r="AC40" s="1">
        <f>AB40/(D40/1000)</f>
        <v>-0.24126373626373629</v>
      </c>
      <c r="AD40" s="1">
        <f>T40+(Y40-0.5)*10</f>
        <v>-0.15107692307692311</v>
      </c>
      <c r="AE40" s="1">
        <f>AD40/(D40/1000)</f>
        <v>-2.6978021978021984E-2</v>
      </c>
      <c r="AF40" s="1">
        <f>V40+(Y40-0.5)*10</f>
        <v>-1.3510769230769231</v>
      </c>
      <c r="AG40" s="1">
        <f>AF40/(D40/1000)</f>
        <v>-0.24126373626373629</v>
      </c>
      <c r="AI40" t="s">
        <v>21</v>
      </c>
    </row>
    <row r="41" spans="1:35" x14ac:dyDescent="0.2">
      <c r="A41" t="s">
        <v>23</v>
      </c>
      <c r="B41" t="s">
        <v>35</v>
      </c>
      <c r="C41" t="s">
        <v>80</v>
      </c>
      <c r="D41">
        <v>7200</v>
      </c>
      <c r="E41" s="1">
        <v>3.3777777777777778</v>
      </c>
      <c r="F41">
        <v>2</v>
      </c>
      <c r="G41">
        <v>0</v>
      </c>
      <c r="H41">
        <v>12</v>
      </c>
      <c r="I41">
        <v>4</v>
      </c>
      <c r="J41">
        <v>1</v>
      </c>
      <c r="K41">
        <v>1</v>
      </c>
      <c r="L41">
        <v>38</v>
      </c>
      <c r="M41">
        <v>6</v>
      </c>
      <c r="N41">
        <v>3</v>
      </c>
      <c r="O41">
        <v>2</v>
      </c>
      <c r="P41">
        <v>1</v>
      </c>
      <c r="Q41">
        <v>1</v>
      </c>
      <c r="R41">
        <v>0</v>
      </c>
      <c r="S41" s="1">
        <f>(F41*10+G41*6+H41+I41+J41*0.7+K41+L41*0.02+M41+N41*(-0.5)+O41+P41*0.5+Q41*(-1.5)+R41*(-6))/5</f>
        <v>8.7919999999999998</v>
      </c>
      <c r="T41" s="1">
        <f>(F41*10+G41*6+H41+I41+J41*0.7+K41+L41*0.02+M41+N41*(-0.5)+O41+P41*0.5+Q41*(-1.5)+R41*(-6))/E41</f>
        <v>13.014473684210527</v>
      </c>
      <c r="U41" s="1">
        <f>(H41+I41+J41*0.7+K41+L41*0.02+M41+N41*(-0.5)+O41+P41*0.5+Q41*(-1.5))/5</f>
        <v>4.7919999999999998</v>
      </c>
      <c r="V41" s="1">
        <f>(H41+I41+J41*0.7+K41+L41*0.02+M41+N41*(-0.5)+O41+P41*0.5+Q41*(-1.5))/E41</f>
        <v>7.0934210526315793</v>
      </c>
      <c r="W41" s="1">
        <f>S41-U41</f>
        <v>4</v>
      </c>
      <c r="X41" s="1">
        <f>T41-V41</f>
        <v>5.9210526315789478</v>
      </c>
      <c r="Y41" s="1">
        <f>4/13</f>
        <v>0.30769230769230771</v>
      </c>
      <c r="Z41" s="1">
        <f>S41+(Y41-0.5)*10</f>
        <v>6.8689230769230765</v>
      </c>
      <c r="AA41" s="1">
        <f>Z41/(D41/1000)</f>
        <v>0.95401709401709389</v>
      </c>
      <c r="AB41" s="1">
        <f>U41+(Y41-0.5)*10</f>
        <v>2.8689230769230769</v>
      </c>
      <c r="AC41" s="1">
        <f>AB41/(D41/1000)</f>
        <v>0.39846153846153842</v>
      </c>
      <c r="AD41" s="1">
        <f>T41+(Y41-0.5)*10</f>
        <v>11.091396761133604</v>
      </c>
      <c r="AE41" s="1">
        <f>AD41/(D41/1000)</f>
        <v>1.540471772379667</v>
      </c>
      <c r="AF41" s="1">
        <f>V41+(Y41-0.5)*10</f>
        <v>5.1703441295546568</v>
      </c>
      <c r="AG41" s="1">
        <f>AF41/(D41/1000)</f>
        <v>0.71810335132703562</v>
      </c>
      <c r="AH41" t="s">
        <v>81</v>
      </c>
      <c r="AI41" t="s">
        <v>23</v>
      </c>
    </row>
  </sheetData>
  <sortState xmlns:xlrd2="http://schemas.microsoft.com/office/spreadsheetml/2017/richdata2" ref="A2:AH41">
    <sortCondition ref="A2:A41"/>
  </sortState>
  <conditionalFormatting sqref="S2:S41">
    <cfRule type="colorScale" priority="9">
      <colorScale>
        <cfvo type="min"/>
        <cfvo type="max"/>
        <color rgb="FFFCFCFF"/>
        <color rgb="FF63BE7B"/>
      </colorScale>
    </cfRule>
  </conditionalFormatting>
  <conditionalFormatting sqref="T2:T41">
    <cfRule type="colorScale" priority="10">
      <colorScale>
        <cfvo type="min"/>
        <cfvo type="max"/>
        <color rgb="FFFCFCFF"/>
        <color rgb="FF63BE7B"/>
      </colorScale>
    </cfRule>
  </conditionalFormatting>
  <conditionalFormatting sqref="U2:U41">
    <cfRule type="colorScale" priority="11">
      <colorScale>
        <cfvo type="min"/>
        <cfvo type="max"/>
        <color rgb="FFFCFCFF"/>
        <color rgb="FF63BE7B"/>
      </colorScale>
    </cfRule>
  </conditionalFormatting>
  <conditionalFormatting sqref="V2:V41">
    <cfRule type="colorScale" priority="12">
      <colorScale>
        <cfvo type="min"/>
        <cfvo type="max"/>
        <color rgb="FFFCFCFF"/>
        <color rgb="FF63BE7B"/>
      </colorScale>
    </cfRule>
  </conditionalFormatting>
  <conditionalFormatting sqref="W2:W41">
    <cfRule type="colorScale" priority="13">
      <colorScale>
        <cfvo type="min"/>
        <cfvo type="max"/>
        <color rgb="FFFCFCFF"/>
        <color rgb="FFF8696B"/>
      </colorScale>
    </cfRule>
  </conditionalFormatting>
  <conditionalFormatting sqref="X2:X41">
    <cfRule type="colorScale" priority="14">
      <colorScale>
        <cfvo type="min"/>
        <cfvo type="max"/>
        <color rgb="FFFCFCFF"/>
        <color rgb="FFF8696B"/>
      </colorScale>
    </cfRule>
  </conditionalFormatting>
  <conditionalFormatting sqref="Z2:Z41">
    <cfRule type="colorScale" priority="5">
      <colorScale>
        <cfvo type="min"/>
        <cfvo type="max"/>
        <color rgb="FFFCFCFF"/>
        <color rgb="FF63BE7B"/>
      </colorScale>
    </cfRule>
  </conditionalFormatting>
  <conditionalFormatting sqref="AB2:AB41">
    <cfRule type="colorScale" priority="6">
      <colorScale>
        <cfvo type="min"/>
        <cfvo type="max"/>
        <color rgb="FFFCFCFF"/>
        <color rgb="FF63BE7B"/>
      </colorScale>
    </cfRule>
  </conditionalFormatting>
  <conditionalFormatting sqref="AD2:AD41">
    <cfRule type="colorScale" priority="7">
      <colorScale>
        <cfvo type="min"/>
        <cfvo type="max"/>
        <color rgb="FFFCFCFF"/>
        <color rgb="FF63BE7B"/>
      </colorScale>
    </cfRule>
  </conditionalFormatting>
  <conditionalFormatting sqref="AF2:AF41">
    <cfRule type="colorScale" priority="8">
      <colorScale>
        <cfvo type="min"/>
        <cfvo type="max"/>
        <color rgb="FFFCFCFF"/>
        <color rgb="FF63BE7B"/>
      </colorScale>
    </cfRule>
  </conditionalFormatting>
  <conditionalFormatting sqref="AA2:AA41">
    <cfRule type="colorScale" priority="4">
      <colorScale>
        <cfvo type="min"/>
        <cfvo type="max"/>
        <color rgb="FFFCFCFF"/>
        <color rgb="FF63BE7B"/>
      </colorScale>
    </cfRule>
  </conditionalFormatting>
  <conditionalFormatting sqref="AC2:AC41">
    <cfRule type="colorScale" priority="3">
      <colorScale>
        <cfvo type="min"/>
        <cfvo type="max"/>
        <color rgb="FFFCFCFF"/>
        <color rgb="FF63BE7B"/>
      </colorScale>
    </cfRule>
  </conditionalFormatting>
  <conditionalFormatting sqref="AE2:AE41">
    <cfRule type="colorScale" priority="2">
      <colorScale>
        <cfvo type="min"/>
        <cfvo type="max"/>
        <color rgb="FFFCFCFF"/>
        <color rgb="FF63BE7B"/>
      </colorScale>
    </cfRule>
  </conditionalFormatting>
  <conditionalFormatting sqref="AG2:AG4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2020-08-15T00:56:13Z</dcterms:created>
  <dcterms:modified xsi:type="dcterms:W3CDTF">2020-08-16T03:27:42Z</dcterms:modified>
</cp:coreProperties>
</file>