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A2FE63B2-5820-E140-98A9-22C753BD7DEC}" xr6:coauthVersionLast="45" xr6:coauthVersionMax="45" xr10:uidLastSave="{00000000-0000-0000-0000-000000000000}"/>
  <bookViews>
    <workbookView xWindow="0" yWindow="0" windowWidth="38400" windowHeight="21600" xr2:uid="{BD5B069B-2310-D441-A9D3-CAD24B436C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1" l="1"/>
  <c r="V4" i="1"/>
  <c r="V14" i="1"/>
  <c r="T19" i="1"/>
  <c r="T22" i="1"/>
  <c r="T27" i="1"/>
  <c r="T4" i="1"/>
  <c r="T20" i="1"/>
  <c r="T21" i="1"/>
  <c r="T14" i="1"/>
  <c r="T24" i="1"/>
  <c r="T3" i="1"/>
  <c r="S20" i="1"/>
  <c r="U20" i="1"/>
  <c r="V20" i="1" s="1"/>
  <c r="X20" i="1"/>
  <c r="S30" i="1"/>
  <c r="T30" i="1" s="1"/>
  <c r="U30" i="1"/>
  <c r="V30" i="1" s="1"/>
  <c r="X30" i="1"/>
  <c r="S27" i="1"/>
  <c r="U27" i="1"/>
  <c r="V27" i="1" s="1"/>
  <c r="X27" i="1"/>
  <c r="X14" i="1"/>
  <c r="X21" i="1"/>
  <c r="X6" i="1"/>
  <c r="X22" i="1"/>
  <c r="X9" i="1"/>
  <c r="X15" i="1"/>
  <c r="X26" i="1"/>
  <c r="X4" i="1"/>
  <c r="X8" i="1"/>
  <c r="X17" i="1"/>
  <c r="X28" i="1"/>
  <c r="X12" i="1"/>
  <c r="X29" i="1"/>
  <c r="X10" i="1"/>
  <c r="X11" i="1"/>
  <c r="X7" i="1"/>
  <c r="X2" i="1"/>
  <c r="X5" i="1"/>
  <c r="X24" i="1"/>
  <c r="X23" i="1"/>
  <c r="X3" i="1"/>
  <c r="X16" i="1"/>
  <c r="X19" i="1"/>
  <c r="X25" i="1"/>
  <c r="X13" i="1"/>
  <c r="X18" i="1"/>
  <c r="U29" i="1"/>
  <c r="V29" i="1" s="1"/>
  <c r="U10" i="1"/>
  <c r="V10" i="1" s="1"/>
  <c r="U11" i="1"/>
  <c r="V11" i="1" s="1"/>
  <c r="U7" i="1"/>
  <c r="V7" i="1" s="1"/>
  <c r="U2" i="1"/>
  <c r="V2" i="1" s="1"/>
  <c r="U5" i="1"/>
  <c r="V5" i="1" s="1"/>
  <c r="U24" i="1"/>
  <c r="V24" i="1" s="1"/>
  <c r="U23" i="1"/>
  <c r="V23" i="1" s="1"/>
  <c r="U3" i="1"/>
  <c r="V3" i="1" s="1"/>
  <c r="U16" i="1"/>
  <c r="V16" i="1" s="1"/>
  <c r="U19" i="1"/>
  <c r="V19" i="1" s="1"/>
  <c r="U25" i="1"/>
  <c r="V25" i="1" s="1"/>
  <c r="U13" i="1"/>
  <c r="V13" i="1" s="1"/>
  <c r="U14" i="1"/>
  <c r="U21" i="1"/>
  <c r="V21" i="1" s="1"/>
  <c r="U6" i="1"/>
  <c r="V6" i="1" s="1"/>
  <c r="U22" i="1"/>
  <c r="U9" i="1"/>
  <c r="V9" i="1" s="1"/>
  <c r="U15" i="1"/>
  <c r="V15" i="1" s="1"/>
  <c r="U26" i="1"/>
  <c r="V26" i="1" s="1"/>
  <c r="U4" i="1"/>
  <c r="U8" i="1"/>
  <c r="V8" i="1" s="1"/>
  <c r="U17" i="1"/>
  <c r="V17" i="1" s="1"/>
  <c r="U28" i="1"/>
  <c r="V28" i="1" s="1"/>
  <c r="U12" i="1"/>
  <c r="V12" i="1" s="1"/>
  <c r="U18" i="1"/>
  <c r="V18" i="1" s="1"/>
  <c r="S18" i="1"/>
  <c r="T18" i="1" s="1"/>
  <c r="S29" i="1"/>
  <c r="T29" i="1" s="1"/>
  <c r="S10" i="1"/>
  <c r="T10" i="1" s="1"/>
  <c r="S11" i="1"/>
  <c r="T11" i="1" s="1"/>
  <c r="S7" i="1"/>
  <c r="T7" i="1" s="1"/>
  <c r="S2" i="1"/>
  <c r="T2" i="1" s="1"/>
  <c r="S5" i="1"/>
  <c r="T5" i="1" s="1"/>
  <c r="S24" i="1"/>
  <c r="S23" i="1"/>
  <c r="T23" i="1" s="1"/>
  <c r="S3" i="1"/>
  <c r="S16" i="1"/>
  <c r="Y16" i="1" s="1"/>
  <c r="S19" i="1"/>
  <c r="S25" i="1"/>
  <c r="T25" i="1" s="1"/>
  <c r="S13" i="1"/>
  <c r="T13" i="1" s="1"/>
  <c r="S14" i="1"/>
  <c r="S21" i="1"/>
  <c r="S6" i="1"/>
  <c r="T6" i="1" s="1"/>
  <c r="S22" i="1"/>
  <c r="S9" i="1"/>
  <c r="T9" i="1" s="1"/>
  <c r="S15" i="1"/>
  <c r="T15" i="1" s="1"/>
  <c r="S26" i="1"/>
  <c r="T26" i="1" s="1"/>
  <c r="S4" i="1"/>
  <c r="S8" i="1"/>
  <c r="T8" i="1" s="1"/>
  <c r="S17" i="1"/>
  <c r="T17" i="1" s="1"/>
  <c r="S28" i="1"/>
  <c r="T28" i="1" s="1"/>
  <c r="S12" i="1"/>
  <c r="T12" i="1" s="1"/>
  <c r="T16" i="1" l="1"/>
  <c r="Y12" i="1"/>
  <c r="W20" i="1"/>
  <c r="Z20" i="1"/>
  <c r="Y30" i="1"/>
  <c r="W30" i="1"/>
  <c r="Y19" i="1"/>
  <c r="Y24" i="1"/>
  <c r="Y20" i="1"/>
  <c r="Z27" i="1"/>
  <c r="W18" i="1"/>
  <c r="W27" i="1"/>
  <c r="Y27" i="1"/>
  <c r="Z28" i="1"/>
  <c r="Z8" i="1"/>
  <c r="Z9" i="1"/>
  <c r="Z21" i="1"/>
  <c r="Z18" i="1"/>
  <c r="Z16" i="1"/>
  <c r="Z5" i="1"/>
  <c r="Z10" i="1"/>
  <c r="Y26" i="1"/>
  <c r="Z30" i="1"/>
  <c r="W22" i="1"/>
  <c r="Y10" i="1"/>
  <c r="W28" i="1"/>
  <c r="W9" i="1"/>
  <c r="W11" i="1"/>
  <c r="W8" i="1"/>
  <c r="W21" i="1"/>
  <c r="Y11" i="1"/>
  <c r="W4" i="1"/>
  <c r="Z13" i="1"/>
  <c r="Z3" i="1"/>
  <c r="Z2" i="1"/>
  <c r="Z29" i="1"/>
  <c r="Y6" i="1"/>
  <c r="W13" i="1"/>
  <c r="W3" i="1"/>
  <c r="W2" i="1"/>
  <c r="W29" i="1"/>
  <c r="W12" i="1"/>
  <c r="Z15" i="1"/>
  <c r="Y14" i="1"/>
  <c r="Y23" i="1"/>
  <c r="Y7" i="1"/>
  <c r="Y22" i="1"/>
  <c r="Y25" i="1"/>
  <c r="W14" i="1"/>
  <c r="Y17" i="1"/>
  <c r="Z4" i="1"/>
  <c r="Z22" i="1"/>
  <c r="Z14" i="1"/>
  <c r="Z25" i="1"/>
  <c r="Z23" i="1"/>
  <c r="Z7" i="1"/>
  <c r="Y15" i="1"/>
  <c r="W25" i="1"/>
  <c r="W15" i="1"/>
  <c r="W16" i="1"/>
  <c r="W5" i="1"/>
  <c r="W10" i="1"/>
  <c r="Z17" i="1"/>
  <c r="W26" i="1"/>
  <c r="W6" i="1"/>
  <c r="W19" i="1"/>
  <c r="Z24" i="1"/>
  <c r="Z11" i="1"/>
  <c r="Y28" i="1"/>
  <c r="Y8" i="1"/>
  <c r="Y5" i="1"/>
  <c r="W17" i="1"/>
  <c r="W23" i="1"/>
  <c r="W7" i="1"/>
  <c r="Z6" i="1"/>
  <c r="Z19" i="1"/>
  <c r="W24" i="1"/>
  <c r="Y4" i="1"/>
  <c r="Y9" i="1"/>
  <c r="Y21" i="1"/>
  <c r="Y13" i="1"/>
  <c r="Y3" i="1"/>
  <c r="Y2" i="1"/>
  <c r="Y29" i="1"/>
  <c r="Z12" i="1"/>
  <c r="Z26" i="1"/>
  <c r="Y18" i="1"/>
</calcChain>
</file>

<file path=xl/sharedStrings.xml><?xml version="1.0" encoding="utf-8"?>
<sst xmlns="http://schemas.openxmlformats.org/spreadsheetml/2006/main" count="135" uniqueCount="64">
  <si>
    <t>Player</t>
  </si>
  <si>
    <t>Team</t>
  </si>
  <si>
    <t>Pos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</si>
  <si>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</si>
  <si>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</si>
  <si>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</si>
  <si>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</si>
  <si>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</si>
  <si>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</si>
  <si>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</si>
  <si>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</si>
  <si>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</si>
  <si>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</si>
  <si>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</si>
  <si>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</si>
  <si>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</si>
  <si>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</si>
  <si>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S. Kryvstov</t>
  </si>
  <si>
    <t>D. Khocholava</t>
  </si>
  <si>
    <t>T. Stepanenko</t>
  </si>
  <si>
    <t>Taison</t>
  </si>
  <si>
    <t>M. Antonio</t>
  </si>
  <si>
    <t>J. Moraes</t>
  </si>
  <si>
    <t>Marlos</t>
  </si>
  <si>
    <t>V. Kovalenko</t>
  </si>
  <si>
    <t>A. Patrick</t>
  </si>
  <si>
    <t>M. Matviyenko</t>
  </si>
  <si>
    <t>A. Pyatov</t>
  </si>
  <si>
    <t>Dodo</t>
  </si>
  <si>
    <t>Tete</t>
  </si>
  <si>
    <t>Ismaily</t>
  </si>
  <si>
    <t>SHK</t>
  </si>
  <si>
    <t>Salary</t>
  </si>
  <si>
    <t>FPPG</t>
  </si>
  <si>
    <t>FPPG/$1000</t>
  </si>
  <si>
    <t>Floor</t>
  </si>
  <si>
    <t>Floor/$1000</t>
  </si>
  <si>
    <t>FPPG-Floor</t>
  </si>
  <si>
    <t>Team_Odds</t>
  </si>
  <si>
    <t>FPPG_w_Odds</t>
  </si>
  <si>
    <t>Floor_w_Odds</t>
  </si>
  <si>
    <t>Starting</t>
  </si>
  <si>
    <t>E. Comert</t>
  </si>
  <si>
    <t>S. Widmer</t>
  </si>
  <si>
    <t>O. Alderete</t>
  </si>
  <si>
    <t>S. Campo</t>
  </si>
  <si>
    <t>D. Nikolic</t>
  </si>
  <si>
    <t>V. Stocker</t>
  </si>
  <si>
    <t>A. Pululu</t>
  </si>
  <si>
    <t>F. Frei</t>
  </si>
  <si>
    <t>J. van der Werff</t>
  </si>
  <si>
    <t>R. Petretta</t>
  </si>
  <si>
    <t>T. Xhaka</t>
  </si>
  <si>
    <t>Arthur</t>
  </si>
  <si>
    <t>J. Omlin</t>
  </si>
  <si>
    <t>B. Riveros</t>
  </si>
  <si>
    <t>E. Isufi</t>
  </si>
  <si>
    <t>BAS</t>
  </si>
  <si>
    <t>D</t>
  </si>
  <si>
    <t>M/F</t>
  </si>
  <si>
    <t>F</t>
  </si>
  <si>
    <t>GK</t>
  </si>
  <si>
    <t>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</si>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</sst>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3349-97D6-FA47-8612-7FC59127F5C2}">
  <dimension ref="A1:AA30"/>
  <sheetViews>
    <sheetView tabSelected="1" workbookViewId="0">
      <selection activeCell="N15" sqref="N15"/>
    </sheetView>
  </sheetViews>
  <sheetFormatPr baseColWidth="10" defaultRowHeight="16" x14ac:dyDescent="0.2"/>
  <cols>
    <col min="1" max="1" width="13.33203125" bestFit="1" customWidth="1"/>
    <col min="3" max="17" width="7.83203125" customWidth="1"/>
    <col min="19" max="26" width="9.8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</row>
    <row r="2" spans="1:27" x14ac:dyDescent="0.2">
      <c r="A2" t="s">
        <v>22</v>
      </c>
      <c r="B2" t="s">
        <v>31</v>
      </c>
      <c r="C2" t="s">
        <v>60</v>
      </c>
      <c r="D2" s="1">
        <v>4</v>
      </c>
      <c r="E2">
        <v>3</v>
      </c>
      <c r="F2">
        <v>1</v>
      </c>
      <c r="G2">
        <v>15</v>
      </c>
      <c r="H2">
        <v>8</v>
      </c>
      <c r="I2">
        <v>2</v>
      </c>
      <c r="J2">
        <v>4</v>
      </c>
      <c r="K2">
        <v>62</v>
      </c>
      <c r="L2">
        <v>9</v>
      </c>
      <c r="M2">
        <v>6</v>
      </c>
      <c r="N2">
        <v>7</v>
      </c>
      <c r="O2">
        <v>0</v>
      </c>
      <c r="P2">
        <v>0</v>
      </c>
      <c r="Q2">
        <v>0</v>
      </c>
      <c r="R2">
        <v>12800</v>
      </c>
      <c r="S2" s="1">
        <f>(E2*10+F2*6+G2+H2+I2*0.7+J2+K2*0.02+L2+M2*(-0.5)+N2+O2*0.5+P2*(-1.5)+Q2*(-3))/D2</f>
        <v>19.66</v>
      </c>
      <c r="T2" s="1">
        <f>S2/(R2/1000)</f>
        <v>1.5359375</v>
      </c>
      <c r="U2" s="1">
        <f>(G2+H2+I2*0.7+J2+K2*0.02+L2+M2*(-0.5)+N2+O2*0.5+P2*(-1.5)+Q2*(-3))/D2</f>
        <v>10.66</v>
      </c>
      <c r="V2" s="1">
        <f>U2/(R2/1000)</f>
        <v>0.83281249999999996</v>
      </c>
      <c r="W2" s="1">
        <f>S2-U2</f>
        <v>9</v>
      </c>
      <c r="X2" s="1">
        <f>12/23</f>
        <v>0.52173913043478259</v>
      </c>
      <c r="Y2" s="1">
        <f>S2+(X2-0.5)*10</f>
        <v>19.877391304347825</v>
      </c>
      <c r="Z2" s="1">
        <f>U2+(X2-0.5)*10</f>
        <v>10.877391304347826</v>
      </c>
      <c r="AA2" t="s">
        <v>63</v>
      </c>
    </row>
    <row r="3" spans="1:27" x14ac:dyDescent="0.2">
      <c r="A3" t="s">
        <v>25</v>
      </c>
      <c r="B3" t="s">
        <v>31</v>
      </c>
      <c r="C3" t="s">
        <v>59</v>
      </c>
      <c r="D3" s="1">
        <v>3.8666666666666667</v>
      </c>
      <c r="E3">
        <v>2</v>
      </c>
      <c r="F3">
        <v>0</v>
      </c>
      <c r="G3">
        <v>5</v>
      </c>
      <c r="H3">
        <v>5</v>
      </c>
      <c r="I3">
        <v>5</v>
      </c>
      <c r="J3">
        <v>7</v>
      </c>
      <c r="K3">
        <v>227</v>
      </c>
      <c r="L3">
        <v>4</v>
      </c>
      <c r="M3">
        <v>3</v>
      </c>
      <c r="N3">
        <v>5</v>
      </c>
      <c r="O3">
        <v>5</v>
      </c>
      <c r="P3">
        <v>0</v>
      </c>
      <c r="Q3">
        <v>0</v>
      </c>
      <c r="R3">
        <v>9000</v>
      </c>
      <c r="S3" s="1">
        <f>(E3*10+F3*6+G3+H3+I3*0.7+J3+K3*0.02+L3+M3*(-0.5)+N3+O3*0.5+P3*(-1.5)+Q3*(-3))/D3</f>
        <v>14.23448275862069</v>
      </c>
      <c r="T3" s="1">
        <f>S3/(R3/1000)</f>
        <v>1.5816091954022988</v>
      </c>
      <c r="U3" s="1">
        <f>(G3+H3+I3*0.7+J3+K3*0.02+L3+M3*(-0.5)+N3+O3*0.5+P3*(-1.5)+Q3*(-3))/D3</f>
        <v>9.0620689655172413</v>
      </c>
      <c r="V3" s="1">
        <f>U3/(R3/1000)</f>
        <v>1.0068965517241379</v>
      </c>
      <c r="W3" s="1">
        <f>S3-U3</f>
        <v>5.1724137931034484</v>
      </c>
      <c r="X3" s="1">
        <f>12/23</f>
        <v>0.52173913043478259</v>
      </c>
      <c r="Y3" s="1">
        <f>S3+(X3-0.5)*10</f>
        <v>14.451874062968516</v>
      </c>
      <c r="Z3" s="1">
        <f>U3+(X3-0.5)*10</f>
        <v>9.2794602698650674</v>
      </c>
      <c r="AA3" t="s">
        <v>63</v>
      </c>
    </row>
    <row r="4" spans="1:27" x14ac:dyDescent="0.2">
      <c r="A4" t="s">
        <v>49</v>
      </c>
      <c r="B4" t="s">
        <v>57</v>
      </c>
      <c r="C4" t="s">
        <v>62</v>
      </c>
      <c r="D4" s="1">
        <v>3.7</v>
      </c>
      <c r="E4">
        <v>3</v>
      </c>
      <c r="F4">
        <v>1</v>
      </c>
      <c r="G4">
        <v>6</v>
      </c>
      <c r="H4">
        <v>2</v>
      </c>
      <c r="I4">
        <v>4</v>
      </c>
      <c r="J4">
        <v>6</v>
      </c>
      <c r="K4">
        <v>147</v>
      </c>
      <c r="L4">
        <v>3</v>
      </c>
      <c r="M4">
        <v>2</v>
      </c>
      <c r="N4">
        <v>2</v>
      </c>
      <c r="O4">
        <v>3</v>
      </c>
      <c r="P4">
        <v>0</v>
      </c>
      <c r="Q4">
        <v>0</v>
      </c>
      <c r="R4">
        <v>8200</v>
      </c>
      <c r="S4" s="1">
        <f>(E4*10+F4*6+G4+H4+I4*0.7+J4+K4*0.02+L4+M4*(-0.5)+N4+O4*0.5+P4*(-1.5)+Q4*(-3))/D4</f>
        <v>16.55135135135135</v>
      </c>
      <c r="T4" s="1">
        <f>S4/(R4/1000)</f>
        <v>2.0184574818721162</v>
      </c>
      <c r="U4" s="1">
        <f>(G4+H4+I4*0.7+J4+K4*0.02+L4+M4*(-0.5)+N4+O4*0.5+P4*(-1.5)+Q4*(-3))/D4</f>
        <v>6.8216216216216221</v>
      </c>
      <c r="V4" s="1">
        <f>U4/(R4/1000)</f>
        <v>0.83190507580751494</v>
      </c>
      <c r="W4" s="1">
        <f>S4-U4</f>
        <v>9.729729729729728</v>
      </c>
      <c r="X4" s="1">
        <f>4/17</f>
        <v>0.23529411764705882</v>
      </c>
      <c r="Y4" s="1">
        <f>S4+(X4-0.5)*10</f>
        <v>13.904292527821939</v>
      </c>
      <c r="Z4" s="1">
        <f>U4+(X4-0.5)*10</f>
        <v>4.1745627980922109</v>
      </c>
      <c r="AA4" t="s">
        <v>63</v>
      </c>
    </row>
    <row r="5" spans="1:27" x14ac:dyDescent="0.2">
      <c r="A5" t="s">
        <v>23</v>
      </c>
      <c r="B5" t="s">
        <v>31</v>
      </c>
      <c r="C5" t="s">
        <v>62</v>
      </c>
      <c r="D5" s="1">
        <v>2.4333333333333331</v>
      </c>
      <c r="E5">
        <v>0</v>
      </c>
      <c r="F5">
        <v>1</v>
      </c>
      <c r="G5">
        <v>5</v>
      </c>
      <c r="H5">
        <v>3</v>
      </c>
      <c r="I5">
        <v>4</v>
      </c>
      <c r="J5">
        <v>6</v>
      </c>
      <c r="K5">
        <v>100</v>
      </c>
      <c r="L5">
        <v>5</v>
      </c>
      <c r="M5">
        <v>0</v>
      </c>
      <c r="N5">
        <v>0</v>
      </c>
      <c r="O5">
        <v>1</v>
      </c>
      <c r="P5">
        <v>0</v>
      </c>
      <c r="Q5">
        <v>0</v>
      </c>
      <c r="R5">
        <v>9200</v>
      </c>
      <c r="S5" s="1">
        <f>(E5*10+F5*6+G5+H5+I5*0.7+J5+K5*0.02+L5+M5*(-0.5)+N5+O5*0.5+P5*(-1.5)+Q5*(-3))/D5</f>
        <v>12.452054794520549</v>
      </c>
      <c r="T5" s="1">
        <f>S5/(R5/1000)</f>
        <v>1.353484216795712</v>
      </c>
      <c r="U5" s="1">
        <f>(G5+H5+I5*0.7+J5+K5*0.02+L5+M5*(-0.5)+N5+O5*0.5+P5*(-1.5)+Q5*(-3))/D5</f>
        <v>9.9863013698630141</v>
      </c>
      <c r="V5" s="1">
        <f>U5/(R5/1000)</f>
        <v>1.0854675402025016</v>
      </c>
      <c r="W5" s="1">
        <f>S5-U5</f>
        <v>2.4657534246575352</v>
      </c>
      <c r="X5" s="1">
        <f>12/23</f>
        <v>0.52173913043478259</v>
      </c>
      <c r="Y5" s="1">
        <f>S5+(X5-0.5)*10</f>
        <v>12.669446098868375</v>
      </c>
      <c r="Z5" s="1">
        <f>U5+(X5-0.5)*10</f>
        <v>10.20369267421084</v>
      </c>
      <c r="AA5" t="s">
        <v>63</v>
      </c>
    </row>
    <row r="6" spans="1:27" x14ac:dyDescent="0.2">
      <c r="A6" t="s">
        <v>45</v>
      </c>
      <c r="B6" t="s">
        <v>57</v>
      </c>
      <c r="C6" t="s">
        <v>62</v>
      </c>
      <c r="D6" s="1">
        <v>3.8555555555555556</v>
      </c>
      <c r="E6">
        <v>1</v>
      </c>
      <c r="F6">
        <v>1</v>
      </c>
      <c r="G6">
        <v>4</v>
      </c>
      <c r="H6">
        <v>3</v>
      </c>
      <c r="I6">
        <v>18</v>
      </c>
      <c r="J6">
        <v>10</v>
      </c>
      <c r="K6">
        <v>163</v>
      </c>
      <c r="L6">
        <v>5</v>
      </c>
      <c r="M6">
        <v>3</v>
      </c>
      <c r="N6">
        <v>5</v>
      </c>
      <c r="O6">
        <v>6</v>
      </c>
      <c r="P6">
        <v>1</v>
      </c>
      <c r="Q6">
        <v>0</v>
      </c>
      <c r="R6">
        <v>7200</v>
      </c>
      <c r="S6" s="1">
        <f>(E6*10+F6*6+G6+H6+I6*0.7+J6+K6*0.02+L6+M6*(-0.5)+N6+O6*0.5+P6*(-1.5)+Q6*(-3))/D6</f>
        <v>15.266282420749279</v>
      </c>
      <c r="T6" s="1">
        <f>S6/(R6/1000)</f>
        <v>2.1203170028818441</v>
      </c>
      <c r="U6" s="1">
        <f>(G6+H6+I6*0.7+J6+K6*0.02+L6+M6*(-0.5)+N6+O6*0.5+P6*(-1.5)+Q6*(-3))/D6</f>
        <v>11.1164265129683</v>
      </c>
      <c r="V6" s="1">
        <f>U6/(R6/1000)</f>
        <v>1.5439481268011526</v>
      </c>
      <c r="W6" s="1">
        <f>S6-U6</f>
        <v>4.1498559077809798</v>
      </c>
      <c r="X6" s="1">
        <f>4/17</f>
        <v>0.23529411764705882</v>
      </c>
      <c r="Y6" s="1">
        <f>S6+(X6-0.5)*10</f>
        <v>12.619223597219868</v>
      </c>
      <c r="Z6" s="1">
        <f>U6+(X6-0.5)*10</f>
        <v>8.4693676894388883</v>
      </c>
      <c r="AA6" t="s">
        <v>63</v>
      </c>
    </row>
    <row r="7" spans="1:27" x14ac:dyDescent="0.2">
      <c r="A7" t="s">
        <v>21</v>
      </c>
      <c r="B7" t="s">
        <v>31</v>
      </c>
      <c r="C7" t="s">
        <v>62</v>
      </c>
      <c r="D7" s="1">
        <v>2.9333333333333331</v>
      </c>
      <c r="E7">
        <v>1</v>
      </c>
      <c r="F7">
        <v>0</v>
      </c>
      <c r="G7">
        <v>3</v>
      </c>
      <c r="H7">
        <v>1</v>
      </c>
      <c r="I7">
        <v>0</v>
      </c>
      <c r="J7">
        <v>3</v>
      </c>
      <c r="K7">
        <v>172</v>
      </c>
      <c r="L7">
        <v>7</v>
      </c>
      <c r="M7">
        <v>3</v>
      </c>
      <c r="N7">
        <v>2</v>
      </c>
      <c r="O7">
        <v>3</v>
      </c>
      <c r="P7">
        <v>0</v>
      </c>
      <c r="Q7">
        <v>0</v>
      </c>
      <c r="R7">
        <v>4800</v>
      </c>
      <c r="S7" s="1">
        <f>(E7*10+F7*6+G7+H7+I7*0.7+J7+K7*0.02+L7+M7*(-0.5)+N7+O7*0.5+P7*(-1.5)+Q7*(-3))/D7</f>
        <v>10.036363636363637</v>
      </c>
      <c r="T7" s="1">
        <f>S7/(R7/1000)</f>
        <v>2.0909090909090913</v>
      </c>
      <c r="U7" s="1">
        <f>(G7+H7+I7*0.7+J7+K7*0.02+L7+M7*(-0.5)+N7+O7*0.5+P7*(-1.5)+Q7*(-3))/D7</f>
        <v>6.627272727272727</v>
      </c>
      <c r="V7" s="1">
        <f>U7/(R7/1000)</f>
        <v>1.3806818181818181</v>
      </c>
      <c r="W7" s="1">
        <f>S7-U7</f>
        <v>3.4090909090909101</v>
      </c>
      <c r="X7" s="1">
        <f>12/23</f>
        <v>0.52173913043478259</v>
      </c>
      <c r="Y7" s="1">
        <f>S7+(X7-0.5)*10</f>
        <v>10.253754940711463</v>
      </c>
      <c r="Z7" s="1">
        <f>U7+(X7-0.5)*10</f>
        <v>6.8446640316205531</v>
      </c>
      <c r="AA7" t="s">
        <v>63</v>
      </c>
    </row>
    <row r="8" spans="1:27" x14ac:dyDescent="0.2">
      <c r="A8" t="s">
        <v>51</v>
      </c>
      <c r="B8" t="s">
        <v>57</v>
      </c>
      <c r="C8" t="s">
        <v>58</v>
      </c>
      <c r="D8" s="1">
        <v>3.1222222222222222</v>
      </c>
      <c r="E8">
        <v>1</v>
      </c>
      <c r="F8">
        <v>1</v>
      </c>
      <c r="G8">
        <v>3</v>
      </c>
      <c r="H8">
        <v>1</v>
      </c>
      <c r="I8">
        <v>5</v>
      </c>
      <c r="J8">
        <v>3</v>
      </c>
      <c r="K8">
        <v>66</v>
      </c>
      <c r="L8">
        <v>1</v>
      </c>
      <c r="M8">
        <v>0</v>
      </c>
      <c r="N8">
        <v>4</v>
      </c>
      <c r="O8">
        <v>6</v>
      </c>
      <c r="P8">
        <v>0</v>
      </c>
      <c r="Q8">
        <v>0</v>
      </c>
      <c r="R8">
        <v>5400</v>
      </c>
      <c r="S8" s="1">
        <f>(E8*10+F8*6+G8+H8+I8*0.7+J8+K8*0.02+L8+M8*(-0.5)+N8+O8*0.5+P8*(-1.5)+Q8*(-3))/D8</f>
        <v>11.472597864768684</v>
      </c>
      <c r="T8" s="1">
        <f>S8/(R8/1000)</f>
        <v>2.1245551601423487</v>
      </c>
      <c r="U8" s="1">
        <f>(G8+H8+I8*0.7+J8+K8*0.02+L8+M8*(-0.5)+N8+O8*0.5+P8*(-1.5)+Q8*(-3))/D8</f>
        <v>6.3480427046263346</v>
      </c>
      <c r="V8" s="1">
        <f>U8/(R8/1000)</f>
        <v>1.1755634638196915</v>
      </c>
      <c r="W8" s="1">
        <f>S8-U8</f>
        <v>5.1245551601423491</v>
      </c>
      <c r="X8" s="1">
        <f>4/17</f>
        <v>0.23529411764705882</v>
      </c>
      <c r="Y8" s="1">
        <f>S8+(X8-0.5)*10</f>
        <v>8.8255390412392725</v>
      </c>
      <c r="Z8" s="1">
        <f>U8+(X8-0.5)*10</f>
        <v>3.7009838810969229</v>
      </c>
      <c r="AA8" t="s">
        <v>63</v>
      </c>
    </row>
    <row r="9" spans="1:27" x14ac:dyDescent="0.2">
      <c r="A9" t="s">
        <v>47</v>
      </c>
      <c r="B9" t="s">
        <v>57</v>
      </c>
      <c r="C9" t="s">
        <v>62</v>
      </c>
      <c r="D9" s="1">
        <v>3.7111111111111112</v>
      </c>
      <c r="E9">
        <v>1</v>
      </c>
      <c r="F9">
        <v>0</v>
      </c>
      <c r="G9">
        <v>8</v>
      </c>
      <c r="H9">
        <v>1</v>
      </c>
      <c r="I9">
        <v>6</v>
      </c>
      <c r="J9">
        <v>4</v>
      </c>
      <c r="K9">
        <v>94</v>
      </c>
      <c r="L9">
        <v>8</v>
      </c>
      <c r="M9">
        <v>8</v>
      </c>
      <c r="N9">
        <v>8</v>
      </c>
      <c r="O9">
        <v>1</v>
      </c>
      <c r="P9">
        <v>1</v>
      </c>
      <c r="Q9">
        <v>0</v>
      </c>
      <c r="R9">
        <v>6400</v>
      </c>
      <c r="S9" s="1">
        <f>(E9*10+F9*6+G9+H9+I9*0.7+J9+K9*0.02+L9+M9*(-0.5)+N9+O9*0.5+P9*(-1.5)+Q9*(-3))/D9</f>
        <v>10.799999999999999</v>
      </c>
      <c r="T9" s="1">
        <f>S9/(R9/1000)</f>
        <v>1.6874999999999998</v>
      </c>
      <c r="U9" s="1">
        <f>(G9+H9+I9*0.7+J9+K9*0.02+L9+M9*(-0.5)+N9+O9*0.5+P9*(-1.5)+Q9*(-3))/D9</f>
        <v>8.1053892215568855</v>
      </c>
      <c r="V9" s="1">
        <f>U9/(R9/1000)</f>
        <v>1.2664670658682633</v>
      </c>
      <c r="W9" s="1">
        <f>S9-U9</f>
        <v>2.6946107784431135</v>
      </c>
      <c r="X9" s="1">
        <f>4/17</f>
        <v>0.23529411764705882</v>
      </c>
      <c r="Y9" s="1">
        <f>S9+(X9-0.5)*10</f>
        <v>8.1529411764705877</v>
      </c>
      <c r="Z9" s="1">
        <f>U9+(X9-0.5)*10</f>
        <v>5.4583303980274742</v>
      </c>
      <c r="AA9" t="s">
        <v>63</v>
      </c>
    </row>
    <row r="10" spans="1:27" x14ac:dyDescent="0.2">
      <c r="A10" t="s">
        <v>19</v>
      </c>
      <c r="B10" t="s">
        <v>31</v>
      </c>
      <c r="C10" t="s">
        <v>62</v>
      </c>
      <c r="D10" s="1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1</v>
      </c>
      <c r="K10">
        <v>156</v>
      </c>
      <c r="L10">
        <v>0</v>
      </c>
      <c r="M10">
        <v>5</v>
      </c>
      <c r="N10">
        <v>6</v>
      </c>
      <c r="O10">
        <v>4</v>
      </c>
      <c r="P10">
        <v>0</v>
      </c>
      <c r="Q10">
        <v>0</v>
      </c>
      <c r="R10">
        <v>4200</v>
      </c>
      <c r="S10" s="1">
        <f>(E10*10+F10*6+G10+H10+I10*0.7+J10+K10*0.02+L10+M10*(-0.5)+N10+O10*0.5+P10*(-1.5)+Q10*(-3))/D10</f>
        <v>7.873333333333334</v>
      </c>
      <c r="T10" s="1">
        <f>S10/(R10/1000)</f>
        <v>1.8746031746031746</v>
      </c>
      <c r="U10" s="1">
        <f>(G10+H10+I10*0.7+J10+K10*0.02+L10+M10*(-0.5)+N10+O10*0.5+P10*(-1.5)+Q10*(-3))/D10</f>
        <v>4.54</v>
      </c>
      <c r="V10" s="1">
        <f>U10/(R10/1000)</f>
        <v>1.0809523809523809</v>
      </c>
      <c r="W10" s="1">
        <f>S10-U10</f>
        <v>3.3333333333333339</v>
      </c>
      <c r="X10" s="1">
        <f>12/23</f>
        <v>0.52173913043478259</v>
      </c>
      <c r="Y10" s="1">
        <f>S10+(X10-0.5)*10</f>
        <v>8.0907246376811592</v>
      </c>
      <c r="Z10" s="1">
        <f>U10+(X10-0.5)*10</f>
        <v>4.7573913043478262</v>
      </c>
      <c r="AA10" t="s">
        <v>63</v>
      </c>
    </row>
    <row r="11" spans="1:27" x14ac:dyDescent="0.2">
      <c r="A11" t="s">
        <v>20</v>
      </c>
      <c r="B11" t="s">
        <v>31</v>
      </c>
      <c r="C11" t="s">
        <v>59</v>
      </c>
      <c r="D11" s="1">
        <v>3.8444444444444446</v>
      </c>
      <c r="E11">
        <v>0</v>
      </c>
      <c r="F11">
        <v>1</v>
      </c>
      <c r="G11">
        <v>6</v>
      </c>
      <c r="H11">
        <v>1</v>
      </c>
      <c r="I11">
        <v>2</v>
      </c>
      <c r="J11">
        <v>6</v>
      </c>
      <c r="K11">
        <v>176</v>
      </c>
      <c r="L11">
        <v>6</v>
      </c>
      <c r="M11">
        <v>5</v>
      </c>
      <c r="N11">
        <v>3</v>
      </c>
      <c r="O11">
        <v>1</v>
      </c>
      <c r="P11">
        <v>1</v>
      </c>
      <c r="Q11">
        <v>0</v>
      </c>
      <c r="R11">
        <v>8800</v>
      </c>
      <c r="S11" s="1">
        <f>(E11*10+F11*6+G11+H11+I11*0.7+J11+K11*0.02+L11+M11*(-0.5)+N11+O11*0.5+P11*(-1.5)+Q11*(-3))/D11</f>
        <v>7.6526011560693634</v>
      </c>
      <c r="T11" s="1">
        <f>S11/(R11/1000)</f>
        <v>0.86961376773515486</v>
      </c>
      <c r="U11" s="1">
        <f>(G11+H11+I11*0.7+J11+K11*0.02+L11+M11*(-0.5)+N11+O11*0.5+P11*(-1.5)+Q11*(-3))/D11</f>
        <v>6.0919075144508676</v>
      </c>
      <c r="V11" s="1">
        <f>U11/(R11/1000)</f>
        <v>0.69226221755123485</v>
      </c>
      <c r="W11" s="1">
        <f>S11-U11</f>
        <v>1.5606936416184958</v>
      </c>
      <c r="X11" s="1">
        <f>12/23</f>
        <v>0.52173913043478259</v>
      </c>
      <c r="Y11" s="1">
        <f>S11+(X11-0.5)*10</f>
        <v>7.8699924604171896</v>
      </c>
      <c r="Z11" s="1">
        <f>U11+(X11-0.5)*10</f>
        <v>6.3092988187986938</v>
      </c>
      <c r="AA11" t="s">
        <v>63</v>
      </c>
    </row>
    <row r="12" spans="1:27" x14ac:dyDescent="0.2">
      <c r="A12" t="s">
        <v>53</v>
      </c>
      <c r="B12" t="s">
        <v>57</v>
      </c>
      <c r="C12" t="s">
        <v>60</v>
      </c>
      <c r="D12" s="1">
        <v>3.3444444444444446</v>
      </c>
      <c r="E12">
        <v>1</v>
      </c>
      <c r="F12">
        <v>0</v>
      </c>
      <c r="G12">
        <v>8</v>
      </c>
      <c r="H12">
        <v>2</v>
      </c>
      <c r="I12">
        <v>0</v>
      </c>
      <c r="J12">
        <v>2</v>
      </c>
      <c r="K12">
        <v>47</v>
      </c>
      <c r="L12">
        <v>11</v>
      </c>
      <c r="M12">
        <v>7</v>
      </c>
      <c r="N12">
        <v>0</v>
      </c>
      <c r="O12">
        <v>0</v>
      </c>
      <c r="P12">
        <v>0</v>
      </c>
      <c r="Q12">
        <v>0</v>
      </c>
      <c r="R12">
        <v>7600</v>
      </c>
      <c r="S12" s="1">
        <f>(E12*10+F12*6+G12+H12+I12*0.7+J12+K12*0.02+L12+M12*(-0.5)+N12+O12*0.5+P12*(-1.5)+Q12*(-3))/D12</f>
        <v>9.1016611295681056</v>
      </c>
      <c r="T12" s="1">
        <f>S12/(R12/1000)</f>
        <v>1.1975869907326455</v>
      </c>
      <c r="U12" s="1">
        <f>(G12+H12+I12*0.7+J12+K12*0.02+L12+M12*(-0.5)+N12+O12*0.5+P12*(-1.5)+Q12*(-3))/D12</f>
        <v>6.111627906976743</v>
      </c>
      <c r="V12" s="1">
        <f>U12/(R12/1000)</f>
        <v>0.80416156670746619</v>
      </c>
      <c r="W12" s="1">
        <f>S12-U12</f>
        <v>2.9900332225913626</v>
      </c>
      <c r="X12" s="1">
        <f>4/17</f>
        <v>0.23529411764705882</v>
      </c>
      <c r="Y12" s="1">
        <f>S12+(X12-0.5)*10</f>
        <v>6.4546023060386943</v>
      </c>
      <c r="Z12" s="1">
        <f>U12+(X12-0.5)*10</f>
        <v>3.4645690834473313</v>
      </c>
      <c r="AA12" t="s">
        <v>63</v>
      </c>
    </row>
    <row r="13" spans="1:27" x14ac:dyDescent="0.2">
      <c r="A13" t="s">
        <v>28</v>
      </c>
      <c r="B13" t="s">
        <v>31</v>
      </c>
      <c r="C13" t="s">
        <v>58</v>
      </c>
      <c r="D13" s="1">
        <v>4</v>
      </c>
      <c r="E13">
        <v>0</v>
      </c>
      <c r="F13">
        <v>1</v>
      </c>
      <c r="G13">
        <v>0</v>
      </c>
      <c r="H13">
        <v>0</v>
      </c>
      <c r="I13">
        <v>6</v>
      </c>
      <c r="J13">
        <v>3</v>
      </c>
      <c r="K13">
        <v>176</v>
      </c>
      <c r="L13">
        <v>5</v>
      </c>
      <c r="M13">
        <v>1</v>
      </c>
      <c r="N13">
        <v>3</v>
      </c>
      <c r="O13">
        <v>1</v>
      </c>
      <c r="P13">
        <v>0</v>
      </c>
      <c r="Q13">
        <v>0</v>
      </c>
      <c r="R13">
        <v>5800</v>
      </c>
      <c r="S13" s="1">
        <f>(E13*10+F13*6+G13+H13+I13*0.7+J13+K13*0.02+L13+M13*(-0.5)+N13+O13*0.5+P13*(-1.5)+Q13*(-3))/D13</f>
        <v>6.18</v>
      </c>
      <c r="T13" s="1">
        <f>S13/(R13/1000)</f>
        <v>1.0655172413793104</v>
      </c>
      <c r="U13" s="1">
        <f>(G13+H13+I13*0.7+J13+K13*0.02+L13+M13*(-0.5)+N13+O13*0.5+P13*(-1.5)+Q13*(-3))/D13</f>
        <v>4.68</v>
      </c>
      <c r="V13" s="1">
        <f>U13/(R13/1000)</f>
        <v>0.80689655172413788</v>
      </c>
      <c r="W13" s="1">
        <f>S13-U13</f>
        <v>1.5</v>
      </c>
      <c r="X13" s="1">
        <f>12/23</f>
        <v>0.52173913043478259</v>
      </c>
      <c r="Y13" s="1">
        <f>S13+(X13-0.5)*10</f>
        <v>6.3973913043478259</v>
      </c>
      <c r="Z13" s="1">
        <f>U13+(X13-0.5)*10</f>
        <v>4.8973913043478259</v>
      </c>
      <c r="AA13" t="s">
        <v>63</v>
      </c>
    </row>
    <row r="14" spans="1:27" x14ac:dyDescent="0.2">
      <c r="A14" t="s">
        <v>43</v>
      </c>
      <c r="B14" t="s">
        <v>57</v>
      </c>
      <c r="C14" t="s">
        <v>58</v>
      </c>
      <c r="D14" s="1">
        <v>3</v>
      </c>
      <c r="E14">
        <v>0</v>
      </c>
      <c r="F14">
        <v>0</v>
      </c>
      <c r="G14">
        <v>7</v>
      </c>
      <c r="H14">
        <v>4</v>
      </c>
      <c r="I14">
        <v>7</v>
      </c>
      <c r="J14">
        <v>2</v>
      </c>
      <c r="K14">
        <v>104</v>
      </c>
      <c r="L14">
        <v>3</v>
      </c>
      <c r="M14">
        <v>4</v>
      </c>
      <c r="N14">
        <v>4</v>
      </c>
      <c r="O14">
        <v>3</v>
      </c>
      <c r="P14">
        <v>0</v>
      </c>
      <c r="Q14">
        <v>0</v>
      </c>
      <c r="R14">
        <v>6200</v>
      </c>
      <c r="S14" s="1">
        <f>(E14*10+F14*6+G14+H14+I14*0.7+J14+K14*0.02+L14+M14*(-0.5)+N14+O14*0.5+P14*(-1.5)+Q14*(-3))/D14</f>
        <v>8.8266666666666662</v>
      </c>
      <c r="T14" s="1">
        <f>S14/(R14/1000)</f>
        <v>1.4236559139784946</v>
      </c>
      <c r="U14" s="1">
        <f>(G14+H14+I14*0.7+J14+K14*0.02+L14+M14*(-0.5)+N14+O14*0.5+P14*(-1.5)+Q14*(-3))/D14</f>
        <v>8.8266666666666662</v>
      </c>
      <c r="V14" s="1">
        <f>U14/(R14/1000)</f>
        <v>1.4236559139784946</v>
      </c>
      <c r="W14" s="1">
        <f>S14-U14</f>
        <v>0</v>
      </c>
      <c r="X14" s="1">
        <f>4/17</f>
        <v>0.23529411764705882</v>
      </c>
      <c r="Y14" s="1">
        <f>S14+(X14-0.5)*10</f>
        <v>6.179607843137255</v>
      </c>
      <c r="Z14" s="1">
        <f>U14+(X14-0.5)*10</f>
        <v>6.179607843137255</v>
      </c>
      <c r="AA14" t="s">
        <v>63</v>
      </c>
    </row>
    <row r="15" spans="1:27" x14ac:dyDescent="0.2">
      <c r="A15" t="s">
        <v>48</v>
      </c>
      <c r="B15" t="s">
        <v>57</v>
      </c>
      <c r="C15" t="s">
        <v>60</v>
      </c>
      <c r="D15" s="1">
        <v>0.84444444444444444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10</v>
      </c>
      <c r="L15">
        <v>2</v>
      </c>
      <c r="M15">
        <v>1</v>
      </c>
      <c r="N15">
        <v>2</v>
      </c>
      <c r="O15">
        <v>0</v>
      </c>
      <c r="P15">
        <v>0</v>
      </c>
      <c r="Q15">
        <v>0</v>
      </c>
      <c r="R15">
        <v>7000</v>
      </c>
      <c r="S15" s="1">
        <f>(E15*10+F15*6+G15+H15+I15*0.7+J15+K15*0.02+L15+M15*(-0.5)+N15+O15*0.5+P15*(-1.5)+Q15*(-3))/D15</f>
        <v>7.5789473684210531</v>
      </c>
      <c r="T15" s="1">
        <f>S15/(R15/1000)</f>
        <v>1.0827067669172934</v>
      </c>
      <c r="U15" s="1">
        <f>(G15+H15+I15*0.7+J15+K15*0.02+L15+M15*(-0.5)+N15+O15*0.5+P15*(-1.5)+Q15*(-3))/D15</f>
        <v>7.5789473684210531</v>
      </c>
      <c r="V15" s="1">
        <f>U15/(R15/1000)</f>
        <v>1.0827067669172934</v>
      </c>
      <c r="W15" s="1">
        <f>S15-U15</f>
        <v>0</v>
      </c>
      <c r="X15" s="1">
        <f>4/17</f>
        <v>0.23529411764705882</v>
      </c>
      <c r="Y15" s="1">
        <f>S15+(X15-0.5)*10</f>
        <v>4.9318885448916419</v>
      </c>
      <c r="Z15" s="1">
        <f>U15+(X15-0.5)*10</f>
        <v>4.9318885448916419</v>
      </c>
      <c r="AA15" t="s">
        <v>63</v>
      </c>
    </row>
    <row r="16" spans="1:27" x14ac:dyDescent="0.2">
      <c r="A16" t="s">
        <v>26</v>
      </c>
      <c r="B16" t="s">
        <v>31</v>
      </c>
      <c r="C16" t="s">
        <v>58</v>
      </c>
      <c r="D16" s="1">
        <v>4</v>
      </c>
      <c r="E16">
        <v>0</v>
      </c>
      <c r="F16">
        <v>0</v>
      </c>
      <c r="G16">
        <v>1</v>
      </c>
      <c r="H16">
        <v>1</v>
      </c>
      <c r="I16">
        <v>4</v>
      </c>
      <c r="J16">
        <v>1</v>
      </c>
      <c r="K16">
        <v>232</v>
      </c>
      <c r="L16">
        <v>1</v>
      </c>
      <c r="M16">
        <v>2</v>
      </c>
      <c r="N16">
        <v>2</v>
      </c>
      <c r="O16">
        <v>10</v>
      </c>
      <c r="P16">
        <v>0</v>
      </c>
      <c r="Q16">
        <v>0</v>
      </c>
      <c r="R16">
        <v>5000</v>
      </c>
      <c r="S16" s="1">
        <f>(E16*10+F16*6+G16+H16+I16*0.7+J16+K16*0.02+L16+M16*(-0.5)+N16+O16*0.5+P16*(-1.5)+Q16*(-3))/D16</f>
        <v>4.3599999999999994</v>
      </c>
      <c r="T16" s="1">
        <f>S16/(R16/1000)</f>
        <v>0.87199999999999989</v>
      </c>
      <c r="U16" s="1">
        <f>(G16+H16+I16*0.7+J16+K16*0.02+L16+M16*(-0.5)+N16+O16*0.5+P16*(-1.5)+Q16*(-3))/D16</f>
        <v>4.3599999999999994</v>
      </c>
      <c r="V16" s="1">
        <f>U16/(R16/1000)</f>
        <v>0.87199999999999989</v>
      </c>
      <c r="W16" s="1">
        <f>S16-U16</f>
        <v>0</v>
      </c>
      <c r="X16" s="1">
        <f>12/23</f>
        <v>0.52173913043478259</v>
      </c>
      <c r="Y16" s="1">
        <f>S16+(X16-0.5)*10</f>
        <v>4.5773913043478256</v>
      </c>
      <c r="Z16" s="1">
        <f>U16+(X16-0.5)*10</f>
        <v>4.5773913043478256</v>
      </c>
      <c r="AA16" t="s">
        <v>63</v>
      </c>
    </row>
    <row r="17" spans="1:27" x14ac:dyDescent="0.2">
      <c r="A17" t="s">
        <v>52</v>
      </c>
      <c r="B17" t="s">
        <v>57</v>
      </c>
      <c r="C17" t="s">
        <v>62</v>
      </c>
      <c r="D17" s="1">
        <v>3.9555555555555557</v>
      </c>
      <c r="E17">
        <v>0</v>
      </c>
      <c r="F17">
        <v>0</v>
      </c>
      <c r="G17">
        <v>1</v>
      </c>
      <c r="H17">
        <v>0</v>
      </c>
      <c r="I17">
        <v>0</v>
      </c>
      <c r="J17">
        <v>3</v>
      </c>
      <c r="K17">
        <v>164</v>
      </c>
      <c r="L17">
        <v>6</v>
      </c>
      <c r="M17">
        <v>2</v>
      </c>
      <c r="N17">
        <v>7</v>
      </c>
      <c r="O17">
        <v>1</v>
      </c>
      <c r="P17">
        <v>0</v>
      </c>
      <c r="Q17">
        <v>0</v>
      </c>
      <c r="R17">
        <v>3600</v>
      </c>
      <c r="S17" s="1">
        <f>(E17*10+F17*6+G17+H17+I17*0.7+J17+K17*0.02+L17+M17*(-0.5)+N17+O17*0.5+P17*(-1.5)+Q17*(-3))/D17</f>
        <v>5.000561797752809</v>
      </c>
      <c r="T17" s="1">
        <f>S17/(R17/1000)</f>
        <v>1.3890449438202246</v>
      </c>
      <c r="U17" s="1">
        <f>(G17+H17+I17*0.7+J17+K17*0.02+L17+M17*(-0.5)+N17+O17*0.5+P17*(-1.5)+Q17*(-3))/D17</f>
        <v>5.000561797752809</v>
      </c>
      <c r="V17" s="1">
        <f>U17/(R17/1000)</f>
        <v>1.3890449438202246</v>
      </c>
      <c r="W17" s="1">
        <f>S17-U17</f>
        <v>0</v>
      </c>
      <c r="X17" s="1">
        <f>4/17</f>
        <v>0.23529411764705882</v>
      </c>
      <c r="Y17" s="1">
        <f>S17+(X17-0.5)*10</f>
        <v>2.3535029742233973</v>
      </c>
      <c r="Z17" s="1">
        <f>U17+(X17-0.5)*10</f>
        <v>2.3535029742233973</v>
      </c>
      <c r="AA17" t="s">
        <v>63</v>
      </c>
    </row>
    <row r="18" spans="1:27" x14ac:dyDescent="0.2">
      <c r="A18" t="s">
        <v>17</v>
      </c>
      <c r="B18" t="s">
        <v>31</v>
      </c>
      <c r="C18" t="s">
        <v>58</v>
      </c>
      <c r="D18" s="1">
        <v>4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173</v>
      </c>
      <c r="L18">
        <v>1</v>
      </c>
      <c r="M18">
        <v>3</v>
      </c>
      <c r="N18">
        <v>1</v>
      </c>
      <c r="O18">
        <v>7</v>
      </c>
      <c r="P18">
        <v>1</v>
      </c>
      <c r="Q18">
        <v>0</v>
      </c>
      <c r="R18">
        <v>3400</v>
      </c>
      <c r="S18" s="1">
        <f>(E18*10+F18*6+G18+H18+I18*0.7+J18+K18*0.02+L18+M18*(-0.5)+N18+O18*0.5+P18*(-1.5)+Q18*(-3))/D18</f>
        <v>1.9900000000000002</v>
      </c>
      <c r="T18" s="1">
        <f>S18/(R18/1000)</f>
        <v>0.58529411764705885</v>
      </c>
      <c r="U18" s="1">
        <f>(G18+H18+I18*0.7+J18+K18*0.02+L18+M18*(-0.5)+N18+O18*0.5+P18*(-1.5)+Q18*(-3))/D18</f>
        <v>1.9900000000000002</v>
      </c>
      <c r="V18" s="1">
        <f>U18/(R18/1000)</f>
        <v>0.58529411764705885</v>
      </c>
      <c r="W18" s="1">
        <f>S18-U18</f>
        <v>0</v>
      </c>
      <c r="X18" s="1">
        <f>12/23</f>
        <v>0.52173913043478259</v>
      </c>
      <c r="Y18" s="1">
        <f>S18+(X18-0.5)*10</f>
        <v>2.2073913043478264</v>
      </c>
      <c r="Z18" s="1">
        <f>U18+(X18-0.5)*10</f>
        <v>2.2073913043478264</v>
      </c>
      <c r="AA18" t="s">
        <v>63</v>
      </c>
    </row>
    <row r="19" spans="1:27" x14ac:dyDescent="0.2">
      <c r="A19" t="s">
        <v>27</v>
      </c>
      <c r="B19" t="s">
        <v>31</v>
      </c>
      <c r="C19" t="s">
        <v>61</v>
      </c>
      <c r="D19" s="1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86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6600</v>
      </c>
      <c r="S19" s="1">
        <f>(E19*10+F19*6+G19+H19+I19*0.7+J19+K19*0.02+L19+M19*(-0.5)+N19+O19*0.5+P19*(-1.5)+Q19*(-3))/D19</f>
        <v>0.92999999999999994</v>
      </c>
      <c r="T19" s="1">
        <f>S19/(R19/1000)</f>
        <v>0.1409090909090909</v>
      </c>
      <c r="U19" s="1">
        <f>(G19+H19+I19*0.7+J19+K19*0.02+L19+M19*(-0.5)+N19+O19*0.5+P19*(-1.5)+Q19*(-3))/D19</f>
        <v>0.92999999999999994</v>
      </c>
      <c r="V19" s="1">
        <f>U19/(R19/1000)</f>
        <v>0.1409090909090909</v>
      </c>
      <c r="W19" s="1">
        <f>S19-U19</f>
        <v>0</v>
      </c>
      <c r="X19" s="1">
        <f>12/23</f>
        <v>0.52173913043478259</v>
      </c>
      <c r="Y19" s="1">
        <f>S19+(X19-0.5)*10</f>
        <v>1.1473913043478259</v>
      </c>
      <c r="Z19" s="1">
        <f>U19+(X19-0.5)*10</f>
        <v>1.1473913043478259</v>
      </c>
      <c r="AA19" t="s">
        <v>63</v>
      </c>
    </row>
    <row r="20" spans="1:27" x14ac:dyDescent="0.2">
      <c r="A20" t="s">
        <v>50</v>
      </c>
      <c r="B20" t="s">
        <v>57</v>
      </c>
      <c r="C20" t="s">
        <v>58</v>
      </c>
      <c r="D20" s="1">
        <v>0.42222222222222222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3000</v>
      </c>
      <c r="S20" s="1">
        <f>(E20*10+F20*6+G20+H20+I20*0.7+J20+K20*0.02+L20+M20*(-0.5)+N20+O20*0.5+P20*(-1.5)+Q20*(-3))/D20</f>
        <v>2.8421052631578947</v>
      </c>
      <c r="T20" s="1">
        <f>S20/(R20/1000)</f>
        <v>0.94736842105263153</v>
      </c>
      <c r="U20" s="1">
        <f>(G20+H20+I20*0.7+J20+K20*0.02+L20+M20*(-0.5)+N20+O20*0.5+P20*(-1.5)+Q20*(-3))/D20</f>
        <v>2.8421052631578947</v>
      </c>
      <c r="V20" s="1">
        <f>U20/(R20/1000)</f>
        <v>0.94736842105263153</v>
      </c>
      <c r="W20" s="1">
        <f>S20-U20</f>
        <v>0</v>
      </c>
      <c r="X20" s="1">
        <f>4/17</f>
        <v>0.23529411764705882</v>
      </c>
      <c r="Y20" s="1">
        <f>S20+(X20-0.5)*10</f>
        <v>0.195046439628483</v>
      </c>
      <c r="Z20" s="1">
        <f>U20+(X20-0.5)*10</f>
        <v>0.195046439628483</v>
      </c>
      <c r="AA20" t="s">
        <v>63</v>
      </c>
    </row>
    <row r="21" spans="1:27" x14ac:dyDescent="0.2">
      <c r="A21" t="s">
        <v>44</v>
      </c>
      <c r="B21" t="s">
        <v>57</v>
      </c>
      <c r="C21" t="s">
        <v>58</v>
      </c>
      <c r="D21" s="1">
        <v>3</v>
      </c>
      <c r="E21">
        <v>0</v>
      </c>
      <c r="F21">
        <v>0</v>
      </c>
      <c r="G21">
        <v>2</v>
      </c>
      <c r="H21">
        <v>0</v>
      </c>
      <c r="I21">
        <v>0</v>
      </c>
      <c r="J21">
        <v>1</v>
      </c>
      <c r="K21">
        <v>80</v>
      </c>
      <c r="L21">
        <v>1</v>
      </c>
      <c r="M21">
        <v>8</v>
      </c>
      <c r="N21">
        <v>6</v>
      </c>
      <c r="O21">
        <v>5</v>
      </c>
      <c r="P21">
        <v>2</v>
      </c>
      <c r="Q21">
        <v>0</v>
      </c>
      <c r="R21">
        <v>3000</v>
      </c>
      <c r="S21" s="1">
        <f>(E21*10+F21*6+G21+H21+I21*0.7+J21+K21*0.02+L21+M21*(-0.5)+N21+O21*0.5+P21*(-1.5)+Q21*(-3))/D21</f>
        <v>2.3666666666666667</v>
      </c>
      <c r="T21" s="1">
        <f>S21/(R21/1000)</f>
        <v>0.78888888888888886</v>
      </c>
      <c r="U21" s="1">
        <f>(G21+H21+I21*0.7+J21+K21*0.02+L21+M21*(-0.5)+N21+O21*0.5+P21*(-1.5)+Q21*(-3))/D21</f>
        <v>2.3666666666666667</v>
      </c>
      <c r="V21" s="1">
        <f>U21/(R21/1000)</f>
        <v>0.78888888888888886</v>
      </c>
      <c r="W21" s="1">
        <f>S21-U21</f>
        <v>0</v>
      </c>
      <c r="X21" s="1">
        <f>4/17</f>
        <v>0.23529411764705882</v>
      </c>
      <c r="Y21" s="1">
        <f>S21+(X21-0.5)*10</f>
        <v>-0.28039215686274499</v>
      </c>
      <c r="Z21" s="1">
        <f>U21+(X21-0.5)*10</f>
        <v>-0.28039215686274499</v>
      </c>
      <c r="AA21" t="s">
        <v>63</v>
      </c>
    </row>
    <row r="22" spans="1:27" x14ac:dyDescent="0.2">
      <c r="A22" t="s">
        <v>46</v>
      </c>
      <c r="B22" t="s">
        <v>57</v>
      </c>
      <c r="C22" t="s">
        <v>61</v>
      </c>
      <c r="D22" s="1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4600</v>
      </c>
      <c r="S22" s="1">
        <f>(E22*10+F22*6+G22+H22+I22*0.7+J22+K22*0.02+L22+M22*(-0.5)+N22+O22*0.5+P22*(-1.5)+Q22*(-3))/D22</f>
        <v>0.38</v>
      </c>
      <c r="T22" s="1">
        <f>S22/(R22/1000)</f>
        <v>8.2608695652173922E-2</v>
      </c>
      <c r="U22" s="1">
        <f>(G22+H22+I22*0.7+J22+K22*0.02+L22+M22*(-0.5)+N22+O22*0.5+P22*(-1.5)+Q22*(-3))/D22</f>
        <v>0.38</v>
      </c>
      <c r="V22" s="1">
        <f>U22/(R22/1000)</f>
        <v>8.2608695652173922E-2</v>
      </c>
      <c r="W22" s="1">
        <f>S22-U22</f>
        <v>0</v>
      </c>
      <c r="X22" s="1">
        <f>4/17</f>
        <v>0.23529411764705882</v>
      </c>
      <c r="Y22" s="1">
        <f>S22+(X22-0.5)*10</f>
        <v>-2.2670588235294118</v>
      </c>
      <c r="Z22" s="1">
        <f>U22+(X22-0.5)*10</f>
        <v>-2.2670588235294118</v>
      </c>
      <c r="AA22" t="s">
        <v>63</v>
      </c>
    </row>
    <row r="23" spans="1:27" x14ac:dyDescent="0.2">
      <c r="A23" t="s">
        <v>24</v>
      </c>
      <c r="B23" t="s">
        <v>31</v>
      </c>
      <c r="C23" t="s">
        <v>62</v>
      </c>
      <c r="D23" s="1">
        <v>1.9111111111111112</v>
      </c>
      <c r="E23">
        <v>1</v>
      </c>
      <c r="F23">
        <v>0</v>
      </c>
      <c r="G23">
        <v>3</v>
      </c>
      <c r="H23">
        <v>2</v>
      </c>
      <c r="I23">
        <v>0</v>
      </c>
      <c r="J23">
        <v>3</v>
      </c>
      <c r="K23">
        <v>59</v>
      </c>
      <c r="L23">
        <v>2</v>
      </c>
      <c r="M23">
        <v>3</v>
      </c>
      <c r="N23">
        <v>3</v>
      </c>
      <c r="O23">
        <v>2</v>
      </c>
      <c r="P23">
        <v>0</v>
      </c>
      <c r="Q23">
        <v>0</v>
      </c>
      <c r="R23">
        <v>6200</v>
      </c>
      <c r="S23" s="1">
        <f>(E23*10+F23*6+G23+H23+I23*0.7+J23+K23*0.02+L23+M23*(-0.5)+N23+O23*0.5+P23*(-1.5)+Q23*(-3))/D23</f>
        <v>12.390697674418604</v>
      </c>
      <c r="T23" s="1">
        <f>S23/(R23/1000)</f>
        <v>1.9984996249062263</v>
      </c>
      <c r="U23" s="1">
        <f>(G23+H23+I23*0.7+J23+K23*0.02+L23+M23*(-0.5)+N23+O23*0.5+P23*(-1.5)+Q23*(-3))/D23</f>
        <v>7.1581395348837207</v>
      </c>
      <c r="V23" s="1">
        <f>U23/(R23/1000)</f>
        <v>1.1545386346586646</v>
      </c>
      <c r="W23" s="1">
        <f>S23-U23</f>
        <v>5.2325581395348832</v>
      </c>
      <c r="X23" s="1">
        <f>12/23</f>
        <v>0.52173913043478259</v>
      </c>
      <c r="Y23" s="1">
        <f>S23+(X23-0.5)*10</f>
        <v>12.60808897876643</v>
      </c>
      <c r="Z23" s="1">
        <f>U23+(X23-0.5)*10</f>
        <v>7.3755308392315468</v>
      </c>
    </row>
    <row r="24" spans="1:27" x14ac:dyDescent="0.2">
      <c r="A24" t="s">
        <v>29</v>
      </c>
      <c r="B24" t="s">
        <v>31</v>
      </c>
      <c r="C24" t="s">
        <v>62</v>
      </c>
      <c r="D24" s="1">
        <v>1.3333333333333333</v>
      </c>
      <c r="E24">
        <v>0</v>
      </c>
      <c r="F24">
        <v>0</v>
      </c>
      <c r="G24">
        <v>3</v>
      </c>
      <c r="H24">
        <v>1</v>
      </c>
      <c r="I24">
        <v>5</v>
      </c>
      <c r="J24">
        <v>1</v>
      </c>
      <c r="K24">
        <v>56</v>
      </c>
      <c r="L24">
        <v>4</v>
      </c>
      <c r="M24">
        <v>0</v>
      </c>
      <c r="N24">
        <v>0</v>
      </c>
      <c r="O24">
        <v>1</v>
      </c>
      <c r="P24">
        <v>0</v>
      </c>
      <c r="Q24">
        <v>0</v>
      </c>
      <c r="R24">
        <v>5000</v>
      </c>
      <c r="S24" s="1">
        <f>(E24*10+F24*6+G24+H24+I24*0.7+J24+K24*0.02+L24+M24*(-0.5)+N24+O24*0.5+P24*(-1.5)+Q24*(-3))/D24</f>
        <v>10.590000000000002</v>
      </c>
      <c r="T24" s="1">
        <f>S24/(R24/1000)</f>
        <v>2.1180000000000003</v>
      </c>
      <c r="U24" s="1">
        <f>(G24+H24+I24*0.7+J24+K24*0.02+L24+M24*(-0.5)+N24+O24*0.5+P24*(-1.5)+Q24*(-3))/D24</f>
        <v>10.590000000000002</v>
      </c>
      <c r="V24" s="1">
        <f>U24/(R24/1000)</f>
        <v>2.1180000000000003</v>
      </c>
      <c r="W24" s="1">
        <f>S24-U24</f>
        <v>0</v>
      </c>
      <c r="X24" s="1">
        <f>12/23</f>
        <v>0.52173913043478259</v>
      </c>
      <c r="Y24" s="1">
        <f>S24+(X24-0.5)*10</f>
        <v>10.807391304347828</v>
      </c>
      <c r="Z24" s="1">
        <f>U24+(X24-0.5)*10</f>
        <v>10.807391304347828</v>
      </c>
    </row>
    <row r="25" spans="1:27" x14ac:dyDescent="0.2">
      <c r="A25" t="s">
        <v>30</v>
      </c>
      <c r="B25" t="s">
        <v>31</v>
      </c>
      <c r="C25" t="s">
        <v>58</v>
      </c>
      <c r="D25" s="1">
        <v>2.7444444444444445</v>
      </c>
      <c r="E25">
        <v>0</v>
      </c>
      <c r="F25">
        <v>0</v>
      </c>
      <c r="G25">
        <v>3</v>
      </c>
      <c r="H25">
        <v>2</v>
      </c>
      <c r="I25">
        <v>5</v>
      </c>
      <c r="J25">
        <v>1</v>
      </c>
      <c r="K25">
        <v>159</v>
      </c>
      <c r="L25">
        <v>4</v>
      </c>
      <c r="M25">
        <v>2</v>
      </c>
      <c r="N25">
        <v>6</v>
      </c>
      <c r="O25">
        <v>6</v>
      </c>
      <c r="P25">
        <v>1</v>
      </c>
      <c r="Q25">
        <v>0</v>
      </c>
      <c r="R25">
        <v>6800</v>
      </c>
      <c r="S25" s="1">
        <f>(E25*10+F25*6+G25+H25+I25*0.7+J25+K25*0.02+L25+M25*(-0.5)+N25+O25*0.5+P25*(-1.5)+Q25*(-3))/D25</f>
        <v>8.4461538461538463</v>
      </c>
      <c r="T25" s="1">
        <f>S25/(R25/1000)</f>
        <v>1.2420814479638009</v>
      </c>
      <c r="U25" s="1">
        <f>(G25+H25+I25*0.7+J25+K25*0.02+L25+M25*(-0.5)+N25+O25*0.5+P25*(-1.5)+Q25*(-3))/D25</f>
        <v>8.4461538461538463</v>
      </c>
      <c r="V25" s="1">
        <f>U25/(R25/1000)</f>
        <v>1.2420814479638009</v>
      </c>
      <c r="W25" s="1">
        <f>S25-U25</f>
        <v>0</v>
      </c>
      <c r="X25" s="1">
        <f>12/23</f>
        <v>0.52173913043478259</v>
      </c>
      <c r="Y25" s="1">
        <f>S25+(X25-0.5)*10</f>
        <v>8.6635451505016725</v>
      </c>
      <c r="Z25" s="1">
        <f>U25+(X25-0.5)*10</f>
        <v>8.6635451505016725</v>
      </c>
    </row>
    <row r="26" spans="1:27" x14ac:dyDescent="0.2">
      <c r="A26" t="s">
        <v>55</v>
      </c>
      <c r="B26" t="s">
        <v>57</v>
      </c>
      <c r="C26" t="s">
        <v>58</v>
      </c>
      <c r="D26" s="1">
        <v>3</v>
      </c>
      <c r="E26">
        <v>0</v>
      </c>
      <c r="F26">
        <v>0</v>
      </c>
      <c r="G26">
        <v>2</v>
      </c>
      <c r="H26">
        <v>1</v>
      </c>
      <c r="I26">
        <v>6</v>
      </c>
      <c r="J26">
        <v>1</v>
      </c>
      <c r="K26">
        <v>111</v>
      </c>
      <c r="L26">
        <v>5</v>
      </c>
      <c r="M26">
        <v>3</v>
      </c>
      <c r="N26">
        <v>8</v>
      </c>
      <c r="O26">
        <v>2</v>
      </c>
      <c r="P26">
        <v>0</v>
      </c>
      <c r="Q26">
        <v>0</v>
      </c>
      <c r="R26">
        <v>4000</v>
      </c>
      <c r="S26" s="1">
        <f>(E26*10+F26*6+G26+H26+I26*0.7+J26+K26*0.02+L26+M26*(-0.5)+N26+O26*0.5+P26*(-1.5)+Q26*(-3))/D26</f>
        <v>7.6400000000000006</v>
      </c>
      <c r="T26" s="1">
        <f>S26/(R26/1000)</f>
        <v>1.9100000000000001</v>
      </c>
      <c r="U26" s="1">
        <f>(G26+H26+I26*0.7+J26+K26*0.02+L26+M26*(-0.5)+N26+O26*0.5+P26*(-1.5)+Q26*(-3))/D26</f>
        <v>7.6400000000000006</v>
      </c>
      <c r="V26" s="1">
        <f>U26/(R26/1000)</f>
        <v>1.9100000000000001</v>
      </c>
      <c r="W26" s="1">
        <f>S26-U26</f>
        <v>0</v>
      </c>
      <c r="X26" s="1">
        <f>4/17</f>
        <v>0.23529411764705882</v>
      </c>
      <c r="Y26" s="1">
        <f>S26+(X26-0.5)*10</f>
        <v>4.9929411764705893</v>
      </c>
      <c r="Z26" s="1">
        <f>U26+(X26-0.5)*10</f>
        <v>4.9929411764705893</v>
      </c>
    </row>
    <row r="27" spans="1:27" x14ac:dyDescent="0.2">
      <c r="A27" t="s">
        <v>42</v>
      </c>
      <c r="B27" t="s">
        <v>57</v>
      </c>
      <c r="C27" t="s">
        <v>58</v>
      </c>
      <c r="D27" s="1">
        <v>4</v>
      </c>
      <c r="E27">
        <v>0</v>
      </c>
      <c r="F27">
        <v>1</v>
      </c>
      <c r="G27">
        <v>5</v>
      </c>
      <c r="H27">
        <v>2</v>
      </c>
      <c r="I27">
        <v>0</v>
      </c>
      <c r="J27">
        <v>1</v>
      </c>
      <c r="K27">
        <v>230</v>
      </c>
      <c r="L27">
        <v>3</v>
      </c>
      <c r="M27">
        <v>4</v>
      </c>
      <c r="N27">
        <v>2</v>
      </c>
      <c r="O27">
        <v>9</v>
      </c>
      <c r="P27">
        <v>2</v>
      </c>
      <c r="Q27">
        <v>0</v>
      </c>
      <c r="R27">
        <v>4000</v>
      </c>
      <c r="S27" s="1">
        <f>(E27*10+F27*6+G27+H27+I27*0.7+J27+K27*0.02+L27+M27*(-0.5)+N27+O27*0.5+P27*(-1.5)+Q27*(-3))/D27</f>
        <v>5.7750000000000004</v>
      </c>
      <c r="T27" s="1">
        <f>S27/(R27/1000)</f>
        <v>1.4437500000000001</v>
      </c>
      <c r="U27" s="1">
        <f>(G27+H27+I27*0.7+J27+K27*0.02+L27+M27*(-0.5)+N27+O27*0.5+P27*(-1.5)+Q27*(-3))/D27</f>
        <v>4.2750000000000004</v>
      </c>
      <c r="V27" s="1">
        <f>U27/(R27/1000)</f>
        <v>1.0687500000000001</v>
      </c>
      <c r="W27" s="1">
        <f>S27-U27</f>
        <v>1.5</v>
      </c>
      <c r="X27" s="1">
        <f>4/17</f>
        <v>0.23529411764705882</v>
      </c>
      <c r="Y27" s="1">
        <f>S27+(X27-0.5)*10</f>
        <v>3.1279411764705887</v>
      </c>
      <c r="Z27" s="1">
        <f>U27+(X27-0.5)*10</f>
        <v>1.6279411764705887</v>
      </c>
    </row>
    <row r="28" spans="1:27" x14ac:dyDescent="0.2">
      <c r="A28" t="s">
        <v>56</v>
      </c>
      <c r="B28" t="s">
        <v>57</v>
      </c>
      <c r="C28" t="s">
        <v>58</v>
      </c>
      <c r="D28" s="1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75</v>
      </c>
      <c r="L28">
        <v>1</v>
      </c>
      <c r="M28">
        <v>3</v>
      </c>
      <c r="N28">
        <v>2</v>
      </c>
      <c r="O28">
        <v>1</v>
      </c>
      <c r="P28">
        <v>1</v>
      </c>
      <c r="Q28">
        <v>0</v>
      </c>
      <c r="R28">
        <v>3000</v>
      </c>
      <c r="S28" s="1">
        <f>(E28*10+F28*6+G28+H28+I28*0.7+J28+K28*0.02+L28+M28*(-0.5)+N28+O28*0.5+P28*(-1.5)+Q28*(-3))/D28</f>
        <v>3</v>
      </c>
      <c r="T28" s="1">
        <f>S28/(R28/1000)</f>
        <v>1</v>
      </c>
      <c r="U28" s="1">
        <f>(G28+H28+I28*0.7+J28+K28*0.02+L28+M28*(-0.5)+N28+O28*0.5+P28*(-1.5)+Q28*(-3))/D28</f>
        <v>3</v>
      </c>
      <c r="V28" s="1">
        <f>U28/(R28/1000)</f>
        <v>1</v>
      </c>
      <c r="W28" s="1">
        <f>S28-U28</f>
        <v>0</v>
      </c>
      <c r="X28" s="1">
        <f>4/17</f>
        <v>0.23529411764705882</v>
      </c>
      <c r="Y28" s="1">
        <f>S28+(X28-0.5)*10</f>
        <v>0.35294117647058831</v>
      </c>
      <c r="Z28" s="1">
        <f>U28+(X28-0.5)*10</f>
        <v>0.35294117647058831</v>
      </c>
    </row>
    <row r="29" spans="1:27" x14ac:dyDescent="0.2">
      <c r="A29" t="s">
        <v>18</v>
      </c>
      <c r="B29" t="s">
        <v>31</v>
      </c>
      <c r="C29" t="s">
        <v>58</v>
      </c>
      <c r="D29" s="1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29</v>
      </c>
      <c r="L29">
        <v>2</v>
      </c>
      <c r="M29">
        <v>2</v>
      </c>
      <c r="N29">
        <v>1</v>
      </c>
      <c r="O29">
        <v>0</v>
      </c>
      <c r="P29">
        <v>0</v>
      </c>
      <c r="Q29">
        <v>1</v>
      </c>
      <c r="R29">
        <v>3200</v>
      </c>
      <c r="S29" s="1">
        <f>(E29*10+F29*6+G29+H29+I29*0.7+J29+K29*0.02+L29+M29*(-0.5)+N29+O29*0.5+P29*(-1.5)+Q29*(-3))/D29</f>
        <v>-0.41999999999999993</v>
      </c>
      <c r="T29" s="1">
        <f>S29/(R29/1000)</f>
        <v>-0.13124999999999998</v>
      </c>
      <c r="U29" s="1">
        <f>(G29+H29+I29*0.7+J29+K29*0.02+L29+M29*(-0.5)+N29+O29*0.5+P29*(-1.5)+Q29*(-3))/D29</f>
        <v>-0.41999999999999993</v>
      </c>
      <c r="V29" s="1">
        <f>U29/(R29/1000)</f>
        <v>-0.13124999999999998</v>
      </c>
      <c r="W29" s="1">
        <f>S29-U29</f>
        <v>0</v>
      </c>
      <c r="X29" s="1">
        <f>12/23</f>
        <v>0.52173913043478259</v>
      </c>
      <c r="Y29" s="1">
        <f>S29+(X29-0.5)*10</f>
        <v>-0.20260869565217399</v>
      </c>
      <c r="Z29" s="1">
        <f>U29+(X29-0.5)*10</f>
        <v>-0.20260869565217399</v>
      </c>
    </row>
    <row r="30" spans="1:27" x14ac:dyDescent="0.2">
      <c r="A30" t="s">
        <v>54</v>
      </c>
      <c r="B30" t="s">
        <v>57</v>
      </c>
      <c r="C30" t="s">
        <v>61</v>
      </c>
      <c r="D30" s="1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4400</v>
      </c>
      <c r="S30" s="1">
        <f>(E30*10+F30*6+G30+H30+I30*0.7+J30+K30*0.02+L30+M30*(-0.5)+N30+O30*0.5+P30*(-1.5)+Q30*(-3))/D30</f>
        <v>0.6</v>
      </c>
      <c r="T30" s="1">
        <f>S30/(R30/1000)</f>
        <v>0.13636363636363635</v>
      </c>
      <c r="U30" s="1">
        <f>(G30+H30+I30*0.7+J30+K30*0.02+L30+M30*(-0.5)+N30+O30*0.5+P30*(-1.5)+Q30*(-3))/D30</f>
        <v>0.6</v>
      </c>
      <c r="V30" s="1">
        <f>U30/(R30/1000)</f>
        <v>0.13636363636363635</v>
      </c>
      <c r="W30" s="1">
        <f>S30-U30</f>
        <v>0</v>
      </c>
      <c r="X30" s="1">
        <f>4/17</f>
        <v>0.23529411764705882</v>
      </c>
      <c r="Y30" s="1">
        <f>S30+(X30-0.5)*10</f>
        <v>-2.0470588235294116</v>
      </c>
      <c r="Z30" s="1">
        <f>U30+(X30-0.5)*10</f>
        <v>-2.0470588235294116</v>
      </c>
    </row>
  </sheetData>
  <sortState xmlns:xlrd2="http://schemas.microsoft.com/office/spreadsheetml/2017/richdata2" ref="A2:AA30">
    <sortCondition ref="AA2:AA30"/>
    <sortCondition descending="1" ref="Y2:Y30"/>
  </sortState>
  <dataConsolidate leftLabels="1" topLabels="1">
    <dataRefs count="4">
      <dataRef ref="A22:Q37" sheet="Sheet1"/>
      <dataRef ref="A39:Q53" sheet="Sheet1"/>
      <dataRef ref="A55:Q69" sheet="Sheet1"/>
      <dataRef ref="A71:Q85" sheet="Sheet1"/>
    </dataRefs>
  </dataConsolidate>
  <conditionalFormatting sqref="S2:S30">
    <cfRule type="colorScale" priority="9">
      <colorScale>
        <cfvo type="min"/>
        <cfvo type="max"/>
        <color rgb="FFFCFCFF"/>
        <color rgb="FF63BE7B"/>
      </colorScale>
    </cfRule>
  </conditionalFormatting>
  <conditionalFormatting sqref="U2:U30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W30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2:Y30">
    <cfRule type="colorScale" priority="17">
      <colorScale>
        <cfvo type="min"/>
        <cfvo type="max"/>
        <color rgb="FFFCFCFF"/>
        <color rgb="FF63BE7B"/>
      </colorScale>
    </cfRule>
  </conditionalFormatting>
  <conditionalFormatting sqref="Z2:Z30">
    <cfRule type="colorScale" priority="19">
      <colorScale>
        <cfvo type="min"/>
        <cfvo type="max"/>
        <color rgb="FFFCFCFF"/>
        <color rgb="FF63BE7B"/>
      </colorScale>
    </cfRule>
  </conditionalFormatting>
  <conditionalFormatting sqref="V2:V30">
    <cfRule type="colorScale" priority="2">
      <colorScale>
        <cfvo type="min"/>
        <cfvo type="max"/>
        <color rgb="FFFCFCFF"/>
        <color rgb="FF63BE7B"/>
      </colorScale>
    </cfRule>
  </conditionalFormatting>
  <conditionalFormatting sqref="T2:T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2020-08-10T10:56:57Z</dcterms:created>
  <dcterms:modified xsi:type="dcterms:W3CDTF">2020-08-11T13:05:02Z</dcterms:modified>
</cp:coreProperties>
</file>