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dywood/Documents/SportsStats/DraftKings/"/>
    </mc:Choice>
  </mc:AlternateContent>
  <xr:revisionPtr revIDLastSave="0" documentId="13_ncr:1_{B4FAC904-9538-C548-A215-DD9620F84FC7}" xr6:coauthVersionLast="45" xr6:coauthVersionMax="45" xr10:uidLastSave="{00000000-0000-0000-0000-000000000000}"/>
  <bookViews>
    <workbookView xWindow="0" yWindow="0" windowWidth="38400" windowHeight="21600" xr2:uid="{A732F855-6364-564F-A7FA-5AD939CE1EF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62" i="1" l="1"/>
  <c r="U62" i="1"/>
  <c r="Z62" i="1" s="1"/>
  <c r="S62" i="1"/>
  <c r="Y62" i="1" s="1"/>
  <c r="X61" i="1"/>
  <c r="U61" i="1"/>
  <c r="Z61" i="1" s="1"/>
  <c r="S61" i="1"/>
  <c r="Y61" i="1" s="1"/>
  <c r="X60" i="1"/>
  <c r="U60" i="1"/>
  <c r="Z60" i="1" s="1"/>
  <c r="S60" i="1"/>
  <c r="Y60" i="1" s="1"/>
  <c r="X58" i="1"/>
  <c r="U58" i="1"/>
  <c r="Z58" i="1" s="1"/>
  <c r="S58" i="1"/>
  <c r="Y58" i="1" s="1"/>
  <c r="X54" i="1"/>
  <c r="U54" i="1"/>
  <c r="Z54" i="1" s="1"/>
  <c r="S54" i="1"/>
  <c r="Y54" i="1" s="1"/>
  <c r="X52" i="1"/>
  <c r="U52" i="1"/>
  <c r="Z52" i="1" s="1"/>
  <c r="S52" i="1"/>
  <c r="Y52" i="1" s="1"/>
  <c r="X48" i="1"/>
  <c r="U48" i="1"/>
  <c r="Z48" i="1" s="1"/>
  <c r="S48" i="1"/>
  <c r="Y48" i="1" s="1"/>
  <c r="X46" i="1"/>
  <c r="U46" i="1"/>
  <c r="Z46" i="1" s="1"/>
  <c r="S46" i="1"/>
  <c r="Y46" i="1" s="1"/>
  <c r="X44" i="1"/>
  <c r="U44" i="1"/>
  <c r="Z44" i="1" s="1"/>
  <c r="S44" i="1"/>
  <c r="Y44" i="1" s="1"/>
  <c r="X41" i="1"/>
  <c r="U41" i="1"/>
  <c r="Z41" i="1" s="1"/>
  <c r="S41" i="1"/>
  <c r="Y41" i="1" s="1"/>
  <c r="X39" i="1"/>
  <c r="U39" i="1"/>
  <c r="Z39" i="1" s="1"/>
  <c r="S39" i="1"/>
  <c r="Y39" i="1" s="1"/>
  <c r="X37" i="1"/>
  <c r="U37" i="1"/>
  <c r="Z37" i="1" s="1"/>
  <c r="S37" i="1"/>
  <c r="Y37" i="1" s="1"/>
  <c r="X34" i="1"/>
  <c r="U34" i="1"/>
  <c r="Z34" i="1" s="1"/>
  <c r="S34" i="1"/>
  <c r="Y34" i="1" s="1"/>
  <c r="X33" i="1"/>
  <c r="U33" i="1"/>
  <c r="Z33" i="1" s="1"/>
  <c r="S33" i="1"/>
  <c r="Y33" i="1" s="1"/>
  <c r="X28" i="1"/>
  <c r="U28" i="1"/>
  <c r="Z28" i="1" s="1"/>
  <c r="S28" i="1"/>
  <c r="Y28" i="1" s="1"/>
  <c r="X27" i="1"/>
  <c r="U27" i="1"/>
  <c r="Z27" i="1" s="1"/>
  <c r="S27" i="1"/>
  <c r="Y27" i="1" s="1"/>
  <c r="X23" i="1"/>
  <c r="U23" i="1"/>
  <c r="Z23" i="1" s="1"/>
  <c r="S23" i="1"/>
  <c r="Y23" i="1" s="1"/>
  <c r="X22" i="1"/>
  <c r="U22" i="1"/>
  <c r="Z22" i="1" s="1"/>
  <c r="S22" i="1"/>
  <c r="Y22" i="1" s="1"/>
  <c r="X21" i="1"/>
  <c r="U21" i="1"/>
  <c r="Z21" i="1" s="1"/>
  <c r="S21" i="1"/>
  <c r="Y21" i="1" s="1"/>
  <c r="X16" i="1"/>
  <c r="U16" i="1"/>
  <c r="Z16" i="1" s="1"/>
  <c r="S16" i="1"/>
  <c r="Y16" i="1" s="1"/>
  <c r="X15" i="1"/>
  <c r="U15" i="1"/>
  <c r="Z15" i="1" s="1"/>
  <c r="S15" i="1"/>
  <c r="Y15" i="1" s="1"/>
  <c r="X14" i="1"/>
  <c r="U14" i="1"/>
  <c r="Z14" i="1" s="1"/>
  <c r="S14" i="1"/>
  <c r="Y14" i="1" s="1"/>
  <c r="X13" i="1"/>
  <c r="U13" i="1"/>
  <c r="Z13" i="1" s="1"/>
  <c r="S13" i="1"/>
  <c r="X10" i="1"/>
  <c r="U10" i="1"/>
  <c r="Z10" i="1" s="1"/>
  <c r="S10" i="1"/>
  <c r="Y10" i="1" s="1"/>
  <c r="X8" i="1"/>
  <c r="U8" i="1"/>
  <c r="Z8" i="1" s="1"/>
  <c r="S8" i="1"/>
  <c r="Y8" i="1" s="1"/>
  <c r="X7" i="1"/>
  <c r="U7" i="1"/>
  <c r="Z7" i="1" s="1"/>
  <c r="S7" i="1"/>
  <c r="Y7" i="1" s="1"/>
  <c r="X5" i="1"/>
  <c r="U5" i="1"/>
  <c r="Z5" i="1" s="1"/>
  <c r="S5" i="1"/>
  <c r="Y5" i="1" s="1"/>
  <c r="X4" i="1"/>
  <c r="U4" i="1"/>
  <c r="Z4" i="1" s="1"/>
  <c r="S4" i="1"/>
  <c r="Y4" i="1" s="1"/>
  <c r="X3" i="1"/>
  <c r="U3" i="1"/>
  <c r="Z3" i="1" s="1"/>
  <c r="S3" i="1"/>
  <c r="W3" i="1" s="1"/>
  <c r="X59" i="1"/>
  <c r="U59" i="1"/>
  <c r="Z59" i="1" s="1"/>
  <c r="S59" i="1"/>
  <c r="Y59" i="1" s="1"/>
  <c r="X57" i="1"/>
  <c r="U57" i="1"/>
  <c r="Z57" i="1" s="1"/>
  <c r="S57" i="1"/>
  <c r="Y57" i="1" s="1"/>
  <c r="X56" i="1"/>
  <c r="U56" i="1"/>
  <c r="Z56" i="1" s="1"/>
  <c r="S56" i="1"/>
  <c r="Y56" i="1" s="1"/>
  <c r="X55" i="1"/>
  <c r="U55" i="1"/>
  <c r="Z55" i="1" s="1"/>
  <c r="S55" i="1"/>
  <c r="Y55" i="1" s="1"/>
  <c r="X53" i="1"/>
  <c r="U53" i="1"/>
  <c r="Z53" i="1" s="1"/>
  <c r="S53" i="1"/>
  <c r="Y53" i="1" s="1"/>
  <c r="X51" i="1"/>
  <c r="U51" i="1"/>
  <c r="Z51" i="1" s="1"/>
  <c r="S51" i="1"/>
  <c r="Y51" i="1" s="1"/>
  <c r="X50" i="1"/>
  <c r="U50" i="1"/>
  <c r="Z50" i="1" s="1"/>
  <c r="S50" i="1"/>
  <c r="Y50" i="1" s="1"/>
  <c r="X49" i="1"/>
  <c r="U49" i="1"/>
  <c r="Z49" i="1" s="1"/>
  <c r="S49" i="1"/>
  <c r="Y49" i="1" s="1"/>
  <c r="X47" i="1"/>
  <c r="U47" i="1"/>
  <c r="Z47" i="1" s="1"/>
  <c r="S47" i="1"/>
  <c r="Y47" i="1" s="1"/>
  <c r="X45" i="1"/>
  <c r="U45" i="1"/>
  <c r="Z45" i="1" s="1"/>
  <c r="S45" i="1"/>
  <c r="Y45" i="1" s="1"/>
  <c r="X43" i="1"/>
  <c r="U43" i="1"/>
  <c r="Z43" i="1" s="1"/>
  <c r="S43" i="1"/>
  <c r="Y43" i="1" s="1"/>
  <c r="X42" i="1"/>
  <c r="U42" i="1"/>
  <c r="Z42" i="1" s="1"/>
  <c r="S42" i="1"/>
  <c r="Y42" i="1" s="1"/>
  <c r="X40" i="1"/>
  <c r="U40" i="1"/>
  <c r="Z40" i="1" s="1"/>
  <c r="S40" i="1"/>
  <c r="Y40" i="1" s="1"/>
  <c r="X38" i="1"/>
  <c r="U38" i="1"/>
  <c r="Z38" i="1" s="1"/>
  <c r="S38" i="1"/>
  <c r="Y38" i="1" s="1"/>
  <c r="X36" i="1"/>
  <c r="U36" i="1"/>
  <c r="Z36" i="1" s="1"/>
  <c r="S36" i="1"/>
  <c r="Y36" i="1" s="1"/>
  <c r="X35" i="1"/>
  <c r="U35" i="1"/>
  <c r="Z35" i="1" s="1"/>
  <c r="S35" i="1"/>
  <c r="Y35" i="1" s="1"/>
  <c r="X32" i="1"/>
  <c r="U32" i="1"/>
  <c r="Z32" i="1" s="1"/>
  <c r="S32" i="1"/>
  <c r="Y32" i="1" s="1"/>
  <c r="X31" i="1"/>
  <c r="U31" i="1"/>
  <c r="Z31" i="1" s="1"/>
  <c r="S31" i="1"/>
  <c r="Y31" i="1" s="1"/>
  <c r="X30" i="1"/>
  <c r="U30" i="1"/>
  <c r="Z30" i="1" s="1"/>
  <c r="S30" i="1"/>
  <c r="Y30" i="1" s="1"/>
  <c r="X29" i="1"/>
  <c r="U29" i="1"/>
  <c r="Z29" i="1" s="1"/>
  <c r="S29" i="1"/>
  <c r="Y29" i="1" s="1"/>
  <c r="X26" i="1"/>
  <c r="U26" i="1"/>
  <c r="Z26" i="1" s="1"/>
  <c r="S26" i="1"/>
  <c r="Y26" i="1" s="1"/>
  <c r="X25" i="1"/>
  <c r="U25" i="1"/>
  <c r="Z25" i="1" s="1"/>
  <c r="S25" i="1"/>
  <c r="Y25" i="1" s="1"/>
  <c r="X24" i="1"/>
  <c r="U24" i="1"/>
  <c r="Z24" i="1" s="1"/>
  <c r="S24" i="1"/>
  <c r="Y24" i="1" s="1"/>
  <c r="X20" i="1"/>
  <c r="U20" i="1"/>
  <c r="Z20" i="1" s="1"/>
  <c r="S20" i="1"/>
  <c r="Y20" i="1" s="1"/>
  <c r="X19" i="1"/>
  <c r="U19" i="1"/>
  <c r="Z19" i="1" s="1"/>
  <c r="S19" i="1"/>
  <c r="Y19" i="1" s="1"/>
  <c r="X18" i="1"/>
  <c r="U18" i="1"/>
  <c r="Z18" i="1" s="1"/>
  <c r="S18" i="1"/>
  <c r="Y18" i="1" s="1"/>
  <c r="X17" i="1"/>
  <c r="U17" i="1"/>
  <c r="Z17" i="1" s="1"/>
  <c r="S17" i="1"/>
  <c r="Y17" i="1" s="1"/>
  <c r="X12" i="1"/>
  <c r="U12" i="1"/>
  <c r="Z12" i="1" s="1"/>
  <c r="S12" i="1"/>
  <c r="Y12" i="1" s="1"/>
  <c r="X11" i="1"/>
  <c r="U11" i="1"/>
  <c r="Z11" i="1" s="1"/>
  <c r="S11" i="1"/>
  <c r="Y11" i="1" s="1"/>
  <c r="X9" i="1"/>
  <c r="U9" i="1"/>
  <c r="Z9" i="1" s="1"/>
  <c r="S9" i="1"/>
  <c r="Y9" i="1" s="1"/>
  <c r="X6" i="1"/>
  <c r="U6" i="1"/>
  <c r="Z6" i="1" s="1"/>
  <c r="S6" i="1"/>
  <c r="Y6" i="1" s="1"/>
  <c r="X2" i="1"/>
  <c r="U2" i="1"/>
  <c r="Z2" i="1" s="1"/>
  <c r="S2" i="1"/>
  <c r="Y2" i="1" s="1"/>
  <c r="W4" i="1" l="1"/>
  <c r="W10" i="1"/>
  <c r="W14" i="1"/>
  <c r="W22" i="1"/>
  <c r="W27" i="1"/>
  <c r="W28" i="1"/>
  <c r="W33" i="1"/>
  <c r="W34" i="1"/>
  <c r="W37" i="1"/>
  <c r="W39" i="1"/>
  <c r="W41" i="1"/>
  <c r="W44" i="1"/>
  <c r="W46" i="1"/>
  <c r="W48" i="1"/>
  <c r="W52" i="1"/>
  <c r="W54" i="1"/>
  <c r="W58" i="1"/>
  <c r="W60" i="1"/>
  <c r="W61" i="1"/>
  <c r="W62" i="1"/>
  <c r="W5" i="1"/>
  <c r="W7" i="1"/>
  <c r="W13" i="1"/>
  <c r="W15" i="1"/>
  <c r="W16" i="1"/>
  <c r="W21" i="1"/>
  <c r="W23" i="1"/>
  <c r="T3" i="1"/>
  <c r="T4" i="1"/>
  <c r="T5" i="1"/>
  <c r="T7" i="1"/>
  <c r="T8" i="1"/>
  <c r="T10" i="1"/>
  <c r="T13" i="1"/>
  <c r="T14" i="1"/>
  <c r="T15" i="1"/>
  <c r="T16" i="1"/>
  <c r="T21" i="1"/>
  <c r="T22" i="1"/>
  <c r="T23" i="1"/>
  <c r="T27" i="1"/>
  <c r="T28" i="1"/>
  <c r="T33" i="1"/>
  <c r="T34" i="1"/>
  <c r="T37" i="1"/>
  <c r="T39" i="1"/>
  <c r="T41" i="1"/>
  <c r="T44" i="1"/>
  <c r="T46" i="1"/>
  <c r="T48" i="1"/>
  <c r="T52" i="1"/>
  <c r="T54" i="1"/>
  <c r="T58" i="1"/>
  <c r="T60" i="1"/>
  <c r="T61" i="1"/>
  <c r="T62" i="1"/>
  <c r="W8" i="1"/>
  <c r="Y3" i="1"/>
  <c r="V3" i="1"/>
  <c r="V4" i="1"/>
  <c r="V5" i="1"/>
  <c r="V7" i="1"/>
  <c r="V8" i="1"/>
  <c r="V10" i="1"/>
  <c r="V13" i="1"/>
  <c r="V14" i="1"/>
  <c r="V15" i="1"/>
  <c r="V16" i="1"/>
  <c r="V21" i="1"/>
  <c r="V22" i="1"/>
  <c r="V23" i="1"/>
  <c r="V27" i="1"/>
  <c r="V28" i="1"/>
  <c r="V33" i="1"/>
  <c r="V34" i="1"/>
  <c r="V37" i="1"/>
  <c r="V39" i="1"/>
  <c r="V41" i="1"/>
  <c r="V44" i="1"/>
  <c r="V46" i="1"/>
  <c r="V48" i="1"/>
  <c r="V52" i="1"/>
  <c r="V54" i="1"/>
  <c r="V58" i="1"/>
  <c r="V60" i="1"/>
  <c r="V61" i="1"/>
  <c r="V62" i="1"/>
  <c r="W2" i="1"/>
  <c r="W9" i="1"/>
  <c r="W19" i="1"/>
  <c r="W20" i="1"/>
  <c r="W26" i="1"/>
  <c r="W29" i="1"/>
  <c r="W30" i="1"/>
  <c r="W31" i="1"/>
  <c r="W32" i="1"/>
  <c r="W35" i="1"/>
  <c r="W36" i="1"/>
  <c r="W38" i="1"/>
  <c r="W40" i="1"/>
  <c r="W42" i="1"/>
  <c r="W43" i="1"/>
  <c r="W45" i="1"/>
  <c r="W47" i="1"/>
  <c r="W49" i="1"/>
  <c r="W50" i="1"/>
  <c r="W51" i="1"/>
  <c r="W53" i="1"/>
  <c r="W55" i="1"/>
  <c r="W56" i="1"/>
  <c r="W57" i="1"/>
  <c r="W59" i="1"/>
  <c r="W6" i="1"/>
  <c r="W11" i="1"/>
  <c r="W12" i="1"/>
  <c r="W17" i="1"/>
  <c r="W18" i="1"/>
  <c r="W24" i="1"/>
  <c r="W25" i="1"/>
  <c r="T2" i="1"/>
  <c r="T6" i="1"/>
  <c r="T9" i="1"/>
  <c r="T11" i="1"/>
  <c r="T12" i="1"/>
  <c r="T17" i="1"/>
  <c r="T18" i="1"/>
  <c r="T19" i="1"/>
  <c r="T20" i="1"/>
  <c r="T24" i="1"/>
  <c r="T25" i="1"/>
  <c r="T26" i="1"/>
  <c r="T29" i="1"/>
  <c r="T30" i="1"/>
  <c r="T31" i="1"/>
  <c r="T32" i="1"/>
  <c r="T35" i="1"/>
  <c r="T36" i="1"/>
  <c r="T38" i="1"/>
  <c r="T40" i="1"/>
  <c r="T42" i="1"/>
  <c r="T43" i="1"/>
  <c r="T45" i="1"/>
  <c r="T47" i="1"/>
  <c r="T49" i="1"/>
  <c r="T50" i="1"/>
  <c r="T51" i="1"/>
  <c r="T53" i="1"/>
  <c r="T55" i="1"/>
  <c r="T56" i="1"/>
  <c r="T57" i="1"/>
  <c r="T59" i="1"/>
  <c r="V2" i="1"/>
  <c r="V6" i="1"/>
  <c r="V9" i="1"/>
  <c r="V11" i="1"/>
  <c r="V12" i="1"/>
  <c r="V17" i="1"/>
  <c r="V18" i="1"/>
  <c r="V19" i="1"/>
  <c r="V20" i="1"/>
  <c r="V24" i="1"/>
  <c r="V25" i="1"/>
  <c r="V26" i="1"/>
  <c r="V29" i="1"/>
  <c r="V30" i="1"/>
  <c r="V31" i="1"/>
  <c r="V32" i="1"/>
  <c r="V35" i="1"/>
  <c r="V36" i="1"/>
  <c r="V38" i="1"/>
  <c r="V40" i="1"/>
  <c r="V42" i="1"/>
  <c r="V43" i="1"/>
  <c r="V45" i="1"/>
  <c r="V47" i="1"/>
  <c r="V49" i="1"/>
  <c r="V50" i="1"/>
  <c r="V51" i="1"/>
  <c r="V53" i="1"/>
  <c r="V55" i="1"/>
  <c r="V56" i="1"/>
  <c r="V57" i="1"/>
  <c r="V59" i="1"/>
</calcChain>
</file>

<file path=xl/sharedStrings.xml><?xml version="1.0" encoding="utf-8"?>
<sst xmlns="http://schemas.openxmlformats.org/spreadsheetml/2006/main" count="254" uniqueCount="99">
  <si>
    <t>Player</t>
  </si>
  <si>
    <t>Team</t>
  </si>
  <si>
    <t>Pos</t>
  </si>
  <si>
    <t>90s</t>
  </si>
  <si>
    <t>Gls</t>
  </si>
  <si>
    <t>Ast</t>
  </si>
  <si>
    <t>Sh</t>
  </si>
  <si>
    <t>SoT</t>
  </si>
  <si>
    <t>Crs</t>
  </si>
  <si>
    <t>KP</t>
  </si>
  <si>
    <t>Pass_Cmp</t>
  </si>
  <si>
    <t>Fld</t>
  </si>
  <si>
    <t>Fls</t>
  </si>
  <si>
    <t>TklW</t>
  </si>
  <si>
    <t>Int</t>
  </si>
  <si>
    <t>CrdY</t>
  </si>
  <si>
    <t>CrdR</t>
  </si>
  <si>
    <t>Salary</t>
  </si>
  <si>
    <t>FPPG</t>
  </si>
  <si>
    <t>FPPG/$1000</t>
  </si>
  <si>
    <t>Floor</t>
  </si>
  <si>
    <t>Floor/$1000</t>
  </si>
  <si>
    <t>FPPG-Floor</t>
  </si>
  <si>
    <t>Team_Odds</t>
  </si>
  <si>
    <t>FPPG_w_Odds</t>
  </si>
  <si>
    <t>Floor_w_Odds</t>
  </si>
  <si>
    <t>Starting</t>
  </si>
  <si>
    <t>E. Banega</t>
  </si>
  <si>
    <t>SEV</t>
  </si>
  <si>
    <t>M</t>
  </si>
  <si>
    <t>y</t>
  </si>
  <si>
    <t>Y. En-Nesyri</t>
  </si>
  <si>
    <t>F</t>
  </si>
  <si>
    <t>L. Ocampos</t>
  </si>
  <si>
    <t>M/F</t>
  </si>
  <si>
    <t>S. Reguilon</t>
  </si>
  <si>
    <t>D</t>
  </si>
  <si>
    <t>R. Jimenez</t>
  </si>
  <si>
    <t>WOL</t>
  </si>
  <si>
    <t>R. Neves</t>
  </si>
  <si>
    <t>A. Traore</t>
  </si>
  <si>
    <t>J. Navas</t>
  </si>
  <si>
    <t>Suso</t>
  </si>
  <si>
    <t>Fernando</t>
  </si>
  <si>
    <t>J. Moutinho</t>
  </si>
  <si>
    <t>J. Jordan</t>
  </si>
  <si>
    <t>M. Doherty</t>
  </si>
  <si>
    <t>J. Kounde</t>
  </si>
  <si>
    <t>L. Dendoncker</t>
  </si>
  <si>
    <t>W. Boly</t>
  </si>
  <si>
    <t>D. Carlos</t>
  </si>
  <si>
    <t>Y. Bounou</t>
  </si>
  <si>
    <t>GK</t>
  </si>
  <si>
    <t>R. Saiss</t>
  </si>
  <si>
    <t>R. Vinagre</t>
  </si>
  <si>
    <t>C. Coady</t>
  </si>
  <si>
    <t>R. Patricio</t>
  </si>
  <si>
    <t>M. El Haddadi</t>
  </si>
  <si>
    <t>P. Neto</t>
  </si>
  <si>
    <t>D. Podence</t>
  </si>
  <si>
    <t>L. de Jong</t>
  </si>
  <si>
    <t>O. Torres</t>
  </si>
  <si>
    <t>D. Jota</t>
  </si>
  <si>
    <t>Jonny</t>
  </si>
  <si>
    <t>F. Vazquez</t>
  </si>
  <si>
    <t>N. Gudelj</t>
  </si>
  <si>
    <t>S. Gomez</t>
  </si>
  <si>
    <t>J. Moraes</t>
  </si>
  <si>
    <t>SHK</t>
  </si>
  <si>
    <t>A. Patrick</t>
  </si>
  <si>
    <t>F. Frei</t>
  </si>
  <si>
    <t>BAS</t>
  </si>
  <si>
    <t>Marlos</t>
  </si>
  <si>
    <t>S. Campo</t>
  </si>
  <si>
    <t>M. Antonio</t>
  </si>
  <si>
    <t>R. Petretta</t>
  </si>
  <si>
    <t>V. Stocker</t>
  </si>
  <si>
    <t>T. Stepanenko</t>
  </si>
  <si>
    <t>Taison</t>
  </si>
  <si>
    <t>Arthur</t>
  </si>
  <si>
    <t>Dodo</t>
  </si>
  <si>
    <t>S. Widmer</t>
  </si>
  <si>
    <t>A. Pululu</t>
  </si>
  <si>
    <t>M. Matviyenko</t>
  </si>
  <si>
    <t>T. Xhaka</t>
  </si>
  <si>
    <t>S. Kryvstov</t>
  </si>
  <si>
    <t>A. Pyatov</t>
  </si>
  <si>
    <t>J. van der Werff</t>
  </si>
  <si>
    <t>O. Alderete</t>
  </si>
  <si>
    <t>D. Nikolic</t>
  </si>
  <si>
    <t>V. Kovalenko</t>
  </si>
  <si>
    <t>Tete</t>
  </si>
  <si>
    <t>Ismaily</t>
  </si>
  <si>
    <t>B. Riveros</t>
  </si>
  <si>
    <t>E. Comert</t>
  </si>
  <si>
    <t>E. Isufi</t>
  </si>
  <si>
    <t>D. Khocholava</t>
  </si>
  <si>
    <t>J. Omlin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</si>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</sst>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8F475-2D0B-A141-A561-F03196EDC827}">
  <dimension ref="A1:AA62"/>
  <sheetViews>
    <sheetView tabSelected="1" workbookViewId="0">
      <selection activeCell="Z15" sqref="Z15"/>
    </sheetView>
  </sheetViews>
  <sheetFormatPr baseColWidth="10" defaultRowHeight="16" x14ac:dyDescent="0.2"/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">
      <c r="A2" t="s">
        <v>27</v>
      </c>
      <c r="B2" t="s">
        <v>28</v>
      </c>
      <c r="C2" t="s">
        <v>29</v>
      </c>
      <c r="D2" s="1">
        <v>3.2333333333333334</v>
      </c>
      <c r="E2">
        <v>1</v>
      </c>
      <c r="F2">
        <v>1</v>
      </c>
      <c r="G2">
        <v>8</v>
      </c>
      <c r="H2">
        <v>3</v>
      </c>
      <c r="I2">
        <v>24</v>
      </c>
      <c r="J2">
        <v>10</v>
      </c>
      <c r="K2">
        <v>242</v>
      </c>
      <c r="L2">
        <v>5</v>
      </c>
      <c r="M2">
        <v>3</v>
      </c>
      <c r="N2">
        <v>5</v>
      </c>
      <c r="O2">
        <v>4</v>
      </c>
      <c r="P2">
        <v>2</v>
      </c>
      <c r="Q2">
        <v>0</v>
      </c>
      <c r="R2">
        <v>9800</v>
      </c>
      <c r="S2" s="1">
        <f>(E2*10+F2*6+G2+H2+I2*0.7+J2+K2*0.02+L2+M2*(-0.5)+N2+O2*0.5+P2*(-1.5)+Q2*(-3))/D2</f>
        <v>20.455670103092782</v>
      </c>
      <c r="T2" s="1">
        <f>S2/(R2/1000)</f>
        <v>2.0873132758257937</v>
      </c>
      <c r="U2" s="1">
        <f>(G2+H2+I2*0.7+J2+K2*0.02+L2+M2*(-0.5)+N2+O2*0.5+P2*(-1.5)+Q2*(-3))/D2</f>
        <v>15.507216494845361</v>
      </c>
      <c r="V2" s="1">
        <f>U2/(R2/1000)</f>
        <v>1.5823690300862612</v>
      </c>
      <c r="W2" s="1">
        <f>S2-U2</f>
        <v>4.9484536082474211</v>
      </c>
      <c r="X2" s="1">
        <f>17/(17+21)</f>
        <v>0.44736842105263158</v>
      </c>
      <c r="Y2" s="1">
        <f>S2+(X2-0.5)*10</f>
        <v>19.929354313619097</v>
      </c>
      <c r="Z2" s="1">
        <f>U2+(X2-0.5)*10</f>
        <v>14.980900705371676</v>
      </c>
      <c r="AA2" t="s">
        <v>30</v>
      </c>
    </row>
    <row r="3" spans="1:27" x14ac:dyDescent="0.2">
      <c r="A3" t="s">
        <v>67</v>
      </c>
      <c r="B3" t="s">
        <v>68</v>
      </c>
      <c r="C3" t="s">
        <v>32</v>
      </c>
      <c r="D3" s="1">
        <v>4</v>
      </c>
      <c r="E3">
        <v>3</v>
      </c>
      <c r="F3">
        <v>1</v>
      </c>
      <c r="G3">
        <v>15</v>
      </c>
      <c r="H3">
        <v>8</v>
      </c>
      <c r="I3">
        <v>2</v>
      </c>
      <c r="J3">
        <v>4</v>
      </c>
      <c r="K3">
        <v>62</v>
      </c>
      <c r="L3">
        <v>9</v>
      </c>
      <c r="M3">
        <v>6</v>
      </c>
      <c r="N3">
        <v>7</v>
      </c>
      <c r="O3">
        <v>0</v>
      </c>
      <c r="P3">
        <v>0</v>
      </c>
      <c r="Q3">
        <v>0</v>
      </c>
      <c r="R3">
        <v>12800</v>
      </c>
      <c r="S3" s="1">
        <f>(E3*10+F3*6+G3+H3+I3*0.7+J3+K3*0.02+L3+M3*(-0.5)+N3+O3*0.5+P3*(-1.5)+Q3*(-3))/D3</f>
        <v>19.66</v>
      </c>
      <c r="T3" s="1">
        <f>S3/(R3/1000)</f>
        <v>1.5359375</v>
      </c>
      <c r="U3" s="1">
        <f>(G3+H3+I3*0.7+J3+K3*0.02+L3+M3*(-0.5)+N3+O3*0.5+P3*(-1.5)+Q3*(-3))/D3</f>
        <v>10.66</v>
      </c>
      <c r="V3" s="1">
        <f>U3/(R3/1000)</f>
        <v>0.83281249999999996</v>
      </c>
      <c r="W3" s="1">
        <f>S3-U3</f>
        <v>9</v>
      </c>
      <c r="X3" s="1">
        <f>12/23</f>
        <v>0.52173913043478259</v>
      </c>
      <c r="Y3" s="1">
        <f>S3+(X3-0.5)*10</f>
        <v>19.877391304347825</v>
      </c>
      <c r="Z3" s="1">
        <f>U3+(X3-0.5)*10</f>
        <v>10.877391304347826</v>
      </c>
      <c r="AA3" t="s">
        <v>30</v>
      </c>
    </row>
    <row r="4" spans="1:27" x14ac:dyDescent="0.2">
      <c r="A4" t="s">
        <v>69</v>
      </c>
      <c r="B4" t="s">
        <v>68</v>
      </c>
      <c r="C4" t="s">
        <v>34</v>
      </c>
      <c r="D4" s="1">
        <v>3.8666666666666667</v>
      </c>
      <c r="E4">
        <v>2</v>
      </c>
      <c r="F4">
        <v>0</v>
      </c>
      <c r="G4">
        <v>5</v>
      </c>
      <c r="H4">
        <v>5</v>
      </c>
      <c r="I4">
        <v>5</v>
      </c>
      <c r="J4">
        <v>7</v>
      </c>
      <c r="K4">
        <v>227</v>
      </c>
      <c r="L4">
        <v>4</v>
      </c>
      <c r="M4">
        <v>3</v>
      </c>
      <c r="N4">
        <v>5</v>
      </c>
      <c r="O4">
        <v>5</v>
      </c>
      <c r="P4">
        <v>0</v>
      </c>
      <c r="Q4">
        <v>0</v>
      </c>
      <c r="R4">
        <v>9000</v>
      </c>
      <c r="S4" s="1">
        <f>(E4*10+F4*6+G4+H4+I4*0.7+J4+K4*0.02+L4+M4*(-0.5)+N4+O4*0.5+P4*(-1.5)+Q4*(-3))/D4</f>
        <v>14.23448275862069</v>
      </c>
      <c r="T4" s="1">
        <f>S4/(R4/1000)</f>
        <v>1.5816091954022988</v>
      </c>
      <c r="U4" s="1">
        <f>(G4+H4+I4*0.7+J4+K4*0.02+L4+M4*(-0.5)+N4+O4*0.5+P4*(-1.5)+Q4*(-3))/D4</f>
        <v>9.0620689655172413</v>
      </c>
      <c r="V4" s="1">
        <f>U4/(R4/1000)</f>
        <v>1.0068965517241379</v>
      </c>
      <c r="W4" s="1">
        <f>S4-U4</f>
        <v>5.1724137931034484</v>
      </c>
      <c r="X4" s="1">
        <f>12/23</f>
        <v>0.52173913043478259</v>
      </c>
      <c r="Y4" s="1">
        <f>S4+(X4-0.5)*10</f>
        <v>14.451874062968516</v>
      </c>
      <c r="Z4" s="1">
        <f>U4+(X4-0.5)*10</f>
        <v>9.2794602698650674</v>
      </c>
      <c r="AA4" t="s">
        <v>30</v>
      </c>
    </row>
    <row r="5" spans="1:27" x14ac:dyDescent="0.2">
      <c r="A5" t="s">
        <v>70</v>
      </c>
      <c r="B5" t="s">
        <v>71</v>
      </c>
      <c r="C5" t="s">
        <v>29</v>
      </c>
      <c r="D5" s="1">
        <v>3.7</v>
      </c>
      <c r="E5">
        <v>3</v>
      </c>
      <c r="F5">
        <v>1</v>
      </c>
      <c r="G5">
        <v>6</v>
      </c>
      <c r="H5">
        <v>2</v>
      </c>
      <c r="I5">
        <v>4</v>
      </c>
      <c r="J5">
        <v>6</v>
      </c>
      <c r="K5">
        <v>147</v>
      </c>
      <c r="L5">
        <v>3</v>
      </c>
      <c r="M5">
        <v>2</v>
      </c>
      <c r="N5">
        <v>2</v>
      </c>
      <c r="O5">
        <v>3</v>
      </c>
      <c r="P5">
        <v>0</v>
      </c>
      <c r="Q5">
        <v>0</v>
      </c>
      <c r="R5">
        <v>8200</v>
      </c>
      <c r="S5" s="1">
        <f>(E5*10+F5*6+G5+H5+I5*0.7+J5+K5*0.02+L5+M5*(-0.5)+N5+O5*0.5+P5*(-1.5)+Q5*(-3))/D5</f>
        <v>16.55135135135135</v>
      </c>
      <c r="T5" s="1">
        <f>S5/(R5/1000)</f>
        <v>2.0184574818721162</v>
      </c>
      <c r="U5" s="1">
        <f>(G5+H5+I5*0.7+J5+K5*0.02+L5+M5*(-0.5)+N5+O5*0.5+P5*(-1.5)+Q5*(-3))/D5</f>
        <v>6.8216216216216221</v>
      </c>
      <c r="V5" s="1">
        <f>U5/(R5/1000)</f>
        <v>0.83190507580751494</v>
      </c>
      <c r="W5" s="1">
        <f>S5-U5</f>
        <v>9.729729729729728</v>
      </c>
      <c r="X5" s="1">
        <f>4/17</f>
        <v>0.23529411764705882</v>
      </c>
      <c r="Y5" s="1">
        <f>S5+(X5-0.5)*10</f>
        <v>13.904292527821939</v>
      </c>
      <c r="Z5" s="1">
        <f>U5+(X5-0.5)*10</f>
        <v>4.1745627980922109</v>
      </c>
      <c r="AA5" t="s">
        <v>30</v>
      </c>
    </row>
    <row r="6" spans="1:27" x14ac:dyDescent="0.2">
      <c r="A6" t="s">
        <v>31</v>
      </c>
      <c r="B6" t="s">
        <v>28</v>
      </c>
      <c r="C6" t="s">
        <v>32</v>
      </c>
      <c r="D6" s="1">
        <v>3.1444444444444444</v>
      </c>
      <c r="E6">
        <v>2</v>
      </c>
      <c r="F6">
        <v>0</v>
      </c>
      <c r="G6">
        <v>9</v>
      </c>
      <c r="H6">
        <v>4</v>
      </c>
      <c r="I6">
        <v>1</v>
      </c>
      <c r="J6">
        <v>1</v>
      </c>
      <c r="K6">
        <v>43</v>
      </c>
      <c r="L6">
        <v>6</v>
      </c>
      <c r="M6">
        <v>3</v>
      </c>
      <c r="N6">
        <v>3</v>
      </c>
      <c r="O6">
        <v>1</v>
      </c>
      <c r="P6">
        <v>1</v>
      </c>
      <c r="Q6">
        <v>0</v>
      </c>
      <c r="R6">
        <v>8400</v>
      </c>
      <c r="S6" s="1">
        <f>(E6*10+F6*6+G6+H6+I6*0.7+J6+K6*0.02+L6+M6*(-0.5)+N6+O6*0.5+P6*(-1.5)+Q6*(-3))/D6</f>
        <v>13.375971731448765</v>
      </c>
      <c r="T6" s="1">
        <f>S6/(R6/1000)</f>
        <v>1.5923775870772339</v>
      </c>
      <c r="U6" s="1">
        <f>(G6+H6+I6*0.7+J6+K6*0.02+L6+M6*(-0.5)+N6+O6*0.5+P6*(-1.5)+Q6*(-3))/D6</f>
        <v>7.0155477031802116</v>
      </c>
      <c r="V6" s="1">
        <f>U6/(R6/1000)</f>
        <v>0.83518425037859656</v>
      </c>
      <c r="W6" s="1">
        <f>S6-U6</f>
        <v>6.3604240282685529</v>
      </c>
      <c r="X6" s="1">
        <f>17/(17+21)</f>
        <v>0.44736842105263158</v>
      </c>
      <c r="Y6" s="1">
        <f>S6+(X6-0.5)*10</f>
        <v>12.84965594197508</v>
      </c>
      <c r="Z6" s="1">
        <f>U6+(X6-0.5)*10</f>
        <v>6.4892319137065275</v>
      </c>
      <c r="AA6" t="s">
        <v>30</v>
      </c>
    </row>
    <row r="7" spans="1:27" x14ac:dyDescent="0.2">
      <c r="A7" t="s">
        <v>72</v>
      </c>
      <c r="B7" t="s">
        <v>68</v>
      </c>
      <c r="C7" t="s">
        <v>29</v>
      </c>
      <c r="D7" s="1">
        <v>2.4333333333333331</v>
      </c>
      <c r="E7">
        <v>0</v>
      </c>
      <c r="F7">
        <v>1</v>
      </c>
      <c r="G7">
        <v>5</v>
      </c>
      <c r="H7">
        <v>3</v>
      </c>
      <c r="I7">
        <v>4</v>
      </c>
      <c r="J7">
        <v>6</v>
      </c>
      <c r="K7">
        <v>100</v>
      </c>
      <c r="L7">
        <v>5</v>
      </c>
      <c r="M7">
        <v>0</v>
      </c>
      <c r="N7">
        <v>0</v>
      </c>
      <c r="O7">
        <v>1</v>
      </c>
      <c r="P7">
        <v>0</v>
      </c>
      <c r="Q7">
        <v>0</v>
      </c>
      <c r="R7">
        <v>9200</v>
      </c>
      <c r="S7" s="1">
        <f>(E7*10+F7*6+G7+H7+I7*0.7+J7+K7*0.02+L7+M7*(-0.5)+N7+O7*0.5+P7*(-1.5)+Q7*(-3))/D7</f>
        <v>12.452054794520549</v>
      </c>
      <c r="T7" s="1">
        <f>S7/(R7/1000)</f>
        <v>1.353484216795712</v>
      </c>
      <c r="U7" s="1">
        <f>(G7+H7+I7*0.7+J7+K7*0.02+L7+M7*(-0.5)+N7+O7*0.5+P7*(-1.5)+Q7*(-3))/D7</f>
        <v>9.9863013698630141</v>
      </c>
      <c r="V7" s="1">
        <f>U7/(R7/1000)</f>
        <v>1.0854675402025016</v>
      </c>
      <c r="W7" s="1">
        <f>S7-U7</f>
        <v>2.4657534246575352</v>
      </c>
      <c r="X7" s="1">
        <f>12/23</f>
        <v>0.52173913043478259</v>
      </c>
      <c r="Y7" s="1">
        <f>S7+(X7-0.5)*10</f>
        <v>12.669446098868375</v>
      </c>
      <c r="Z7" s="1">
        <f>U7+(X7-0.5)*10</f>
        <v>10.20369267421084</v>
      </c>
      <c r="AA7" t="s">
        <v>30</v>
      </c>
    </row>
    <row r="8" spans="1:27" x14ac:dyDescent="0.2">
      <c r="A8" t="s">
        <v>73</v>
      </c>
      <c r="B8" t="s">
        <v>71</v>
      </c>
      <c r="C8" t="s">
        <v>29</v>
      </c>
      <c r="D8" s="1">
        <v>3.8555555555555556</v>
      </c>
      <c r="E8">
        <v>1</v>
      </c>
      <c r="F8">
        <v>1</v>
      </c>
      <c r="G8">
        <v>4</v>
      </c>
      <c r="H8">
        <v>3</v>
      </c>
      <c r="I8">
        <v>18</v>
      </c>
      <c r="J8">
        <v>10</v>
      </c>
      <c r="K8">
        <v>163</v>
      </c>
      <c r="L8">
        <v>5</v>
      </c>
      <c r="M8">
        <v>3</v>
      </c>
      <c r="N8">
        <v>5</v>
      </c>
      <c r="O8">
        <v>6</v>
      </c>
      <c r="P8">
        <v>1</v>
      </c>
      <c r="Q8">
        <v>0</v>
      </c>
      <c r="R8">
        <v>7200</v>
      </c>
      <c r="S8" s="1">
        <f>(E8*10+F8*6+G8+H8+I8*0.7+J8+K8*0.02+L8+M8*(-0.5)+N8+O8*0.5+P8*(-1.5)+Q8*(-3))/D8</f>
        <v>15.266282420749279</v>
      </c>
      <c r="T8" s="1">
        <f>S8/(R8/1000)</f>
        <v>2.1203170028818441</v>
      </c>
      <c r="U8" s="1">
        <f>(G8+H8+I8*0.7+J8+K8*0.02+L8+M8*(-0.5)+N8+O8*0.5+P8*(-1.5)+Q8*(-3))/D8</f>
        <v>11.1164265129683</v>
      </c>
      <c r="V8" s="1">
        <f>U8/(R8/1000)</f>
        <v>1.5439481268011526</v>
      </c>
      <c r="W8" s="1">
        <f>S8-U8</f>
        <v>4.1498559077809798</v>
      </c>
      <c r="X8" s="1">
        <f>4/17</f>
        <v>0.23529411764705882</v>
      </c>
      <c r="Y8" s="1">
        <f>S8+(X8-0.5)*10</f>
        <v>12.619223597219868</v>
      </c>
      <c r="Z8" s="1">
        <f>U8+(X8-0.5)*10</f>
        <v>8.4693676894388883</v>
      </c>
      <c r="AA8" t="s">
        <v>30</v>
      </c>
    </row>
    <row r="9" spans="1:27" x14ac:dyDescent="0.2">
      <c r="A9" t="s">
        <v>33</v>
      </c>
      <c r="B9" t="s">
        <v>28</v>
      </c>
      <c r="C9" t="s">
        <v>34</v>
      </c>
      <c r="D9" s="1">
        <v>4.1333333333333337</v>
      </c>
      <c r="E9">
        <v>1</v>
      </c>
      <c r="F9">
        <v>1</v>
      </c>
      <c r="G9">
        <v>16</v>
      </c>
      <c r="H9">
        <v>6</v>
      </c>
      <c r="I9">
        <v>7</v>
      </c>
      <c r="J9">
        <v>2</v>
      </c>
      <c r="K9">
        <v>94</v>
      </c>
      <c r="L9">
        <v>8</v>
      </c>
      <c r="M9">
        <v>10</v>
      </c>
      <c r="N9">
        <v>3</v>
      </c>
      <c r="O9">
        <v>0</v>
      </c>
      <c r="P9">
        <v>1</v>
      </c>
      <c r="Q9">
        <v>0</v>
      </c>
      <c r="R9">
        <v>9200</v>
      </c>
      <c r="S9" s="1">
        <f>(E9*10+F9*6+G9+H9+I9*0.7+J9+K9*0.02+L9+M9*(-0.5)+N9+O9*0.5+P9*(-1.5)+Q9*(-3))/D9</f>
        <v>12.406451612903226</v>
      </c>
      <c r="T9" s="1">
        <f>S9/(R9/1000)</f>
        <v>1.3485273492286116</v>
      </c>
      <c r="U9" s="1">
        <f>(G9+H9+I9*0.7+J9+K9*0.02+L9+M9*(-0.5)+N9+O9*0.5+P9*(-1.5)+Q9*(-3))/D9</f>
        <v>8.5354838709677416</v>
      </c>
      <c r="V9" s="1">
        <f>U9/(R9/1000)</f>
        <v>0.92776998597475457</v>
      </c>
      <c r="W9" s="1">
        <f>S9-U9</f>
        <v>3.870967741935484</v>
      </c>
      <c r="X9" s="1">
        <f>17/(17+21)</f>
        <v>0.44736842105263158</v>
      </c>
      <c r="Y9" s="1">
        <f>S9+(X9-0.5)*10</f>
        <v>11.880135823429541</v>
      </c>
      <c r="Z9" s="1">
        <f>U9+(X9-0.5)*10</f>
        <v>8.0091680814940567</v>
      </c>
      <c r="AA9" t="s">
        <v>30</v>
      </c>
    </row>
    <row r="10" spans="1:27" x14ac:dyDescent="0.2">
      <c r="A10" t="s">
        <v>74</v>
      </c>
      <c r="B10" t="s">
        <v>68</v>
      </c>
      <c r="C10" t="s">
        <v>29</v>
      </c>
      <c r="D10" s="1">
        <v>2.9333333333333331</v>
      </c>
      <c r="E10">
        <v>1</v>
      </c>
      <c r="F10">
        <v>0</v>
      </c>
      <c r="G10">
        <v>3</v>
      </c>
      <c r="H10">
        <v>1</v>
      </c>
      <c r="I10">
        <v>0</v>
      </c>
      <c r="J10">
        <v>3</v>
      </c>
      <c r="K10">
        <v>172</v>
      </c>
      <c r="L10">
        <v>7</v>
      </c>
      <c r="M10">
        <v>3</v>
      </c>
      <c r="N10">
        <v>2</v>
      </c>
      <c r="O10">
        <v>3</v>
      </c>
      <c r="P10">
        <v>0</v>
      </c>
      <c r="Q10">
        <v>0</v>
      </c>
      <c r="R10">
        <v>4800</v>
      </c>
      <c r="S10" s="1">
        <f>(E10*10+F10*6+G10+H10+I10*0.7+J10+K10*0.02+L10+M10*(-0.5)+N10+O10*0.5+P10*(-1.5)+Q10*(-3))/D10</f>
        <v>10.036363636363637</v>
      </c>
      <c r="T10" s="1">
        <f>S10/(R10/1000)</f>
        <v>2.0909090909090913</v>
      </c>
      <c r="U10" s="1">
        <f>(G10+H10+I10*0.7+J10+K10*0.02+L10+M10*(-0.5)+N10+O10*0.5+P10*(-1.5)+Q10*(-3))/D10</f>
        <v>6.627272727272727</v>
      </c>
      <c r="V10" s="1">
        <f>U10/(R10/1000)</f>
        <v>1.3806818181818181</v>
      </c>
      <c r="W10" s="1">
        <f>S10-U10</f>
        <v>3.4090909090909101</v>
      </c>
      <c r="X10" s="1">
        <f>12/23</f>
        <v>0.52173913043478259</v>
      </c>
      <c r="Y10" s="1">
        <f>S10+(X10-0.5)*10</f>
        <v>10.253754940711463</v>
      </c>
      <c r="Z10" s="1">
        <f>U10+(X10-0.5)*10</f>
        <v>6.8446640316205531</v>
      </c>
      <c r="AA10" t="s">
        <v>30</v>
      </c>
    </row>
    <row r="11" spans="1:27" x14ac:dyDescent="0.2">
      <c r="A11" t="s">
        <v>35</v>
      </c>
      <c r="B11" t="s">
        <v>28</v>
      </c>
      <c r="C11" t="s">
        <v>36</v>
      </c>
      <c r="D11" s="1">
        <v>5</v>
      </c>
      <c r="E11">
        <v>2</v>
      </c>
      <c r="F11">
        <v>0</v>
      </c>
      <c r="G11">
        <v>5</v>
      </c>
      <c r="H11">
        <v>2</v>
      </c>
      <c r="I11">
        <v>7</v>
      </c>
      <c r="J11">
        <v>6</v>
      </c>
      <c r="K11">
        <v>302</v>
      </c>
      <c r="L11">
        <v>7</v>
      </c>
      <c r="M11">
        <v>7</v>
      </c>
      <c r="N11">
        <v>2</v>
      </c>
      <c r="O11">
        <v>7</v>
      </c>
      <c r="P11">
        <v>0</v>
      </c>
      <c r="Q11">
        <v>0</v>
      </c>
      <c r="R11">
        <v>6200</v>
      </c>
      <c r="S11" s="1">
        <f>(E11*10+F11*6+G11+H11+I11*0.7+J11+K11*0.02+L11+M11*(-0.5)+N11+O11*0.5+P11*(-1.5)+Q11*(-3))/D11</f>
        <v>10.587999999999999</v>
      </c>
      <c r="T11" s="1">
        <f>S11/(R11/1000)</f>
        <v>1.7077419354838708</v>
      </c>
      <c r="U11" s="1">
        <f>(G11+H11+I11*0.7+J11+K11*0.02+L11+M11*(-0.5)+N11+O11*0.5+P11*(-1.5)+Q11*(-3))/D11</f>
        <v>6.5879999999999992</v>
      </c>
      <c r="V11" s="1">
        <f>U11/(R11/1000)</f>
        <v>1.0625806451612902</v>
      </c>
      <c r="W11" s="1">
        <f>S11-U11</f>
        <v>4</v>
      </c>
      <c r="X11" s="1">
        <f>17/(17+21)</f>
        <v>0.44736842105263158</v>
      </c>
      <c r="Y11" s="1">
        <f>S11+(X11-0.5)*10</f>
        <v>10.061684210526314</v>
      </c>
      <c r="Z11" s="1">
        <f>U11+(X11-0.5)*10</f>
        <v>6.0616842105263151</v>
      </c>
      <c r="AA11" t="s">
        <v>30</v>
      </c>
    </row>
    <row r="12" spans="1:27" x14ac:dyDescent="0.2">
      <c r="A12" t="s">
        <v>37</v>
      </c>
      <c r="B12" t="s">
        <v>38</v>
      </c>
      <c r="C12" t="s">
        <v>32</v>
      </c>
      <c r="D12" s="1">
        <v>4.7777777777777777</v>
      </c>
      <c r="E12">
        <v>3</v>
      </c>
      <c r="F12">
        <v>0</v>
      </c>
      <c r="G12">
        <v>12</v>
      </c>
      <c r="H12">
        <v>4</v>
      </c>
      <c r="I12">
        <v>4</v>
      </c>
      <c r="J12">
        <v>1</v>
      </c>
      <c r="K12">
        <v>84</v>
      </c>
      <c r="L12">
        <v>6</v>
      </c>
      <c r="M12">
        <v>7</v>
      </c>
      <c r="N12">
        <v>2</v>
      </c>
      <c r="O12">
        <v>0</v>
      </c>
      <c r="P12">
        <v>1</v>
      </c>
      <c r="Q12">
        <v>0</v>
      </c>
      <c r="R12">
        <v>10600</v>
      </c>
      <c r="S12" s="1">
        <f>(E12*10+F12*6+G12+H12+I12*0.7+J12+K12*0.02+L12+M12*(-0.5)+N12+O12*0.5+P12*(-1.5)+Q12*(-3))/D12</f>
        <v>11.402790697674417</v>
      </c>
      <c r="T12" s="1">
        <f>S12/(R12/1000)</f>
        <v>1.0757349714787185</v>
      </c>
      <c r="U12" s="1">
        <f>(G12+H12+I12*0.7+J12+K12*0.02+L12+M12*(-0.5)+N12+O12*0.5+P12*(-1.5)+Q12*(-3))/D12</f>
        <v>5.1237209302325581</v>
      </c>
      <c r="V12" s="1">
        <f>U12/(R12/1000)</f>
        <v>0.48336989907854322</v>
      </c>
      <c r="W12" s="1">
        <f>S12-U12</f>
        <v>6.2790697674418592</v>
      </c>
      <c r="X12" s="1">
        <f>13/(35+13)</f>
        <v>0.27083333333333331</v>
      </c>
      <c r="Y12" s="1">
        <f>S12+(X12-0.5)*10</f>
        <v>9.1111240310077513</v>
      </c>
      <c r="Z12" s="1">
        <f>U12+(X12-0.5)*10</f>
        <v>2.8320542635658912</v>
      </c>
      <c r="AA12" t="s">
        <v>30</v>
      </c>
    </row>
    <row r="13" spans="1:27" x14ac:dyDescent="0.2">
      <c r="A13" t="s">
        <v>75</v>
      </c>
      <c r="B13" t="s">
        <v>71</v>
      </c>
      <c r="C13" t="s">
        <v>36</v>
      </c>
      <c r="D13" s="1">
        <v>3.1222222222222222</v>
      </c>
      <c r="E13">
        <v>1</v>
      </c>
      <c r="F13">
        <v>1</v>
      </c>
      <c r="G13">
        <v>3</v>
      </c>
      <c r="H13">
        <v>1</v>
      </c>
      <c r="I13">
        <v>5</v>
      </c>
      <c r="J13">
        <v>3</v>
      </c>
      <c r="K13">
        <v>66</v>
      </c>
      <c r="L13">
        <v>1</v>
      </c>
      <c r="M13">
        <v>0</v>
      </c>
      <c r="N13">
        <v>4</v>
      </c>
      <c r="O13">
        <v>6</v>
      </c>
      <c r="P13">
        <v>0</v>
      </c>
      <c r="Q13">
        <v>0</v>
      </c>
      <c r="R13">
        <v>5400</v>
      </c>
      <c r="S13" s="1">
        <f>(E13*10+F13*6+G13+H13+I13*0.7+J13+K13*0.02+L13+M13*(-0.5)+N13+O13*0.5+P13*(-1.5)+Q13*(-3))/D13</f>
        <v>11.472597864768684</v>
      </c>
      <c r="T13" s="1">
        <f>S13/(R13/1000)</f>
        <v>2.1245551601423487</v>
      </c>
      <c r="U13" s="1">
        <f>(G13+H13+I13*0.7+J13+K13*0.02+L13+M13*(-0.5)+N13+O13*0.5+P13*(-1.5)+Q13*(-3))/D13</f>
        <v>6.3480427046263346</v>
      </c>
      <c r="V13" s="1">
        <f>U13/(R13/1000)</f>
        <v>1.1755634638196915</v>
      </c>
      <c r="W13" s="1">
        <f>S13-U13</f>
        <v>5.1245551601423491</v>
      </c>
      <c r="X13" s="1">
        <f>4/17</f>
        <v>0.23529411764705882</v>
      </c>
      <c r="Y13" s="1" t="s">
        <v>98</v>
      </c>
      <c r="Z13" s="1">
        <f>U13+(X13-0.5)*10</f>
        <v>3.7009838810969229</v>
      </c>
      <c r="AA13" t="s">
        <v>30</v>
      </c>
    </row>
    <row r="14" spans="1:27" x14ac:dyDescent="0.2">
      <c r="A14" t="s">
        <v>76</v>
      </c>
      <c r="B14" t="s">
        <v>71</v>
      </c>
      <c r="C14" t="s">
        <v>29</v>
      </c>
      <c r="D14" s="1">
        <v>3.7111111111111112</v>
      </c>
      <c r="E14">
        <v>1</v>
      </c>
      <c r="F14">
        <v>0</v>
      </c>
      <c r="G14">
        <v>8</v>
      </c>
      <c r="H14">
        <v>1</v>
      </c>
      <c r="I14">
        <v>6</v>
      </c>
      <c r="J14">
        <v>4</v>
      </c>
      <c r="K14">
        <v>94</v>
      </c>
      <c r="L14">
        <v>8</v>
      </c>
      <c r="M14">
        <v>8</v>
      </c>
      <c r="N14">
        <v>8</v>
      </c>
      <c r="O14">
        <v>1</v>
      </c>
      <c r="P14">
        <v>1</v>
      </c>
      <c r="Q14">
        <v>0</v>
      </c>
      <c r="R14">
        <v>6400</v>
      </c>
      <c r="S14" s="1">
        <f>(E14*10+F14*6+G14+H14+I14*0.7+J14+K14*0.02+L14+M14*(-0.5)+N14+O14*0.5+P14*(-1.5)+Q14*(-3))/D14</f>
        <v>10.799999999999999</v>
      </c>
      <c r="T14" s="1">
        <f>S14/(R14/1000)</f>
        <v>1.6874999999999998</v>
      </c>
      <c r="U14" s="1">
        <f>(G14+H14+I14*0.7+J14+K14*0.02+L14+M14*(-0.5)+N14+O14*0.5+P14*(-1.5)+Q14*(-3))/D14</f>
        <v>8.1053892215568855</v>
      </c>
      <c r="V14" s="1">
        <f>U14/(R14/1000)</f>
        <v>1.2664670658682633</v>
      </c>
      <c r="W14" s="1">
        <f>S14-U14</f>
        <v>2.6946107784431135</v>
      </c>
      <c r="X14" s="1">
        <f>4/17</f>
        <v>0.23529411764705882</v>
      </c>
      <c r="Y14" s="1">
        <f>S14+(X14-0.5)*10</f>
        <v>8.1529411764705877</v>
      </c>
      <c r="Z14" s="1">
        <f>U14+(X14-0.5)*10</f>
        <v>5.4583303980274742</v>
      </c>
      <c r="AA14" t="s">
        <v>30</v>
      </c>
    </row>
    <row r="15" spans="1:27" x14ac:dyDescent="0.2">
      <c r="A15" t="s">
        <v>77</v>
      </c>
      <c r="B15" t="s">
        <v>68</v>
      </c>
      <c r="C15" t="s">
        <v>29</v>
      </c>
      <c r="D15" s="1">
        <v>3</v>
      </c>
      <c r="E15">
        <v>1</v>
      </c>
      <c r="F15">
        <v>0</v>
      </c>
      <c r="G15">
        <v>2</v>
      </c>
      <c r="H15">
        <v>2</v>
      </c>
      <c r="I15">
        <v>0</v>
      </c>
      <c r="J15">
        <v>1</v>
      </c>
      <c r="K15">
        <v>156</v>
      </c>
      <c r="L15">
        <v>0</v>
      </c>
      <c r="M15">
        <v>5</v>
      </c>
      <c r="N15">
        <v>6</v>
      </c>
      <c r="O15">
        <v>4</v>
      </c>
      <c r="P15">
        <v>0</v>
      </c>
      <c r="Q15">
        <v>0</v>
      </c>
      <c r="R15">
        <v>4200</v>
      </c>
      <c r="S15" s="1">
        <f>(E15*10+F15*6+G15+H15+I15*0.7+J15+K15*0.02+L15+M15*(-0.5)+N15+O15*0.5+P15*(-1.5)+Q15*(-3))/D15</f>
        <v>7.873333333333334</v>
      </c>
      <c r="T15" s="1">
        <f>S15/(R15/1000)</f>
        <v>1.8746031746031746</v>
      </c>
      <c r="U15" s="1">
        <f>(G15+H15+I15*0.7+J15+K15*0.02+L15+M15*(-0.5)+N15+O15*0.5+P15*(-1.5)+Q15*(-3))/D15</f>
        <v>4.54</v>
      </c>
      <c r="V15" s="1">
        <f>U15/(R15/1000)</f>
        <v>1.0809523809523809</v>
      </c>
      <c r="W15" s="1">
        <f>S15-U15</f>
        <v>3.3333333333333339</v>
      </c>
      <c r="X15" s="1">
        <f>12/23</f>
        <v>0.52173913043478259</v>
      </c>
      <c r="Y15" s="1">
        <f>S15+(X15-0.5)*10</f>
        <v>8.0907246376811592</v>
      </c>
      <c r="Z15" s="1">
        <f>U15+(X15-0.5)*10</f>
        <v>4.7573913043478262</v>
      </c>
      <c r="AA15" t="s">
        <v>30</v>
      </c>
    </row>
    <row r="16" spans="1:27" x14ac:dyDescent="0.2">
      <c r="A16" t="s">
        <v>78</v>
      </c>
      <c r="B16" t="s">
        <v>68</v>
      </c>
      <c r="C16" t="s">
        <v>34</v>
      </c>
      <c r="D16" s="1">
        <v>3.8444444444444446</v>
      </c>
      <c r="E16">
        <v>0</v>
      </c>
      <c r="F16">
        <v>1</v>
      </c>
      <c r="G16">
        <v>6</v>
      </c>
      <c r="H16">
        <v>1</v>
      </c>
      <c r="I16">
        <v>2</v>
      </c>
      <c r="J16">
        <v>6</v>
      </c>
      <c r="K16">
        <v>176</v>
      </c>
      <c r="L16">
        <v>6</v>
      </c>
      <c r="M16">
        <v>5</v>
      </c>
      <c r="N16">
        <v>3</v>
      </c>
      <c r="O16">
        <v>1</v>
      </c>
      <c r="P16">
        <v>1</v>
      </c>
      <c r="Q16">
        <v>0</v>
      </c>
      <c r="R16">
        <v>8800</v>
      </c>
      <c r="S16" s="1">
        <f>(E16*10+F16*6+G16+H16+I16*0.7+J16+K16*0.02+L16+M16*(-0.5)+N16+O16*0.5+P16*(-1.5)+Q16*(-3))/D16</f>
        <v>7.6526011560693634</v>
      </c>
      <c r="T16" s="1">
        <f>S16/(R16/1000)</f>
        <v>0.86961376773515486</v>
      </c>
      <c r="U16" s="1">
        <f>(G16+H16+I16*0.7+J16+K16*0.02+L16+M16*(-0.5)+N16+O16*0.5+P16*(-1.5)+Q16*(-3))/D16</f>
        <v>6.0919075144508676</v>
      </c>
      <c r="V16" s="1">
        <f>U16/(R16/1000)</f>
        <v>0.69226221755123485</v>
      </c>
      <c r="W16" s="1">
        <f>S16-U16</f>
        <v>1.5606936416184958</v>
      </c>
      <c r="X16" s="1">
        <f>12/23</f>
        <v>0.52173913043478259</v>
      </c>
      <c r="Y16" s="1">
        <f>S16+(X16-0.5)*10</f>
        <v>7.8699924604171896</v>
      </c>
      <c r="Z16" s="1">
        <f>U16+(X16-0.5)*10</f>
        <v>6.3092988187986938</v>
      </c>
      <c r="AA16" t="s">
        <v>30</v>
      </c>
    </row>
    <row r="17" spans="1:27" x14ac:dyDescent="0.2">
      <c r="A17" t="s">
        <v>39</v>
      </c>
      <c r="B17" t="s">
        <v>38</v>
      </c>
      <c r="C17" t="s">
        <v>29</v>
      </c>
      <c r="D17" s="1">
        <v>4.6444444444444448</v>
      </c>
      <c r="E17">
        <v>0</v>
      </c>
      <c r="F17">
        <v>1</v>
      </c>
      <c r="G17">
        <v>10</v>
      </c>
      <c r="H17">
        <v>2</v>
      </c>
      <c r="I17">
        <v>0</v>
      </c>
      <c r="J17">
        <v>8</v>
      </c>
      <c r="K17">
        <v>243</v>
      </c>
      <c r="L17">
        <v>6</v>
      </c>
      <c r="M17">
        <v>4</v>
      </c>
      <c r="N17">
        <v>7</v>
      </c>
      <c r="O17">
        <v>9</v>
      </c>
      <c r="P17">
        <v>0</v>
      </c>
      <c r="Q17">
        <v>0</v>
      </c>
      <c r="R17">
        <v>5200</v>
      </c>
      <c r="S17" s="1">
        <f>(E17*10+F17*6+G17+H17+I17*0.7+J17+K17*0.02+L17+M17*(-0.5)+N17+O17*0.5+P17*(-1.5)+Q17*(-3))/D17</f>
        <v>9.9818181818181806</v>
      </c>
      <c r="T17" s="1">
        <f>S17/(R17/1000)</f>
        <v>1.9195804195804194</v>
      </c>
      <c r="U17" s="1">
        <f>(G17+H17+I17*0.7+J17+K17*0.02+L17+M17*(-0.5)+N17+O17*0.5+P17*(-1.5)+Q17*(-3))/D17</f>
        <v>8.6899521531100472</v>
      </c>
      <c r="V17" s="1">
        <f>U17/(R17/1000)</f>
        <v>1.6711446448288552</v>
      </c>
      <c r="W17" s="1">
        <f>S17-U17</f>
        <v>1.2918660287081334</v>
      </c>
      <c r="X17" s="1">
        <f>13/(35+13)</f>
        <v>0.27083333333333331</v>
      </c>
      <c r="Y17" s="1">
        <f>S17+(X17-0.5)*10</f>
        <v>7.6901515151515136</v>
      </c>
      <c r="Z17" s="1">
        <f>U17+(X17-0.5)*10</f>
        <v>6.3982854864433802</v>
      </c>
      <c r="AA17" t="s">
        <v>30</v>
      </c>
    </row>
    <row r="18" spans="1:27" x14ac:dyDescent="0.2">
      <c r="A18" t="s">
        <v>40</v>
      </c>
      <c r="B18" t="s">
        <v>38</v>
      </c>
      <c r="C18" t="s">
        <v>34</v>
      </c>
      <c r="D18" s="1">
        <v>3.2333333333333334</v>
      </c>
      <c r="E18">
        <v>0</v>
      </c>
      <c r="F18">
        <v>0</v>
      </c>
      <c r="G18">
        <v>5</v>
      </c>
      <c r="H18">
        <v>2</v>
      </c>
      <c r="I18">
        <v>18</v>
      </c>
      <c r="J18">
        <v>6</v>
      </c>
      <c r="K18">
        <v>83</v>
      </c>
      <c r="L18">
        <v>6</v>
      </c>
      <c r="M18">
        <v>6</v>
      </c>
      <c r="N18">
        <v>1</v>
      </c>
      <c r="O18">
        <v>1</v>
      </c>
      <c r="P18">
        <v>0</v>
      </c>
      <c r="Q18">
        <v>0</v>
      </c>
      <c r="R18">
        <v>8800</v>
      </c>
      <c r="S18" s="1">
        <f>(E18*10+F18*6+G18+H18+I18*0.7+J18+K18*0.02+L18+M18*(-0.5)+N18+O18*0.5+P18*(-1.5)+Q18*(-3))/D18</f>
        <v>9.8226804123711347</v>
      </c>
      <c r="T18" s="1">
        <f>S18/(R18/1000)</f>
        <v>1.1162136832239924</v>
      </c>
      <c r="U18" s="1">
        <f>(G18+H18+I18*0.7+J18+K18*0.02+L18+M18*(-0.5)+N18+O18*0.5+P18*(-1.5)+Q18*(-3))/D18</f>
        <v>9.8226804123711347</v>
      </c>
      <c r="V18" s="1">
        <f>U18/(R18/1000)</f>
        <v>1.1162136832239924</v>
      </c>
      <c r="W18" s="1">
        <f>S18-U18</f>
        <v>0</v>
      </c>
      <c r="X18" s="1">
        <f>13/(35+13)</f>
        <v>0.27083333333333331</v>
      </c>
      <c r="Y18" s="1">
        <f>S18+(X18-0.5)*10</f>
        <v>7.5310137457044677</v>
      </c>
      <c r="Z18" s="1">
        <f>U18+(X18-0.5)*10</f>
        <v>7.5310137457044677</v>
      </c>
      <c r="AA18" t="s">
        <v>30</v>
      </c>
    </row>
    <row r="19" spans="1:27" x14ac:dyDescent="0.2">
      <c r="A19" t="s">
        <v>41</v>
      </c>
      <c r="B19" t="s">
        <v>28</v>
      </c>
      <c r="C19" t="s">
        <v>36</v>
      </c>
      <c r="D19" s="1">
        <v>5</v>
      </c>
      <c r="E19">
        <v>0</v>
      </c>
      <c r="F19">
        <v>0</v>
      </c>
      <c r="G19">
        <v>1</v>
      </c>
      <c r="H19">
        <v>0</v>
      </c>
      <c r="I19">
        <v>26</v>
      </c>
      <c r="J19">
        <v>8</v>
      </c>
      <c r="K19">
        <v>287</v>
      </c>
      <c r="L19">
        <v>1</v>
      </c>
      <c r="M19">
        <v>4</v>
      </c>
      <c r="N19">
        <v>3</v>
      </c>
      <c r="O19">
        <v>6</v>
      </c>
      <c r="P19">
        <v>0</v>
      </c>
      <c r="Q19">
        <v>0</v>
      </c>
      <c r="R19">
        <v>7000</v>
      </c>
      <c r="S19" s="1">
        <f>(E19*10+F19*6+G19+H19+I19*0.7+J19+K19*0.02+L19+M19*(-0.5)+N19+O19*0.5+P19*(-1.5)+Q19*(-3))/D19</f>
        <v>7.5879999999999992</v>
      </c>
      <c r="T19" s="1">
        <f>S19/(R19/1000)</f>
        <v>1.0839999999999999</v>
      </c>
      <c r="U19" s="1">
        <f>(G19+H19+I19*0.7+J19+K19*0.02+L19+M19*(-0.5)+N19+O19*0.5+P19*(-1.5)+Q19*(-3))/D19</f>
        <v>7.5879999999999992</v>
      </c>
      <c r="V19" s="1">
        <f>U19/(R19/1000)</f>
        <v>1.0839999999999999</v>
      </c>
      <c r="W19" s="1">
        <f>S19-U19</f>
        <v>0</v>
      </c>
      <c r="X19" s="1">
        <f>17/(17+21)</f>
        <v>0.44736842105263158</v>
      </c>
      <c r="Y19" s="1">
        <f>S19+(X19-0.5)*10</f>
        <v>7.0616842105263151</v>
      </c>
      <c r="Z19" s="1">
        <f>U19+(X19-0.5)*10</f>
        <v>7.0616842105263151</v>
      </c>
      <c r="AA19" t="s">
        <v>30</v>
      </c>
    </row>
    <row r="20" spans="1:27" x14ac:dyDescent="0.2">
      <c r="A20" t="s">
        <v>42</v>
      </c>
      <c r="B20" t="s">
        <v>28</v>
      </c>
      <c r="C20" t="s">
        <v>34</v>
      </c>
      <c r="D20" s="1">
        <v>2.8666666666666667</v>
      </c>
      <c r="E20">
        <v>0</v>
      </c>
      <c r="F20">
        <v>0</v>
      </c>
      <c r="G20">
        <v>4</v>
      </c>
      <c r="H20">
        <v>1</v>
      </c>
      <c r="I20">
        <v>9</v>
      </c>
      <c r="J20">
        <v>4</v>
      </c>
      <c r="K20">
        <v>85</v>
      </c>
      <c r="L20">
        <v>4</v>
      </c>
      <c r="M20">
        <v>0</v>
      </c>
      <c r="N20">
        <v>0</v>
      </c>
      <c r="O20">
        <v>1</v>
      </c>
      <c r="P20">
        <v>0</v>
      </c>
      <c r="Q20">
        <v>0</v>
      </c>
      <c r="R20">
        <v>8000</v>
      </c>
      <c r="S20" s="1">
        <f>(E20*10+F20*6+G20+H20+I20*0.7+J20+K20*0.02+L20+M20*(-0.5)+N20+O20*0.5+P20*(-1.5)+Q20*(-3))/D20</f>
        <v>7.5</v>
      </c>
      <c r="T20" s="1">
        <f>S20/(R20/1000)</f>
        <v>0.9375</v>
      </c>
      <c r="U20" s="1">
        <f>(G20+H20+I20*0.7+J20+K20*0.02+L20+M20*(-0.5)+N20+O20*0.5+P20*(-1.5)+Q20*(-3))/D20</f>
        <v>7.5</v>
      </c>
      <c r="V20" s="1">
        <f>U20/(R20/1000)</f>
        <v>0.9375</v>
      </c>
      <c r="W20" s="1">
        <f>S20-U20</f>
        <v>0</v>
      </c>
      <c r="X20" s="1">
        <f>17/(17+21)</f>
        <v>0.44736842105263158</v>
      </c>
      <c r="Y20" s="1">
        <f>S20+(X20-0.5)*10</f>
        <v>6.9736842105263159</v>
      </c>
      <c r="Z20" s="1">
        <f>U20+(X20-0.5)*10</f>
        <v>6.9736842105263159</v>
      </c>
      <c r="AA20" t="s">
        <v>30</v>
      </c>
    </row>
    <row r="21" spans="1:27" x14ac:dyDescent="0.2">
      <c r="A21" t="s">
        <v>79</v>
      </c>
      <c r="B21" t="s">
        <v>71</v>
      </c>
      <c r="C21" t="s">
        <v>32</v>
      </c>
      <c r="D21" s="1">
        <v>3.3444444444444446</v>
      </c>
      <c r="E21">
        <v>1</v>
      </c>
      <c r="F21">
        <v>0</v>
      </c>
      <c r="G21">
        <v>8</v>
      </c>
      <c r="H21">
        <v>2</v>
      </c>
      <c r="I21">
        <v>0</v>
      </c>
      <c r="J21">
        <v>2</v>
      </c>
      <c r="K21">
        <v>47</v>
      </c>
      <c r="L21">
        <v>11</v>
      </c>
      <c r="M21">
        <v>7</v>
      </c>
      <c r="N21">
        <v>0</v>
      </c>
      <c r="O21">
        <v>0</v>
      </c>
      <c r="P21">
        <v>0</v>
      </c>
      <c r="Q21">
        <v>0</v>
      </c>
      <c r="R21">
        <v>7600</v>
      </c>
      <c r="S21" s="1">
        <f>(E21*10+F21*6+G21+H21+I21*0.7+J21+K21*0.02+L21+M21*(-0.5)+N21+O21*0.5+P21*(-1.5)+Q21*(-3))/D21</f>
        <v>9.1016611295681056</v>
      </c>
      <c r="T21" s="1">
        <f>S21/(R21/1000)</f>
        <v>1.1975869907326455</v>
      </c>
      <c r="U21" s="1">
        <f>(G21+H21+I21*0.7+J21+K21*0.02+L21+M21*(-0.5)+N21+O21*0.5+P21*(-1.5)+Q21*(-3))/D21</f>
        <v>6.111627906976743</v>
      </c>
      <c r="V21" s="1">
        <f>U21/(R21/1000)</f>
        <v>0.80416156670746619</v>
      </c>
      <c r="W21" s="1">
        <f>S21-U21</f>
        <v>2.9900332225913626</v>
      </c>
      <c r="X21" s="1">
        <f>4/17</f>
        <v>0.23529411764705882</v>
      </c>
      <c r="Y21" s="1">
        <f>S21+(X21-0.5)*10</f>
        <v>6.4546023060386943</v>
      </c>
      <c r="Z21" s="1">
        <f>U21+(X21-0.5)*10</f>
        <v>3.4645690834473313</v>
      </c>
      <c r="AA21" t="s">
        <v>30</v>
      </c>
    </row>
    <row r="22" spans="1:27" x14ac:dyDescent="0.2">
      <c r="A22" t="s">
        <v>80</v>
      </c>
      <c r="B22" t="s">
        <v>68</v>
      </c>
      <c r="C22" t="s">
        <v>36</v>
      </c>
      <c r="D22" s="1">
        <v>4</v>
      </c>
      <c r="E22">
        <v>0</v>
      </c>
      <c r="F22">
        <v>1</v>
      </c>
      <c r="G22">
        <v>0</v>
      </c>
      <c r="H22">
        <v>0</v>
      </c>
      <c r="I22">
        <v>6</v>
      </c>
      <c r="J22">
        <v>3</v>
      </c>
      <c r="K22">
        <v>176</v>
      </c>
      <c r="L22">
        <v>5</v>
      </c>
      <c r="M22">
        <v>1</v>
      </c>
      <c r="N22">
        <v>3</v>
      </c>
      <c r="O22">
        <v>1</v>
      </c>
      <c r="P22">
        <v>0</v>
      </c>
      <c r="Q22">
        <v>0</v>
      </c>
      <c r="R22">
        <v>5800</v>
      </c>
      <c r="S22" s="1">
        <f>(E22*10+F22*6+G22+H22+I22*0.7+J22+K22*0.02+L22+M22*(-0.5)+N22+O22*0.5+P22*(-1.5)+Q22*(-3))/D22</f>
        <v>6.18</v>
      </c>
      <c r="T22" s="1">
        <f>S22/(R22/1000)</f>
        <v>1.0655172413793104</v>
      </c>
      <c r="U22" s="1">
        <f>(G22+H22+I22*0.7+J22+K22*0.02+L22+M22*(-0.5)+N22+O22*0.5+P22*(-1.5)+Q22*(-3))/D22</f>
        <v>4.68</v>
      </c>
      <c r="V22" s="1">
        <f>U22/(R22/1000)</f>
        <v>0.80689655172413788</v>
      </c>
      <c r="W22" s="1">
        <f>S22-U22</f>
        <v>1.5</v>
      </c>
      <c r="X22" s="1">
        <f>12/23</f>
        <v>0.52173913043478259</v>
      </c>
      <c r="Y22" s="1">
        <f>S22+(X22-0.5)*10</f>
        <v>6.3973913043478259</v>
      </c>
      <c r="Z22" s="1">
        <f>U22+(X22-0.5)*10</f>
        <v>4.8973913043478259</v>
      </c>
      <c r="AA22" t="s">
        <v>30</v>
      </c>
    </row>
    <row r="23" spans="1:27" x14ac:dyDescent="0.2">
      <c r="A23" t="s">
        <v>81</v>
      </c>
      <c r="B23" t="s">
        <v>71</v>
      </c>
      <c r="C23" t="s">
        <v>36</v>
      </c>
      <c r="D23" s="1">
        <v>3</v>
      </c>
      <c r="E23">
        <v>0</v>
      </c>
      <c r="F23">
        <v>0</v>
      </c>
      <c r="G23">
        <v>7</v>
      </c>
      <c r="H23">
        <v>4</v>
      </c>
      <c r="I23">
        <v>7</v>
      </c>
      <c r="J23">
        <v>2</v>
      </c>
      <c r="K23">
        <v>104</v>
      </c>
      <c r="L23">
        <v>3</v>
      </c>
      <c r="M23">
        <v>4</v>
      </c>
      <c r="N23">
        <v>4</v>
      </c>
      <c r="O23">
        <v>3</v>
      </c>
      <c r="P23">
        <v>0</v>
      </c>
      <c r="Q23">
        <v>0</v>
      </c>
      <c r="R23">
        <v>6200</v>
      </c>
      <c r="S23" s="1">
        <f>(E23*10+F23*6+G23+H23+I23*0.7+J23+K23*0.02+L23+M23*(-0.5)+N23+O23*0.5+P23*(-1.5)+Q23*(-3))/D23</f>
        <v>8.8266666666666662</v>
      </c>
      <c r="T23" s="1">
        <f>S23/(R23/1000)</f>
        <v>1.4236559139784946</v>
      </c>
      <c r="U23" s="1">
        <f>(G23+H23+I23*0.7+J23+K23*0.02+L23+M23*(-0.5)+N23+O23*0.5+P23*(-1.5)+Q23*(-3))/D23</f>
        <v>8.8266666666666662</v>
      </c>
      <c r="V23" s="1">
        <f>U23/(R23/1000)</f>
        <v>1.4236559139784946</v>
      </c>
      <c r="W23" s="1">
        <f>S23-U23</f>
        <v>0</v>
      </c>
      <c r="X23" s="1">
        <f>4/17</f>
        <v>0.23529411764705882</v>
      </c>
      <c r="Y23" s="1">
        <f>S23+(X23-0.5)*10</f>
        <v>6.179607843137255</v>
      </c>
      <c r="Z23" s="1">
        <f>U23+(X23-0.5)*10</f>
        <v>6.179607843137255</v>
      </c>
      <c r="AA23" t="s">
        <v>30</v>
      </c>
    </row>
    <row r="24" spans="1:27" x14ac:dyDescent="0.2">
      <c r="A24" t="s">
        <v>43</v>
      </c>
      <c r="B24" t="s">
        <v>28</v>
      </c>
      <c r="C24" t="s">
        <v>29</v>
      </c>
      <c r="D24" s="1">
        <v>2.3222222222222224</v>
      </c>
      <c r="E24">
        <v>0</v>
      </c>
      <c r="F24">
        <v>0</v>
      </c>
      <c r="G24">
        <v>2</v>
      </c>
      <c r="H24">
        <v>2</v>
      </c>
      <c r="I24">
        <v>0</v>
      </c>
      <c r="J24">
        <v>1</v>
      </c>
      <c r="K24">
        <v>98</v>
      </c>
      <c r="L24">
        <v>3</v>
      </c>
      <c r="M24">
        <v>1</v>
      </c>
      <c r="N24">
        <v>4</v>
      </c>
      <c r="O24">
        <v>4</v>
      </c>
      <c r="P24">
        <v>0</v>
      </c>
      <c r="Q24">
        <v>0</v>
      </c>
      <c r="R24">
        <v>4000</v>
      </c>
      <c r="S24" s="1">
        <f>(E24*10+F24*6+G24+H24+I24*0.7+J24+K24*0.02+L24+M24*(-0.5)+N24+O24*0.5+P24*(-1.5)+Q24*(-3))/D24</f>
        <v>6.6574162679425832</v>
      </c>
      <c r="T24" s="1">
        <f>S24/(R24/1000)</f>
        <v>1.6643540669856458</v>
      </c>
      <c r="U24" s="1">
        <f>(G24+H24+I24*0.7+J24+K24*0.02+L24+M24*(-0.5)+N24+O24*0.5+P24*(-1.5)+Q24*(-3))/D24</f>
        <v>6.6574162679425832</v>
      </c>
      <c r="V24" s="1">
        <f>U24/(R24/1000)</f>
        <v>1.6643540669856458</v>
      </c>
      <c r="W24" s="1">
        <f>S24-U24</f>
        <v>0</v>
      </c>
      <c r="X24" s="1">
        <f>17/(17+21)</f>
        <v>0.44736842105263158</v>
      </c>
      <c r="Y24" s="1">
        <f>S24+(X24-0.5)*10</f>
        <v>6.1311004784688992</v>
      </c>
      <c r="Z24" s="1">
        <f>U24+(X24-0.5)*10</f>
        <v>6.1311004784688992</v>
      </c>
      <c r="AA24" t="s">
        <v>30</v>
      </c>
    </row>
    <row r="25" spans="1:27" x14ac:dyDescent="0.2">
      <c r="A25" t="s">
        <v>44</v>
      </c>
      <c r="B25" t="s">
        <v>38</v>
      </c>
      <c r="C25" t="s">
        <v>29</v>
      </c>
      <c r="D25" s="1">
        <v>3.5</v>
      </c>
      <c r="E25">
        <v>0</v>
      </c>
      <c r="F25">
        <v>0</v>
      </c>
      <c r="G25">
        <v>1</v>
      </c>
      <c r="H25">
        <v>0</v>
      </c>
      <c r="I25">
        <v>23</v>
      </c>
      <c r="J25">
        <v>6</v>
      </c>
      <c r="K25">
        <v>149</v>
      </c>
      <c r="L25">
        <v>5</v>
      </c>
      <c r="M25">
        <v>6</v>
      </c>
      <c r="N25">
        <v>1</v>
      </c>
      <c r="O25">
        <v>3</v>
      </c>
      <c r="P25">
        <v>1</v>
      </c>
      <c r="Q25">
        <v>0</v>
      </c>
      <c r="R25">
        <v>7600</v>
      </c>
      <c r="S25" s="1">
        <f>(E25*10+F25*6+G25+H25+I25*0.7+J25+K25*0.02+L25+M25*(-0.5)+N25+O25*0.5+P25*(-1.5)+Q25*(-3))/D25</f>
        <v>8.3085714285714278</v>
      </c>
      <c r="T25" s="1">
        <f>S25/(R25/1000)</f>
        <v>1.0932330827067669</v>
      </c>
      <c r="U25" s="1">
        <f>(G25+H25+I25*0.7+J25+K25*0.02+L25+M25*(-0.5)+N25+O25*0.5+P25*(-1.5)+Q25*(-3))/D25</f>
        <v>8.3085714285714278</v>
      </c>
      <c r="V25" s="1">
        <f>U25/(R25/1000)</f>
        <v>1.0932330827067669</v>
      </c>
      <c r="W25" s="1">
        <f>S25-U25</f>
        <v>0</v>
      </c>
      <c r="X25" s="1">
        <f>13/(35+13)</f>
        <v>0.27083333333333331</v>
      </c>
      <c r="Y25" s="1">
        <f>S25+(X25-0.5)*10</f>
        <v>6.0169047619047609</v>
      </c>
      <c r="Z25" s="1">
        <f>U25+(X25-0.5)*10</f>
        <v>6.0169047619047609</v>
      </c>
      <c r="AA25" t="s">
        <v>30</v>
      </c>
    </row>
    <row r="26" spans="1:27" x14ac:dyDescent="0.2">
      <c r="A26" t="s">
        <v>45</v>
      </c>
      <c r="B26" t="s">
        <v>28</v>
      </c>
      <c r="C26" t="s">
        <v>29</v>
      </c>
      <c r="D26" s="1">
        <v>4.2888888888888888</v>
      </c>
      <c r="E26">
        <v>0</v>
      </c>
      <c r="F26">
        <v>0</v>
      </c>
      <c r="G26">
        <v>4</v>
      </c>
      <c r="H26">
        <v>0</v>
      </c>
      <c r="I26">
        <v>4</v>
      </c>
      <c r="J26">
        <v>5</v>
      </c>
      <c r="K26">
        <v>242</v>
      </c>
      <c r="L26">
        <v>7</v>
      </c>
      <c r="M26">
        <v>10</v>
      </c>
      <c r="N26">
        <v>8</v>
      </c>
      <c r="O26">
        <v>5</v>
      </c>
      <c r="P26">
        <v>2</v>
      </c>
      <c r="Q26">
        <v>0</v>
      </c>
      <c r="R26">
        <v>4400</v>
      </c>
      <c r="S26" s="1">
        <f>(E26*10+F26*6+G26+H26+I26*0.7+J26+K26*0.02+L26+M26*(-0.5)+N26+O26*0.5+P26*(-1.5)+Q26*(-3))/D26</f>
        <v>6.0948186528497414</v>
      </c>
      <c r="T26" s="1">
        <f>S26/(R26/1000)</f>
        <v>1.3851860574658501</v>
      </c>
      <c r="U26" s="1">
        <f>(G26+H26+I26*0.7+J26+K26*0.02+L26+M26*(-0.5)+N26+O26*0.5+P26*(-1.5)+Q26*(-3))/D26</f>
        <v>6.0948186528497414</v>
      </c>
      <c r="V26" s="1">
        <f>U26/(R26/1000)</f>
        <v>1.3851860574658501</v>
      </c>
      <c r="W26" s="1">
        <f>S26-U26</f>
        <v>0</v>
      </c>
      <c r="X26" s="1">
        <f>17/(17+21)</f>
        <v>0.44736842105263158</v>
      </c>
      <c r="Y26" s="1">
        <f>S26+(X26-0.5)*10</f>
        <v>5.5685028633760574</v>
      </c>
      <c r="Z26" s="1">
        <f>U26+(X26-0.5)*10</f>
        <v>5.5685028633760574</v>
      </c>
      <c r="AA26" t="s">
        <v>30</v>
      </c>
    </row>
    <row r="27" spans="1:27" x14ac:dyDescent="0.2">
      <c r="A27" t="s">
        <v>82</v>
      </c>
      <c r="B27" t="s">
        <v>71</v>
      </c>
      <c r="C27" t="s">
        <v>32</v>
      </c>
      <c r="D27" s="1">
        <v>0.84444444444444444</v>
      </c>
      <c r="E27">
        <v>0</v>
      </c>
      <c r="F27">
        <v>0</v>
      </c>
      <c r="G27">
        <v>1</v>
      </c>
      <c r="H27">
        <v>1</v>
      </c>
      <c r="I27">
        <v>1</v>
      </c>
      <c r="J27">
        <v>0</v>
      </c>
      <c r="K27">
        <v>10</v>
      </c>
      <c r="L27">
        <v>2</v>
      </c>
      <c r="M27">
        <v>1</v>
      </c>
      <c r="N27">
        <v>2</v>
      </c>
      <c r="O27">
        <v>0</v>
      </c>
      <c r="P27">
        <v>0</v>
      </c>
      <c r="Q27">
        <v>0</v>
      </c>
      <c r="R27">
        <v>7000</v>
      </c>
      <c r="S27" s="1">
        <f>(E27*10+F27*6+G27+H27+I27*0.7+J27+K27*0.02+L27+M27*(-0.5)+N27+O27*0.5+P27*(-1.5)+Q27*(-3))/D27</f>
        <v>7.5789473684210531</v>
      </c>
      <c r="T27" s="1">
        <f>S27/(R27/1000)</f>
        <v>1.0827067669172934</v>
      </c>
      <c r="U27" s="1">
        <f>(G27+H27+I27*0.7+J27+K27*0.02+L27+M27*(-0.5)+N27+O27*0.5+P27*(-1.5)+Q27*(-3))/D27</f>
        <v>7.5789473684210531</v>
      </c>
      <c r="V27" s="1">
        <f>U27/(R27/1000)</f>
        <v>1.0827067669172934</v>
      </c>
      <c r="W27" s="1">
        <f>S27-U27</f>
        <v>0</v>
      </c>
      <c r="X27" s="1">
        <f>4/17</f>
        <v>0.23529411764705882</v>
      </c>
      <c r="Y27" s="1">
        <f>S27+(X27-0.5)*10</f>
        <v>4.9318885448916419</v>
      </c>
      <c r="Z27" s="1">
        <f>U27+(X27-0.5)*10</f>
        <v>4.9318885448916419</v>
      </c>
      <c r="AA27" t="s">
        <v>30</v>
      </c>
    </row>
    <row r="28" spans="1:27" x14ac:dyDescent="0.2">
      <c r="A28" t="s">
        <v>83</v>
      </c>
      <c r="B28" t="s">
        <v>68</v>
      </c>
      <c r="C28" t="s">
        <v>36</v>
      </c>
      <c r="D28" s="1">
        <v>4</v>
      </c>
      <c r="E28">
        <v>0</v>
      </c>
      <c r="F28">
        <v>0</v>
      </c>
      <c r="G28">
        <v>1</v>
      </c>
      <c r="H28">
        <v>1</v>
      </c>
      <c r="I28">
        <v>4</v>
      </c>
      <c r="J28">
        <v>1</v>
      </c>
      <c r="K28">
        <v>232</v>
      </c>
      <c r="L28">
        <v>1</v>
      </c>
      <c r="M28">
        <v>2</v>
      </c>
      <c r="N28">
        <v>2</v>
      </c>
      <c r="O28">
        <v>10</v>
      </c>
      <c r="P28">
        <v>0</v>
      </c>
      <c r="Q28">
        <v>0</v>
      </c>
      <c r="R28">
        <v>5000</v>
      </c>
      <c r="S28" s="1">
        <f>(E28*10+F28*6+G28+H28+I28*0.7+J28+K28*0.02+L28+M28*(-0.5)+N28+O28*0.5+P28*(-1.5)+Q28*(-3))/D28</f>
        <v>4.3599999999999994</v>
      </c>
      <c r="T28" s="1">
        <f>S28/(R28/1000)</f>
        <v>0.87199999999999989</v>
      </c>
      <c r="U28" s="1">
        <f>(G28+H28+I28*0.7+J28+K28*0.02+L28+M28*(-0.5)+N28+O28*0.5+P28*(-1.5)+Q28*(-3))/D28</f>
        <v>4.3599999999999994</v>
      </c>
      <c r="V28" s="1">
        <f>U28/(R28/1000)</f>
        <v>0.87199999999999989</v>
      </c>
      <c r="W28" s="1">
        <f>S28-U28</f>
        <v>0</v>
      </c>
      <c r="X28" s="1">
        <f>12/23</f>
        <v>0.52173913043478259</v>
      </c>
      <c r="Y28" s="1">
        <f>S28+(X28-0.5)*10</f>
        <v>4.5773913043478256</v>
      </c>
      <c r="Z28" s="1">
        <f>U28+(X28-0.5)*10</f>
        <v>4.5773913043478256</v>
      </c>
      <c r="AA28" t="s">
        <v>30</v>
      </c>
    </row>
    <row r="29" spans="1:27" x14ac:dyDescent="0.2">
      <c r="A29" t="s">
        <v>46</v>
      </c>
      <c r="B29" t="s">
        <v>38</v>
      </c>
      <c r="C29" t="s">
        <v>36</v>
      </c>
      <c r="D29" s="1">
        <v>3.8777777777777778</v>
      </c>
      <c r="E29">
        <v>0</v>
      </c>
      <c r="F29">
        <v>1</v>
      </c>
      <c r="G29">
        <v>3</v>
      </c>
      <c r="H29">
        <v>0</v>
      </c>
      <c r="I29">
        <v>5</v>
      </c>
      <c r="J29">
        <v>3</v>
      </c>
      <c r="K29">
        <v>194</v>
      </c>
      <c r="L29">
        <v>3</v>
      </c>
      <c r="M29">
        <v>7</v>
      </c>
      <c r="N29">
        <v>5</v>
      </c>
      <c r="O29">
        <v>1</v>
      </c>
      <c r="P29">
        <v>0</v>
      </c>
      <c r="Q29">
        <v>0</v>
      </c>
      <c r="R29">
        <v>5400</v>
      </c>
      <c r="S29" s="1">
        <f>(E29*10+F29*6+G29+H29+I29*0.7+J29+K29*0.02+L29+M29*(-0.5)+N29+O29*0.5+P29*(-1.5)+Q29*(-3))/D29</f>
        <v>6.2871060171919773</v>
      </c>
      <c r="T29" s="1">
        <f>S29/(R29/1000)</f>
        <v>1.1642788920725884</v>
      </c>
      <c r="U29" s="1">
        <f>(G29+H29+I29*0.7+J29+K29*0.02+L29+M29*(-0.5)+N29+O29*0.5+P29*(-1.5)+Q29*(-3))/D29</f>
        <v>4.7398280802292261</v>
      </c>
      <c r="V29" s="1">
        <f>U29/(R29/1000)</f>
        <v>0.8777459407831899</v>
      </c>
      <c r="W29" s="1">
        <f>S29-U29</f>
        <v>1.5472779369627512</v>
      </c>
      <c r="X29" s="1">
        <f>13/(35+13)</f>
        <v>0.27083333333333331</v>
      </c>
      <c r="Y29" s="1">
        <f>S29+(X29-0.5)*10</f>
        <v>3.9954393505253103</v>
      </c>
      <c r="Z29" s="1">
        <f>U29+(X29-0.5)*10</f>
        <v>2.4481614135625591</v>
      </c>
      <c r="AA29" t="s">
        <v>30</v>
      </c>
    </row>
    <row r="30" spans="1:27" x14ac:dyDescent="0.2">
      <c r="A30" t="s">
        <v>47</v>
      </c>
      <c r="B30" t="s">
        <v>28</v>
      </c>
      <c r="C30" t="s">
        <v>36</v>
      </c>
      <c r="D30" s="1">
        <v>5</v>
      </c>
      <c r="E30">
        <v>0</v>
      </c>
      <c r="F30">
        <v>0</v>
      </c>
      <c r="G30">
        <v>6</v>
      </c>
      <c r="H30">
        <v>2</v>
      </c>
      <c r="I30">
        <v>1</v>
      </c>
      <c r="J30">
        <v>1</v>
      </c>
      <c r="K30">
        <v>273</v>
      </c>
      <c r="L30">
        <v>2</v>
      </c>
      <c r="M30">
        <v>3</v>
      </c>
      <c r="N30">
        <v>2</v>
      </c>
      <c r="O30">
        <v>9</v>
      </c>
      <c r="P30">
        <v>1</v>
      </c>
      <c r="Q30">
        <v>0</v>
      </c>
      <c r="R30">
        <v>4200</v>
      </c>
      <c r="S30" s="1">
        <f>(E30*10+F30*6+G30+H30+I30*0.7+J30+K30*0.02+L30+M30*(-0.5)+N30+O30*0.5+P30*(-1.5)+Q30*(-3))/D30</f>
        <v>4.1319999999999997</v>
      </c>
      <c r="T30" s="1">
        <f>S30/(R30/1000)</f>
        <v>0.98380952380952369</v>
      </c>
      <c r="U30" s="1">
        <f>(G30+H30+I30*0.7+J30+K30*0.02+L30+M30*(-0.5)+N30+O30*0.5+P30*(-1.5)+Q30*(-3))/D30</f>
        <v>4.1319999999999997</v>
      </c>
      <c r="V30" s="1">
        <f>U30/(R30/1000)</f>
        <v>0.98380952380952369</v>
      </c>
      <c r="W30" s="1">
        <f>S30-U30</f>
        <v>0</v>
      </c>
      <c r="X30" s="1">
        <f>17/(17+21)</f>
        <v>0.44736842105263158</v>
      </c>
      <c r="Y30" s="1">
        <f>S30+(X30-0.5)*10</f>
        <v>3.6056842105263156</v>
      </c>
      <c r="Z30" s="1">
        <f>U30+(X30-0.5)*10</f>
        <v>3.6056842105263156</v>
      </c>
      <c r="AA30" t="s">
        <v>30</v>
      </c>
    </row>
    <row r="31" spans="1:27" x14ac:dyDescent="0.2">
      <c r="A31" t="s">
        <v>48</v>
      </c>
      <c r="B31" t="s">
        <v>38</v>
      </c>
      <c r="C31" t="s">
        <v>29</v>
      </c>
      <c r="D31" s="1">
        <v>3.3</v>
      </c>
      <c r="E31">
        <v>1</v>
      </c>
      <c r="F31">
        <v>0</v>
      </c>
      <c r="G31">
        <v>1</v>
      </c>
      <c r="H31">
        <v>1</v>
      </c>
      <c r="I31">
        <v>0</v>
      </c>
      <c r="J31">
        <v>1</v>
      </c>
      <c r="K31">
        <v>124</v>
      </c>
      <c r="L31">
        <v>1</v>
      </c>
      <c r="M31">
        <v>7</v>
      </c>
      <c r="N31">
        <v>4</v>
      </c>
      <c r="O31">
        <v>3</v>
      </c>
      <c r="P31">
        <v>1</v>
      </c>
      <c r="Q31">
        <v>0</v>
      </c>
      <c r="R31">
        <v>4200</v>
      </c>
      <c r="S31" s="1">
        <f>(E31*10+F31*6+G31+H31+I31*0.7+J31+K31*0.02+L31+M31*(-0.5)+N31+O31*0.5+P31*(-1.5)+Q31*(-3))/D31</f>
        <v>5.1454545454545455</v>
      </c>
      <c r="T31" s="1">
        <f>S31/(R31/1000)</f>
        <v>1.225108225108225</v>
      </c>
      <c r="U31" s="1">
        <f>(G31+H31+I31*0.7+J31+K31*0.02+L31+M31*(-0.5)+N31+O31*0.5+P31*(-1.5)+Q31*(-3))/D31</f>
        <v>2.1151515151515152</v>
      </c>
      <c r="V31" s="1">
        <f>U31/(R31/1000)</f>
        <v>0.50360750360750361</v>
      </c>
      <c r="W31" s="1">
        <f>S31-U31</f>
        <v>3.0303030303030303</v>
      </c>
      <c r="X31" s="1">
        <f>13/(35+13)</f>
        <v>0.27083333333333331</v>
      </c>
      <c r="Y31" s="1">
        <f>S31+(X31-0.5)*10</f>
        <v>2.8537878787878785</v>
      </c>
      <c r="Z31" s="1">
        <f>U31+(X31-0.5)*10</f>
        <v>-0.17651515151515174</v>
      </c>
      <c r="AA31" t="s">
        <v>30</v>
      </c>
    </row>
    <row r="32" spans="1:27" x14ac:dyDescent="0.2">
      <c r="A32" t="s">
        <v>49</v>
      </c>
      <c r="B32" t="s">
        <v>38</v>
      </c>
      <c r="C32" t="s">
        <v>36</v>
      </c>
      <c r="D32" s="1">
        <v>5</v>
      </c>
      <c r="E32">
        <v>0</v>
      </c>
      <c r="F32">
        <v>0</v>
      </c>
      <c r="G32">
        <v>3</v>
      </c>
      <c r="H32">
        <v>1</v>
      </c>
      <c r="I32">
        <v>0</v>
      </c>
      <c r="J32">
        <v>1</v>
      </c>
      <c r="K32">
        <v>162</v>
      </c>
      <c r="L32">
        <v>4</v>
      </c>
      <c r="M32">
        <v>2</v>
      </c>
      <c r="N32">
        <v>8</v>
      </c>
      <c r="O32">
        <v>9</v>
      </c>
      <c r="P32">
        <v>0</v>
      </c>
      <c r="Q32">
        <v>0</v>
      </c>
      <c r="R32">
        <v>3600</v>
      </c>
      <c r="S32" s="1">
        <f>(E32*10+F32*6+G32+H32+I32*0.7+J32+K32*0.02+L32+M32*(-0.5)+N32+O32*0.5+P32*(-1.5)+Q32*(-3))/D32</f>
        <v>4.7480000000000002</v>
      </c>
      <c r="T32" s="1">
        <f>S32/(R32/1000)</f>
        <v>1.318888888888889</v>
      </c>
      <c r="U32" s="1">
        <f>(G32+H32+I32*0.7+J32+K32*0.02+L32+M32*(-0.5)+N32+O32*0.5+P32*(-1.5)+Q32*(-3))/D32</f>
        <v>4.7480000000000002</v>
      </c>
      <c r="V32" s="1">
        <f>U32/(R32/1000)</f>
        <v>1.318888888888889</v>
      </c>
      <c r="W32" s="1">
        <f>S32-U32</f>
        <v>0</v>
      </c>
      <c r="X32" s="1">
        <f>13/(35+13)</f>
        <v>0.27083333333333331</v>
      </c>
      <c r="Y32" s="1">
        <f>S32+(X32-0.5)*10</f>
        <v>2.4563333333333333</v>
      </c>
      <c r="Z32" s="1">
        <f>U32+(X32-0.5)*10</f>
        <v>2.4563333333333333</v>
      </c>
      <c r="AA32" t="s">
        <v>30</v>
      </c>
    </row>
    <row r="33" spans="1:27" x14ac:dyDescent="0.2">
      <c r="A33" t="s">
        <v>84</v>
      </c>
      <c r="B33" t="s">
        <v>71</v>
      </c>
      <c r="C33" t="s">
        <v>29</v>
      </c>
      <c r="D33" s="1">
        <v>3.9555555555555557</v>
      </c>
      <c r="E33">
        <v>0</v>
      </c>
      <c r="F33">
        <v>0</v>
      </c>
      <c r="G33">
        <v>1</v>
      </c>
      <c r="H33">
        <v>0</v>
      </c>
      <c r="I33">
        <v>0</v>
      </c>
      <c r="J33">
        <v>3</v>
      </c>
      <c r="K33">
        <v>164</v>
      </c>
      <c r="L33">
        <v>6</v>
      </c>
      <c r="M33">
        <v>2</v>
      </c>
      <c r="N33">
        <v>7</v>
      </c>
      <c r="O33">
        <v>1</v>
      </c>
      <c r="P33">
        <v>0</v>
      </c>
      <c r="Q33">
        <v>0</v>
      </c>
      <c r="R33">
        <v>3600</v>
      </c>
      <c r="S33" s="1">
        <f>(E33*10+F33*6+G33+H33+I33*0.7+J33+K33*0.02+L33+M33*(-0.5)+N33+O33*0.5+P33*(-1.5)+Q33*(-3))/D33</f>
        <v>5.000561797752809</v>
      </c>
      <c r="T33" s="1">
        <f>S33/(R33/1000)</f>
        <v>1.3890449438202246</v>
      </c>
      <c r="U33" s="1">
        <f>(G33+H33+I33*0.7+J33+K33*0.02+L33+M33*(-0.5)+N33+O33*0.5+P33*(-1.5)+Q33*(-3))/D33</f>
        <v>5.000561797752809</v>
      </c>
      <c r="V33" s="1">
        <f>U33/(R33/1000)</f>
        <v>1.3890449438202246</v>
      </c>
      <c r="W33" s="1">
        <f>S33-U33</f>
        <v>0</v>
      </c>
      <c r="X33" s="1">
        <f>4/17</f>
        <v>0.23529411764705882</v>
      </c>
      <c r="Y33" s="1">
        <f>S33+(X33-0.5)*10</f>
        <v>2.3535029742233973</v>
      </c>
      <c r="Z33" s="1">
        <f>U33+(X33-0.5)*10</f>
        <v>2.3535029742233973</v>
      </c>
      <c r="AA33" t="s">
        <v>30</v>
      </c>
    </row>
    <row r="34" spans="1:27" x14ac:dyDescent="0.2">
      <c r="A34" t="s">
        <v>85</v>
      </c>
      <c r="B34" t="s">
        <v>68</v>
      </c>
      <c r="C34" t="s">
        <v>36</v>
      </c>
      <c r="D34" s="1">
        <v>4</v>
      </c>
      <c r="E34">
        <v>0</v>
      </c>
      <c r="F34">
        <v>0</v>
      </c>
      <c r="G34">
        <v>1</v>
      </c>
      <c r="H34">
        <v>1</v>
      </c>
      <c r="I34">
        <v>0</v>
      </c>
      <c r="J34">
        <v>0</v>
      </c>
      <c r="K34">
        <v>173</v>
      </c>
      <c r="L34">
        <v>1</v>
      </c>
      <c r="M34">
        <v>3</v>
      </c>
      <c r="N34">
        <v>1</v>
      </c>
      <c r="O34">
        <v>7</v>
      </c>
      <c r="P34">
        <v>1</v>
      </c>
      <c r="Q34">
        <v>0</v>
      </c>
      <c r="R34">
        <v>3400</v>
      </c>
      <c r="S34" s="1">
        <f>(E34*10+F34*6+G34+H34+I34*0.7+J34+K34*0.02+L34+M34*(-0.5)+N34+O34*0.5+P34*(-1.5)+Q34*(-3))/D34</f>
        <v>1.9900000000000002</v>
      </c>
      <c r="T34" s="1">
        <f>S34/(R34/1000)</f>
        <v>0.58529411764705885</v>
      </c>
      <c r="U34" s="1">
        <f>(G34+H34+I34*0.7+J34+K34*0.02+L34+M34*(-0.5)+N34+O34*0.5+P34*(-1.5)+Q34*(-3))/D34</f>
        <v>1.9900000000000002</v>
      </c>
      <c r="V34" s="1">
        <f>U34/(R34/1000)</f>
        <v>0.58529411764705885</v>
      </c>
      <c r="W34" s="1">
        <f>S34-U34</f>
        <v>0</v>
      </c>
      <c r="X34" s="1">
        <f>12/23</f>
        <v>0.52173913043478259</v>
      </c>
      <c r="Y34" s="1">
        <f>S34+(X34-0.5)*10</f>
        <v>2.2073913043478264</v>
      </c>
      <c r="Z34" s="1">
        <f>U34+(X34-0.5)*10</f>
        <v>2.2073913043478264</v>
      </c>
      <c r="AA34" t="s">
        <v>30</v>
      </c>
    </row>
    <row r="35" spans="1:27" x14ac:dyDescent="0.2">
      <c r="A35" t="s">
        <v>50</v>
      </c>
      <c r="B35" t="s">
        <v>28</v>
      </c>
      <c r="C35" t="s">
        <v>36</v>
      </c>
      <c r="D35" s="1">
        <v>4</v>
      </c>
      <c r="E35">
        <v>0</v>
      </c>
      <c r="F35">
        <v>0</v>
      </c>
      <c r="G35">
        <v>1</v>
      </c>
      <c r="H35">
        <v>0</v>
      </c>
      <c r="I35">
        <v>0</v>
      </c>
      <c r="J35">
        <v>3</v>
      </c>
      <c r="K35">
        <v>193</v>
      </c>
      <c r="L35">
        <v>1</v>
      </c>
      <c r="M35">
        <v>6</v>
      </c>
      <c r="N35">
        <v>2</v>
      </c>
      <c r="O35">
        <v>5</v>
      </c>
      <c r="P35">
        <v>1</v>
      </c>
      <c r="Q35">
        <v>0</v>
      </c>
      <c r="R35">
        <v>3200</v>
      </c>
      <c r="S35" s="1">
        <f>(E35*10+F35*6+G35+H35+I35*0.7+J35+K35*0.02+L35+M35*(-0.5)+N35+O35*0.5+P35*(-1.5)+Q35*(-3))/D35</f>
        <v>2.2149999999999999</v>
      </c>
      <c r="T35" s="1">
        <f>S35/(R35/1000)</f>
        <v>0.69218749999999996</v>
      </c>
      <c r="U35" s="1">
        <f>(G35+H35+I35*0.7+J35+K35*0.02+L35+M35*(-0.5)+N35+O35*0.5+P35*(-1.5)+Q35*(-3))/D35</f>
        <v>2.2149999999999999</v>
      </c>
      <c r="V35" s="1">
        <f>U35/(R35/1000)</f>
        <v>0.69218749999999996</v>
      </c>
      <c r="W35" s="1">
        <f>S35-U35</f>
        <v>0</v>
      </c>
      <c r="X35" s="1">
        <f>17/(17+21)</f>
        <v>0.44736842105263158</v>
      </c>
      <c r="Y35" s="1">
        <f>S35+(X35-0.5)*10</f>
        <v>1.6886842105263158</v>
      </c>
      <c r="Z35" s="1">
        <f>U35+(X35-0.5)*10</f>
        <v>1.6886842105263158</v>
      </c>
      <c r="AA35" t="s">
        <v>30</v>
      </c>
    </row>
    <row r="36" spans="1:27" x14ac:dyDescent="0.2">
      <c r="A36" t="s">
        <v>51</v>
      </c>
      <c r="B36" t="s">
        <v>28</v>
      </c>
      <c r="C36" t="s">
        <v>52</v>
      </c>
      <c r="D36" s="1">
        <v>5</v>
      </c>
      <c r="E36">
        <v>0</v>
      </c>
      <c r="F36">
        <v>1</v>
      </c>
      <c r="G36">
        <v>0</v>
      </c>
      <c r="H36">
        <v>0</v>
      </c>
      <c r="I36">
        <v>0</v>
      </c>
      <c r="J36">
        <v>1</v>
      </c>
      <c r="K36">
        <v>120</v>
      </c>
      <c r="L36">
        <v>1</v>
      </c>
      <c r="M36">
        <v>0</v>
      </c>
      <c r="N36">
        <v>0</v>
      </c>
      <c r="O36">
        <v>0</v>
      </c>
      <c r="P36">
        <v>1</v>
      </c>
      <c r="Q36">
        <v>0</v>
      </c>
      <c r="R36">
        <v>6600</v>
      </c>
      <c r="S36" s="1">
        <f>(E36*10+F36*6+G36+H36+I36*0.7+J36+K36*0.02+L36+M36*(-0.5)+N36+O36*0.5+P36*(-1.5)+Q36*(-3))/D36</f>
        <v>1.78</v>
      </c>
      <c r="T36" s="1">
        <f>S36/(R36/1000)</f>
        <v>0.26969696969696971</v>
      </c>
      <c r="U36" s="1">
        <f>(G36+H36+I36*0.7+J36+K36*0.02+L36+M36*(-0.5)+N36+O36*0.5+P36*(-1.5)+Q36*(-3))/D36</f>
        <v>0.58000000000000007</v>
      </c>
      <c r="V36" s="1">
        <f>U36/(R36/1000)</f>
        <v>8.787878787878789E-2</v>
      </c>
      <c r="W36" s="1">
        <f>S36-U36</f>
        <v>1.2</v>
      </c>
      <c r="X36" s="1">
        <f>17/(17+21)</f>
        <v>0.44736842105263158</v>
      </c>
      <c r="Y36" s="1">
        <f>S36+(X36-0.5)*10</f>
        <v>1.2536842105263157</v>
      </c>
      <c r="Z36" s="1">
        <f>U36+(X36-0.5)*10</f>
        <v>5.368421052631589E-2</v>
      </c>
      <c r="AA36" t="s">
        <v>30</v>
      </c>
    </row>
    <row r="37" spans="1:27" x14ac:dyDescent="0.2">
      <c r="A37" t="s">
        <v>86</v>
      </c>
      <c r="B37" t="s">
        <v>68</v>
      </c>
      <c r="C37" t="s">
        <v>52</v>
      </c>
      <c r="D37" s="1">
        <v>4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86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6600</v>
      </c>
      <c r="S37" s="1">
        <f>(E37*10+F37*6+G37+H37+I37*0.7+J37+K37*0.02+L37+M37*(-0.5)+N37+O37*0.5+P37*(-1.5)+Q37*(-3))/D37</f>
        <v>0.92999999999999994</v>
      </c>
      <c r="T37" s="1">
        <f>S37/(R37/1000)</f>
        <v>0.1409090909090909</v>
      </c>
      <c r="U37" s="1">
        <f>(G37+H37+I37*0.7+J37+K37*0.02+L37+M37*(-0.5)+N37+O37*0.5+P37*(-1.5)+Q37*(-3))/D37</f>
        <v>0.92999999999999994</v>
      </c>
      <c r="V37" s="1">
        <f>U37/(R37/1000)</f>
        <v>0.1409090909090909</v>
      </c>
      <c r="W37" s="1">
        <f>S37-U37</f>
        <v>0</v>
      </c>
      <c r="X37" s="1">
        <f>12/23</f>
        <v>0.52173913043478259</v>
      </c>
      <c r="Y37" s="1">
        <f>S37+(X37-0.5)*10</f>
        <v>1.1473913043478259</v>
      </c>
      <c r="Z37" s="1">
        <f>U37+(X37-0.5)*10</f>
        <v>1.1473913043478259</v>
      </c>
      <c r="AA37" t="s">
        <v>30</v>
      </c>
    </row>
    <row r="38" spans="1:27" x14ac:dyDescent="0.2">
      <c r="A38" t="s">
        <v>53</v>
      </c>
      <c r="B38" t="s">
        <v>38</v>
      </c>
      <c r="C38" t="s">
        <v>36</v>
      </c>
      <c r="D38" s="1">
        <v>4</v>
      </c>
      <c r="E38">
        <v>0</v>
      </c>
      <c r="F38">
        <v>0</v>
      </c>
      <c r="G38">
        <v>1</v>
      </c>
      <c r="H38">
        <v>0</v>
      </c>
      <c r="I38">
        <v>0</v>
      </c>
      <c r="J38">
        <v>1</v>
      </c>
      <c r="K38">
        <v>128</v>
      </c>
      <c r="L38">
        <v>2</v>
      </c>
      <c r="M38">
        <v>4</v>
      </c>
      <c r="N38">
        <v>3</v>
      </c>
      <c r="O38">
        <v>9</v>
      </c>
      <c r="P38">
        <v>0</v>
      </c>
      <c r="Q38">
        <v>0</v>
      </c>
      <c r="R38">
        <v>3400</v>
      </c>
      <c r="S38" s="1">
        <f>(E38*10+F38*6+G38+H38+I38*0.7+J38+K38*0.02+L38+M38*(-0.5)+N38+O38*0.5+P38*(-1.5)+Q38*(-3))/D38</f>
        <v>3.0150000000000001</v>
      </c>
      <c r="T38" s="1">
        <f>S38/(R38/1000)</f>
        <v>0.88676470588235301</v>
      </c>
      <c r="U38" s="1">
        <f>(G38+H38+I38*0.7+J38+K38*0.02+L38+M38*(-0.5)+N38+O38*0.5+P38*(-1.5)+Q38*(-3))/D38</f>
        <v>3.0150000000000001</v>
      </c>
      <c r="V38" s="1">
        <f>U38/(R38/1000)</f>
        <v>0.88676470588235301</v>
      </c>
      <c r="W38" s="1">
        <f>S38-U38</f>
        <v>0</v>
      </c>
      <c r="X38" s="1">
        <f>13/(35+13)</f>
        <v>0.27083333333333331</v>
      </c>
      <c r="Y38" s="1">
        <f>S38+(X38-0.5)*10</f>
        <v>0.72333333333333316</v>
      </c>
      <c r="Z38" s="1">
        <f>U38+(X38-0.5)*10</f>
        <v>0.72333333333333316</v>
      </c>
      <c r="AA38" t="s">
        <v>30</v>
      </c>
    </row>
    <row r="39" spans="1:27" x14ac:dyDescent="0.2">
      <c r="A39" t="s">
        <v>87</v>
      </c>
      <c r="B39" t="s">
        <v>71</v>
      </c>
      <c r="C39" t="s">
        <v>36</v>
      </c>
      <c r="D39" s="1">
        <v>0.42222222222222222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3000</v>
      </c>
      <c r="S39" s="1">
        <f>(E39*10+F39*6+G39+H39+I39*0.7+J39+K39*0.02+L39+M39*(-0.5)+N39+O39*0.5+P39*(-1.5)+Q39*(-3))/D39</f>
        <v>2.8421052631578947</v>
      </c>
      <c r="T39" s="1">
        <f>S39/(R39/1000)</f>
        <v>0.94736842105263153</v>
      </c>
      <c r="U39" s="1">
        <f>(G39+H39+I39*0.7+J39+K39*0.02+L39+M39*(-0.5)+N39+O39*0.5+P39*(-1.5)+Q39*(-3))/D39</f>
        <v>2.8421052631578947</v>
      </c>
      <c r="V39" s="1">
        <f>U39/(R39/1000)</f>
        <v>0.94736842105263153</v>
      </c>
      <c r="W39" s="1">
        <f>S39-U39</f>
        <v>0</v>
      </c>
      <c r="X39" s="1">
        <f>4/17</f>
        <v>0.23529411764705882</v>
      </c>
      <c r="Y39" s="1">
        <f>S39+(X39-0.5)*10</f>
        <v>0.195046439628483</v>
      </c>
      <c r="Z39" s="1">
        <f>U39+(X39-0.5)*10</f>
        <v>0.195046439628483</v>
      </c>
      <c r="AA39" t="s">
        <v>30</v>
      </c>
    </row>
    <row r="40" spans="1:27" x14ac:dyDescent="0.2">
      <c r="A40" t="s">
        <v>54</v>
      </c>
      <c r="B40" t="s">
        <v>38</v>
      </c>
      <c r="C40" t="s">
        <v>36</v>
      </c>
      <c r="D40" s="1">
        <v>2.1111111111111112</v>
      </c>
      <c r="E40">
        <v>0</v>
      </c>
      <c r="F40">
        <v>0</v>
      </c>
      <c r="G40">
        <v>0</v>
      </c>
      <c r="H40">
        <v>0</v>
      </c>
      <c r="I40">
        <v>3</v>
      </c>
      <c r="J40">
        <v>0</v>
      </c>
      <c r="K40">
        <v>49</v>
      </c>
      <c r="L40">
        <v>0</v>
      </c>
      <c r="M40">
        <v>1</v>
      </c>
      <c r="N40">
        <v>1</v>
      </c>
      <c r="O40">
        <v>3</v>
      </c>
      <c r="P40">
        <v>0</v>
      </c>
      <c r="Q40">
        <v>0</v>
      </c>
      <c r="R40">
        <v>4400</v>
      </c>
      <c r="S40" s="1">
        <f>(E40*10+F40*6+G40+H40+I40*0.7+J40+K40*0.02+L40+M40*(-0.5)+N40+O40*0.5+P40*(-1.5)+Q40*(-3))/D40</f>
        <v>2.4063157894736844</v>
      </c>
      <c r="T40" s="1">
        <f>S40/(R40/1000)</f>
        <v>0.54688995215311009</v>
      </c>
      <c r="U40" s="1">
        <f>(G40+H40+I40*0.7+J40+K40*0.02+L40+M40*(-0.5)+N40+O40*0.5+P40*(-1.5)+Q40*(-3))/D40</f>
        <v>2.4063157894736844</v>
      </c>
      <c r="V40" s="1">
        <f>U40/(R40/1000)</f>
        <v>0.54688995215311009</v>
      </c>
      <c r="W40" s="1">
        <f>S40-U40</f>
        <v>0</v>
      </c>
      <c r="X40" s="1">
        <f>13/(35+13)</f>
        <v>0.27083333333333331</v>
      </c>
      <c r="Y40" s="1">
        <f>S40+(X40-0.5)*10</f>
        <v>0.11464912280701745</v>
      </c>
      <c r="Z40" s="1">
        <f>U40+(X40-0.5)*10</f>
        <v>0.11464912280701745</v>
      </c>
      <c r="AA40" t="s">
        <v>30</v>
      </c>
    </row>
    <row r="41" spans="1:27" x14ac:dyDescent="0.2">
      <c r="A41" t="s">
        <v>88</v>
      </c>
      <c r="B41" t="s">
        <v>71</v>
      </c>
      <c r="C41" t="s">
        <v>36</v>
      </c>
      <c r="D41" s="1">
        <v>3</v>
      </c>
      <c r="E41">
        <v>0</v>
      </c>
      <c r="F41">
        <v>0</v>
      </c>
      <c r="G41">
        <v>2</v>
      </c>
      <c r="H41">
        <v>0</v>
      </c>
      <c r="I41">
        <v>0</v>
      </c>
      <c r="J41">
        <v>1</v>
      </c>
      <c r="K41">
        <v>80</v>
      </c>
      <c r="L41">
        <v>1</v>
      </c>
      <c r="M41">
        <v>8</v>
      </c>
      <c r="N41">
        <v>6</v>
      </c>
      <c r="O41">
        <v>5</v>
      </c>
      <c r="P41">
        <v>2</v>
      </c>
      <c r="Q41">
        <v>0</v>
      </c>
      <c r="R41">
        <v>3000</v>
      </c>
      <c r="S41" s="1">
        <f>(E41*10+F41*6+G41+H41+I41*0.7+J41+K41*0.02+L41+M41*(-0.5)+N41+O41*0.5+P41*(-1.5)+Q41*(-3))/D41</f>
        <v>2.3666666666666667</v>
      </c>
      <c r="T41" s="1">
        <f>S41/(R41/1000)</f>
        <v>0.78888888888888886</v>
      </c>
      <c r="U41" s="1">
        <f>(G41+H41+I41*0.7+J41+K41*0.02+L41+M41*(-0.5)+N41+O41*0.5+P41*(-1.5)+Q41*(-3))/D41</f>
        <v>2.3666666666666667</v>
      </c>
      <c r="V41" s="1">
        <f>U41/(R41/1000)</f>
        <v>0.78888888888888886</v>
      </c>
      <c r="W41" s="1">
        <f>S41-U41</f>
        <v>0</v>
      </c>
      <c r="X41" s="1">
        <f>4/17</f>
        <v>0.23529411764705882</v>
      </c>
      <c r="Y41" s="1">
        <f>S41+(X41-0.5)*10</f>
        <v>-0.28039215686274499</v>
      </c>
      <c r="Z41" s="1">
        <f>U41+(X41-0.5)*10</f>
        <v>-0.28039215686274499</v>
      </c>
      <c r="AA41" t="s">
        <v>30</v>
      </c>
    </row>
    <row r="42" spans="1:27" x14ac:dyDescent="0.2">
      <c r="A42" t="s">
        <v>55</v>
      </c>
      <c r="B42" t="s">
        <v>38</v>
      </c>
      <c r="C42" t="s">
        <v>36</v>
      </c>
      <c r="D42" s="1">
        <v>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177</v>
      </c>
      <c r="L42">
        <v>2</v>
      </c>
      <c r="M42">
        <v>5</v>
      </c>
      <c r="N42">
        <v>1</v>
      </c>
      <c r="O42">
        <v>8</v>
      </c>
      <c r="P42">
        <v>1</v>
      </c>
      <c r="Q42">
        <v>0</v>
      </c>
      <c r="R42">
        <v>3000</v>
      </c>
      <c r="S42" s="1">
        <f>(E42*10+F42*6+G42+H42+I42*0.7+J42+K42*0.02+L42+M42*(-0.5)+N42+O42*0.5+P42*(-1.5)+Q42*(-3))/D42</f>
        <v>1.3079999999999998</v>
      </c>
      <c r="T42" s="1">
        <f>S42/(R42/1000)</f>
        <v>0.43599999999999994</v>
      </c>
      <c r="U42" s="1">
        <f>(G42+H42+I42*0.7+J42+K42*0.02+L42+M42*(-0.5)+N42+O42*0.5+P42*(-1.5)+Q42*(-3))/D42</f>
        <v>1.3079999999999998</v>
      </c>
      <c r="V42" s="1">
        <f>U42/(R42/1000)</f>
        <v>0.43599999999999994</v>
      </c>
      <c r="W42" s="1">
        <f>S42-U42</f>
        <v>0</v>
      </c>
      <c r="X42" s="1">
        <f>13/(35+13)</f>
        <v>0.27083333333333331</v>
      </c>
      <c r="Y42" s="1">
        <f>S42+(X42-0.5)*10</f>
        <v>-0.98366666666666713</v>
      </c>
      <c r="Z42" s="1">
        <f>U42+(X42-0.5)*10</f>
        <v>-0.98366666666666713</v>
      </c>
      <c r="AA42" t="s">
        <v>30</v>
      </c>
    </row>
    <row r="43" spans="1:27" x14ac:dyDescent="0.2">
      <c r="A43" t="s">
        <v>56</v>
      </c>
      <c r="B43" t="s">
        <v>38</v>
      </c>
      <c r="C43" t="s">
        <v>52</v>
      </c>
      <c r="D43" s="1">
        <v>5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69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5800</v>
      </c>
      <c r="S43" s="1">
        <f>(E43*10+F43*6+G43+H43+I43*0.7+J43+K43*0.02+L43+M43*(-0.5)+N43+O43*0.5+P43*(-1.5)+Q43*(-3))/D43</f>
        <v>0.27600000000000002</v>
      </c>
      <c r="T43" s="1">
        <f>S43/(R43/1000)</f>
        <v>4.7586206896551728E-2</v>
      </c>
      <c r="U43" s="1">
        <f>(G43+H43+I43*0.7+J43+K43*0.02+L43+M43*(-0.5)+N43+O43*0.5+P43*(-1.5)+Q43*(-3))/D43</f>
        <v>0.27600000000000002</v>
      </c>
      <c r="V43" s="1">
        <f>U43/(R43/1000)</f>
        <v>4.7586206896551728E-2</v>
      </c>
      <c r="W43" s="1">
        <f>S43-U43</f>
        <v>0</v>
      </c>
      <c r="X43" s="1">
        <f>13/(35+13)</f>
        <v>0.27083333333333331</v>
      </c>
      <c r="Y43" s="1">
        <f>S43+(X43-0.5)*10</f>
        <v>-2.0156666666666672</v>
      </c>
      <c r="Z43" s="1">
        <f>U43+(X43-0.5)*10</f>
        <v>-2.0156666666666672</v>
      </c>
      <c r="AA43" t="s">
        <v>30</v>
      </c>
    </row>
    <row r="44" spans="1:27" x14ac:dyDescent="0.2">
      <c r="A44" t="s">
        <v>89</v>
      </c>
      <c r="B44" t="s">
        <v>71</v>
      </c>
      <c r="C44" t="s">
        <v>52</v>
      </c>
      <c r="D44" s="1">
        <v>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38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4600</v>
      </c>
      <c r="S44" s="1">
        <f>(E44*10+F44*6+G44+H44+I44*0.7+J44+K44*0.02+L44+M44*(-0.5)+N44+O44*0.5+P44*(-1.5)+Q44*(-3))/D44</f>
        <v>0.38</v>
      </c>
      <c r="T44" s="1">
        <f>S44/(R44/1000)</f>
        <v>8.2608695652173922E-2</v>
      </c>
      <c r="U44" s="1">
        <f>(G44+H44+I44*0.7+J44+K44*0.02+L44+M44*(-0.5)+N44+O44*0.5+P44*(-1.5)+Q44*(-3))/D44</f>
        <v>0.38</v>
      </c>
      <c r="V44" s="1">
        <f>U44/(R44/1000)</f>
        <v>8.2608695652173922E-2</v>
      </c>
      <c r="W44" s="1">
        <f>S44-U44</f>
        <v>0</v>
      </c>
      <c r="X44" s="1">
        <f>4/17</f>
        <v>0.23529411764705882</v>
      </c>
      <c r="Y44" s="1">
        <f>S44+(X44-0.5)*10</f>
        <v>-2.2670588235294118</v>
      </c>
      <c r="Z44" s="1">
        <f>U44+(X44-0.5)*10</f>
        <v>-2.2670588235294118</v>
      </c>
      <c r="AA44" t="s">
        <v>30</v>
      </c>
    </row>
    <row r="45" spans="1:27" x14ac:dyDescent="0.2">
      <c r="A45" t="s">
        <v>57</v>
      </c>
      <c r="B45" t="s">
        <v>28</v>
      </c>
      <c r="C45" t="s">
        <v>32</v>
      </c>
      <c r="D45" s="1">
        <v>2.2888888888888888</v>
      </c>
      <c r="E45">
        <v>1</v>
      </c>
      <c r="F45">
        <v>0</v>
      </c>
      <c r="G45">
        <v>8</v>
      </c>
      <c r="H45">
        <v>3</v>
      </c>
      <c r="I45">
        <v>11</v>
      </c>
      <c r="J45">
        <v>3</v>
      </c>
      <c r="K45">
        <v>83</v>
      </c>
      <c r="L45">
        <v>7</v>
      </c>
      <c r="M45">
        <v>1</v>
      </c>
      <c r="N45">
        <v>6</v>
      </c>
      <c r="O45">
        <v>0</v>
      </c>
      <c r="P45">
        <v>0</v>
      </c>
      <c r="Q45">
        <v>0</v>
      </c>
      <c r="R45">
        <v>10000</v>
      </c>
      <c r="S45" s="1">
        <f>(E45*10+F45*6+G45+H45+I45*0.7+J45+K45*0.02+L45+M45*(-0.5)+N45+O45*0.5+P45*(-1.5)+Q45*(-3))/D45</f>
        <v>20.035922330097087</v>
      </c>
      <c r="T45" s="1">
        <f>S45/(R45/1000)</f>
        <v>2.0035922330097087</v>
      </c>
      <c r="U45" s="1">
        <f>(G45+H45+I45*0.7+J45+K45*0.02+L45+M45*(-0.5)+N45+O45*0.5+P45*(-1.5)+Q45*(-3))/D45</f>
        <v>15.666990291262136</v>
      </c>
      <c r="V45" s="1">
        <f>U45/(R45/1000)</f>
        <v>1.5666990291262137</v>
      </c>
      <c r="W45" s="1">
        <f>S45-U45</f>
        <v>4.3689320388349504</v>
      </c>
      <c r="X45" s="1">
        <f>17/(17+21)</f>
        <v>0.44736842105263158</v>
      </c>
      <c r="Y45" s="1">
        <f>S45+(X45-0.5)*10</f>
        <v>19.509606540623402</v>
      </c>
      <c r="Z45" s="1">
        <f>U45+(X45-0.5)*10</f>
        <v>15.140674501788451</v>
      </c>
    </row>
    <row r="46" spans="1:27" x14ac:dyDescent="0.2">
      <c r="A46" t="s">
        <v>90</v>
      </c>
      <c r="B46" t="s">
        <v>68</v>
      </c>
      <c r="C46" t="s">
        <v>29</v>
      </c>
      <c r="D46" s="1">
        <v>1.9111111111111112</v>
      </c>
      <c r="E46">
        <v>1</v>
      </c>
      <c r="F46">
        <v>0</v>
      </c>
      <c r="G46">
        <v>3</v>
      </c>
      <c r="H46">
        <v>2</v>
      </c>
      <c r="I46">
        <v>0</v>
      </c>
      <c r="J46">
        <v>3</v>
      </c>
      <c r="K46">
        <v>59</v>
      </c>
      <c r="L46">
        <v>2</v>
      </c>
      <c r="M46">
        <v>3</v>
      </c>
      <c r="N46">
        <v>3</v>
      </c>
      <c r="O46">
        <v>2</v>
      </c>
      <c r="P46">
        <v>0</v>
      </c>
      <c r="Q46">
        <v>0</v>
      </c>
      <c r="R46">
        <v>6200</v>
      </c>
      <c r="S46" s="1">
        <f>(E46*10+F46*6+G46+H46+I46*0.7+J46+K46*0.02+L46+M46*(-0.5)+N46+O46*0.5+P46*(-1.5)+Q46*(-3))/D46</f>
        <v>12.390697674418604</v>
      </c>
      <c r="T46" s="1">
        <f>S46/(R46/1000)</f>
        <v>1.9984996249062263</v>
      </c>
      <c r="U46" s="1">
        <f>(G46+H46+I46*0.7+J46+K46*0.02+L46+M46*(-0.5)+N46+O46*0.5+P46*(-1.5)+Q46*(-3))/D46</f>
        <v>7.1581395348837207</v>
      </c>
      <c r="V46" s="1">
        <f>U46/(R46/1000)</f>
        <v>1.1545386346586646</v>
      </c>
      <c r="W46" s="1">
        <f>S46-U46</f>
        <v>5.2325581395348832</v>
      </c>
      <c r="X46" s="1">
        <f>12/23</f>
        <v>0.52173913043478259</v>
      </c>
      <c r="Y46" s="1">
        <f>S46+(X46-0.5)*10</f>
        <v>12.60808897876643</v>
      </c>
      <c r="Z46" s="1">
        <f>U46+(X46-0.5)*10</f>
        <v>7.3755308392315468</v>
      </c>
    </row>
    <row r="47" spans="1:27" x14ac:dyDescent="0.2">
      <c r="A47" t="s">
        <v>58</v>
      </c>
      <c r="B47" t="s">
        <v>38</v>
      </c>
      <c r="C47" t="s">
        <v>32</v>
      </c>
      <c r="D47" s="1">
        <v>1.3666666666666667</v>
      </c>
      <c r="E47">
        <v>0</v>
      </c>
      <c r="F47">
        <v>1</v>
      </c>
      <c r="G47">
        <v>1</v>
      </c>
      <c r="H47">
        <v>1</v>
      </c>
      <c r="I47">
        <v>11</v>
      </c>
      <c r="J47">
        <v>3</v>
      </c>
      <c r="K47">
        <v>51</v>
      </c>
      <c r="L47">
        <v>1</v>
      </c>
      <c r="M47">
        <v>2</v>
      </c>
      <c r="N47">
        <v>1</v>
      </c>
      <c r="O47">
        <v>0</v>
      </c>
      <c r="P47">
        <v>1</v>
      </c>
      <c r="Q47">
        <v>0</v>
      </c>
      <c r="R47">
        <v>8200</v>
      </c>
      <c r="S47" s="1">
        <f>(E47*10+F47*6+G47+H47+I47*0.7+J47+K47*0.02+L47+M47*(-0.5)+N47+O47*0.5+P47*(-1.5)+Q47*(-3))/D47</f>
        <v>14.063414634146341</v>
      </c>
      <c r="T47" s="1">
        <f>S47/(R47/1000)</f>
        <v>1.7150505651397978</v>
      </c>
      <c r="U47" s="1">
        <f>(G47+H47+I47*0.7+J47+K47*0.02+L47+M47*(-0.5)+N47+O47*0.5+P47*(-1.5)+Q47*(-3))/D47</f>
        <v>9.6731707317073159</v>
      </c>
      <c r="V47" s="1">
        <f>U47/(R47/1000)</f>
        <v>1.1796549672813801</v>
      </c>
      <c r="W47" s="1">
        <f>S47-U47</f>
        <v>4.3902439024390247</v>
      </c>
      <c r="X47" s="1">
        <f>13/(35+13)</f>
        <v>0.27083333333333331</v>
      </c>
      <c r="Y47" s="1">
        <f>S47+(X47-0.5)*10</f>
        <v>11.771747967479673</v>
      </c>
      <c r="Z47" s="1">
        <f>U47+(X47-0.5)*10</f>
        <v>7.3815040650406489</v>
      </c>
    </row>
    <row r="48" spans="1:27" x14ac:dyDescent="0.2">
      <c r="A48" t="s">
        <v>91</v>
      </c>
      <c r="B48" t="s">
        <v>68</v>
      </c>
      <c r="C48" t="s">
        <v>29</v>
      </c>
      <c r="D48" s="1">
        <v>1.3333333333333333</v>
      </c>
      <c r="E48">
        <v>0</v>
      </c>
      <c r="F48">
        <v>0</v>
      </c>
      <c r="G48">
        <v>3</v>
      </c>
      <c r="H48">
        <v>1</v>
      </c>
      <c r="I48">
        <v>5</v>
      </c>
      <c r="J48">
        <v>1</v>
      </c>
      <c r="K48">
        <v>56</v>
      </c>
      <c r="L48">
        <v>4</v>
      </c>
      <c r="M48">
        <v>0</v>
      </c>
      <c r="N48">
        <v>0</v>
      </c>
      <c r="O48">
        <v>1</v>
      </c>
      <c r="P48">
        <v>0</v>
      </c>
      <c r="Q48">
        <v>0</v>
      </c>
      <c r="R48">
        <v>5000</v>
      </c>
      <c r="S48" s="1">
        <f>(E48*10+F48*6+G48+H48+I48*0.7+J48+K48*0.02+L48+M48*(-0.5)+N48+O48*0.5+P48*(-1.5)+Q48*(-3))/D48</f>
        <v>10.590000000000002</v>
      </c>
      <c r="T48" s="1">
        <f>S48/(R48/1000)</f>
        <v>2.1180000000000003</v>
      </c>
      <c r="U48" s="1">
        <f>(G48+H48+I48*0.7+J48+K48*0.02+L48+M48*(-0.5)+N48+O48*0.5+P48*(-1.5)+Q48*(-3))/D48</f>
        <v>10.590000000000002</v>
      </c>
      <c r="V48" s="1">
        <f>U48/(R48/1000)</f>
        <v>2.1180000000000003</v>
      </c>
      <c r="W48" s="1">
        <f>S48-U48</f>
        <v>0</v>
      </c>
      <c r="X48" s="1">
        <f>12/23</f>
        <v>0.52173913043478259</v>
      </c>
      <c r="Y48" s="1">
        <f>S48+(X48-0.5)*10</f>
        <v>10.807391304347828</v>
      </c>
      <c r="Z48" s="1">
        <f>U48+(X48-0.5)*10</f>
        <v>10.807391304347828</v>
      </c>
    </row>
    <row r="49" spans="1:26" x14ac:dyDescent="0.2">
      <c r="A49" t="s">
        <v>59</v>
      </c>
      <c r="B49" t="s">
        <v>38</v>
      </c>
      <c r="C49" t="s">
        <v>29</v>
      </c>
      <c r="D49" s="1">
        <v>3.4666666666666668</v>
      </c>
      <c r="E49">
        <v>1</v>
      </c>
      <c r="F49">
        <v>0</v>
      </c>
      <c r="G49">
        <v>9</v>
      </c>
      <c r="H49">
        <v>5</v>
      </c>
      <c r="I49">
        <v>4</v>
      </c>
      <c r="J49">
        <v>6</v>
      </c>
      <c r="K49">
        <v>71</v>
      </c>
      <c r="L49">
        <v>9</v>
      </c>
      <c r="M49">
        <v>5</v>
      </c>
      <c r="N49">
        <v>4</v>
      </c>
      <c r="O49">
        <v>3</v>
      </c>
      <c r="P49">
        <v>1</v>
      </c>
      <c r="Q49">
        <v>0</v>
      </c>
      <c r="R49">
        <v>6000</v>
      </c>
      <c r="S49" s="1">
        <f>(E49*10+F49*6+G49+H49+I49*0.7+J49+K49*0.02+L49+M49*(-0.5)+N49+O49*0.5+P49*(-1.5)+Q49*(-3))/D49</f>
        <v>12.899999999999999</v>
      </c>
      <c r="T49" s="1">
        <f>S49/(R49/1000)</f>
        <v>2.15</v>
      </c>
      <c r="U49" s="1">
        <f>(G49+H49+I49*0.7+J49+K49*0.02+L49+M49*(-0.5)+N49+O49*0.5+P49*(-1.5)+Q49*(-3))/D49</f>
        <v>10.015384615384615</v>
      </c>
      <c r="V49" s="1">
        <f>U49/(R49/1000)</f>
        <v>1.6692307692307693</v>
      </c>
      <c r="W49" s="1">
        <f>S49-U49</f>
        <v>2.8846153846153832</v>
      </c>
      <c r="X49" s="1">
        <f>13/(35+13)</f>
        <v>0.27083333333333331</v>
      </c>
      <c r="Y49" s="1">
        <f>S49+(X49-0.5)*10</f>
        <v>10.608333333333331</v>
      </c>
      <c r="Z49" s="1">
        <f>U49+(X49-0.5)*10</f>
        <v>7.7237179487179484</v>
      </c>
    </row>
    <row r="50" spans="1:26" x14ac:dyDescent="0.2">
      <c r="A50" t="s">
        <v>60</v>
      </c>
      <c r="B50" t="s">
        <v>28</v>
      </c>
      <c r="C50" t="s">
        <v>32</v>
      </c>
      <c r="D50" s="1">
        <v>1.2666666666666666</v>
      </c>
      <c r="E50">
        <v>0</v>
      </c>
      <c r="F50">
        <v>0</v>
      </c>
      <c r="G50">
        <v>5</v>
      </c>
      <c r="H50">
        <v>2</v>
      </c>
      <c r="I50">
        <v>0</v>
      </c>
      <c r="J50">
        <v>4</v>
      </c>
      <c r="K50">
        <v>31</v>
      </c>
      <c r="L50">
        <v>2</v>
      </c>
      <c r="M50">
        <v>1</v>
      </c>
      <c r="N50">
        <v>0</v>
      </c>
      <c r="O50">
        <v>0</v>
      </c>
      <c r="P50">
        <v>0</v>
      </c>
      <c r="Q50">
        <v>0</v>
      </c>
      <c r="R50">
        <v>7800</v>
      </c>
      <c r="S50" s="1">
        <f>(E50*10+F50*6+G50+H50+I50*0.7+J50+K50*0.02+L50+M50*(-0.5)+N50+O50*0.5+P50*(-1.5)+Q50*(-3))/D50</f>
        <v>10.357894736842105</v>
      </c>
      <c r="T50" s="1">
        <f>S50/(R50/1000)</f>
        <v>1.3279352226720649</v>
      </c>
      <c r="U50" s="1">
        <f>(G50+H50+I50*0.7+J50+K50*0.02+L50+M50*(-0.5)+N50+O50*0.5+P50*(-1.5)+Q50*(-3))/D50</f>
        <v>10.357894736842105</v>
      </c>
      <c r="V50" s="1">
        <f>U50/(R50/1000)</f>
        <v>1.3279352226720649</v>
      </c>
      <c r="W50" s="1">
        <f>S50-U50</f>
        <v>0</v>
      </c>
      <c r="X50" s="1">
        <f>17/(17+21)</f>
        <v>0.44736842105263158</v>
      </c>
      <c r="Y50" s="1">
        <f>S50+(X50-0.5)*10</f>
        <v>9.8315789473684205</v>
      </c>
      <c r="Z50" s="1">
        <f>U50+(X50-0.5)*10</f>
        <v>9.8315789473684205</v>
      </c>
    </row>
    <row r="51" spans="1:26" x14ac:dyDescent="0.2">
      <c r="A51" t="s">
        <v>61</v>
      </c>
      <c r="B51" t="s">
        <v>28</v>
      </c>
      <c r="C51" t="s">
        <v>29</v>
      </c>
      <c r="D51" s="1">
        <v>2.2222222222222223</v>
      </c>
      <c r="E51">
        <v>0</v>
      </c>
      <c r="F51">
        <v>0</v>
      </c>
      <c r="G51">
        <v>1</v>
      </c>
      <c r="H51">
        <v>1</v>
      </c>
      <c r="I51">
        <v>8</v>
      </c>
      <c r="J51">
        <v>2</v>
      </c>
      <c r="K51">
        <v>140</v>
      </c>
      <c r="L51">
        <v>3</v>
      </c>
      <c r="M51">
        <v>1</v>
      </c>
      <c r="N51">
        <v>5</v>
      </c>
      <c r="O51">
        <v>2</v>
      </c>
      <c r="P51">
        <v>0</v>
      </c>
      <c r="Q51">
        <v>0</v>
      </c>
      <c r="R51">
        <v>5200</v>
      </c>
      <c r="S51" s="1">
        <f>(E51*10+F51*6+G51+H51+I51*0.7+J51+K51*0.02+L51+M51*(-0.5)+N51+O51*0.5+P51*(-1.5)+Q51*(-3))/D51</f>
        <v>9.4049999999999994</v>
      </c>
      <c r="T51" s="1">
        <f>S51/(R51/1000)</f>
        <v>1.8086538461538459</v>
      </c>
      <c r="U51" s="1">
        <f>(G51+H51+I51*0.7+J51+K51*0.02+L51+M51*(-0.5)+N51+O51*0.5+P51*(-1.5)+Q51*(-3))/D51</f>
        <v>9.4049999999999994</v>
      </c>
      <c r="V51" s="1">
        <f>U51/(R51/1000)</f>
        <v>1.8086538461538459</v>
      </c>
      <c r="W51" s="1">
        <f>S51-U51</f>
        <v>0</v>
      </c>
      <c r="X51" s="1">
        <f>17/(17+21)</f>
        <v>0.44736842105263158</v>
      </c>
      <c r="Y51" s="1">
        <f>S51+(X51-0.5)*10</f>
        <v>8.8786842105263144</v>
      </c>
      <c r="Z51" s="1">
        <f>U51+(X51-0.5)*10</f>
        <v>8.8786842105263144</v>
      </c>
    </row>
    <row r="52" spans="1:26" x14ac:dyDescent="0.2">
      <c r="A52" t="s">
        <v>92</v>
      </c>
      <c r="B52" t="s">
        <v>68</v>
      </c>
      <c r="C52" t="s">
        <v>36</v>
      </c>
      <c r="D52" s="1">
        <v>2.7444444444444445</v>
      </c>
      <c r="E52">
        <v>0</v>
      </c>
      <c r="F52">
        <v>0</v>
      </c>
      <c r="G52">
        <v>3</v>
      </c>
      <c r="H52">
        <v>2</v>
      </c>
      <c r="I52">
        <v>5</v>
      </c>
      <c r="J52">
        <v>1</v>
      </c>
      <c r="K52">
        <v>159</v>
      </c>
      <c r="L52">
        <v>4</v>
      </c>
      <c r="M52">
        <v>2</v>
      </c>
      <c r="N52">
        <v>6</v>
      </c>
      <c r="O52">
        <v>6</v>
      </c>
      <c r="P52">
        <v>1</v>
      </c>
      <c r="Q52">
        <v>0</v>
      </c>
      <c r="R52">
        <v>6800</v>
      </c>
      <c r="S52" s="1">
        <f>(E52*10+F52*6+G52+H52+I52*0.7+J52+K52*0.02+L52+M52*(-0.5)+N52+O52*0.5+P52*(-1.5)+Q52*(-3))/D52</f>
        <v>8.4461538461538463</v>
      </c>
      <c r="T52" s="1">
        <f>S52/(R52/1000)</f>
        <v>1.2420814479638009</v>
      </c>
      <c r="U52" s="1">
        <f>(G52+H52+I52*0.7+J52+K52*0.02+L52+M52*(-0.5)+N52+O52*0.5+P52*(-1.5)+Q52*(-3))/D52</f>
        <v>8.4461538461538463</v>
      </c>
      <c r="V52" s="1">
        <f>U52/(R52/1000)</f>
        <v>1.2420814479638009</v>
      </c>
      <c r="W52" s="1">
        <f>S52-U52</f>
        <v>0</v>
      </c>
      <c r="X52" s="1">
        <f>12/23</f>
        <v>0.52173913043478259</v>
      </c>
      <c r="Y52" s="1">
        <f>S52+(X52-0.5)*10</f>
        <v>8.6635451505016725</v>
      </c>
      <c r="Z52" s="1">
        <f>U52+(X52-0.5)*10</f>
        <v>8.6635451505016725</v>
      </c>
    </row>
    <row r="53" spans="1:26" x14ac:dyDescent="0.2">
      <c r="A53" t="s">
        <v>62</v>
      </c>
      <c r="B53" t="s">
        <v>38</v>
      </c>
      <c r="C53" t="s">
        <v>34</v>
      </c>
      <c r="D53" s="1">
        <v>2.7555555555555555</v>
      </c>
      <c r="E53">
        <v>1</v>
      </c>
      <c r="F53">
        <v>0</v>
      </c>
      <c r="G53">
        <v>7</v>
      </c>
      <c r="H53">
        <v>4</v>
      </c>
      <c r="I53">
        <v>2</v>
      </c>
      <c r="J53">
        <v>2</v>
      </c>
      <c r="K53">
        <v>71</v>
      </c>
      <c r="L53">
        <v>3</v>
      </c>
      <c r="M53">
        <v>3</v>
      </c>
      <c r="N53">
        <v>1</v>
      </c>
      <c r="O53">
        <v>2</v>
      </c>
      <c r="P53">
        <v>1</v>
      </c>
      <c r="Q53">
        <v>0</v>
      </c>
      <c r="R53">
        <v>7400</v>
      </c>
      <c r="S53" s="1">
        <f>(E53*10+F53*6+G53+H53+I53*0.7+J53+K53*0.02+L53+M53*(-0.5)+N53+O53*0.5+P53*(-1.5)+Q53*(-3))/D53</f>
        <v>10.095967741935484</v>
      </c>
      <c r="T53" s="1">
        <f>S53/(R53/1000)</f>
        <v>1.3643199651264166</v>
      </c>
      <c r="U53" s="1">
        <f>(G53+H53+I53*0.7+J53+K53*0.02+L53+M53*(-0.5)+N53+O53*0.5+P53*(-1.5)+Q53*(-3))/D53</f>
        <v>6.4669354838709676</v>
      </c>
      <c r="V53" s="1">
        <f>U53/(R53/1000)</f>
        <v>0.87391020052310364</v>
      </c>
      <c r="W53" s="1">
        <f>S53-U53</f>
        <v>3.629032258064516</v>
      </c>
      <c r="X53" s="1">
        <f>13/(35+13)</f>
        <v>0.27083333333333331</v>
      </c>
      <c r="Y53" s="1">
        <f>S53+(X53-0.5)*10</f>
        <v>7.8043010752688167</v>
      </c>
      <c r="Z53" s="1">
        <f>U53+(X53-0.5)*10</f>
        <v>4.1752688172043007</v>
      </c>
    </row>
    <row r="54" spans="1:26" x14ac:dyDescent="0.2">
      <c r="A54" t="s">
        <v>93</v>
      </c>
      <c r="B54" t="s">
        <v>71</v>
      </c>
      <c r="C54" t="s">
        <v>36</v>
      </c>
      <c r="D54" s="1">
        <v>3</v>
      </c>
      <c r="E54">
        <v>0</v>
      </c>
      <c r="F54">
        <v>0</v>
      </c>
      <c r="G54">
        <v>2</v>
      </c>
      <c r="H54">
        <v>1</v>
      </c>
      <c r="I54">
        <v>6</v>
      </c>
      <c r="J54">
        <v>1</v>
      </c>
      <c r="K54">
        <v>111</v>
      </c>
      <c r="L54">
        <v>5</v>
      </c>
      <c r="M54">
        <v>3</v>
      </c>
      <c r="N54">
        <v>8</v>
      </c>
      <c r="O54">
        <v>2</v>
      </c>
      <c r="P54">
        <v>0</v>
      </c>
      <c r="Q54">
        <v>0</v>
      </c>
      <c r="R54">
        <v>4000</v>
      </c>
      <c r="S54" s="1">
        <f>(E54*10+F54*6+G54+H54+I54*0.7+J54+K54*0.02+L54+M54*(-0.5)+N54+O54*0.5+P54*(-1.5)+Q54*(-3))/D54</f>
        <v>7.6400000000000006</v>
      </c>
      <c r="T54" s="1">
        <f>S54/(R54/1000)</f>
        <v>1.9100000000000001</v>
      </c>
      <c r="U54" s="1">
        <f>(G54+H54+I54*0.7+J54+K54*0.02+L54+M54*(-0.5)+N54+O54*0.5+P54*(-1.5)+Q54*(-3))/D54</f>
        <v>7.6400000000000006</v>
      </c>
      <c r="V54" s="1">
        <f>U54/(R54/1000)</f>
        <v>1.9100000000000001</v>
      </c>
      <c r="W54" s="1">
        <f>S54-U54</f>
        <v>0</v>
      </c>
      <c r="X54" s="1">
        <f>4/17</f>
        <v>0.23529411764705882</v>
      </c>
      <c r="Y54" s="1">
        <f>S54+(X54-0.5)*10</f>
        <v>4.9929411764705893</v>
      </c>
      <c r="Z54" s="1">
        <f>U54+(X54-0.5)*10</f>
        <v>4.9929411764705893</v>
      </c>
    </row>
    <row r="55" spans="1:26" x14ac:dyDescent="0.2">
      <c r="A55" t="s">
        <v>63</v>
      </c>
      <c r="B55" t="s">
        <v>38</v>
      </c>
      <c r="C55" t="s">
        <v>36</v>
      </c>
      <c r="D55" s="1">
        <v>2.8888888888888888</v>
      </c>
      <c r="E55">
        <v>1</v>
      </c>
      <c r="F55">
        <v>0</v>
      </c>
      <c r="G55">
        <v>1</v>
      </c>
      <c r="H55">
        <v>1</v>
      </c>
      <c r="I55">
        <v>2</v>
      </c>
      <c r="J55">
        <v>1</v>
      </c>
      <c r="K55">
        <v>113</v>
      </c>
      <c r="L55">
        <v>1</v>
      </c>
      <c r="M55">
        <v>2</v>
      </c>
      <c r="N55">
        <v>2</v>
      </c>
      <c r="O55">
        <v>2</v>
      </c>
      <c r="P55">
        <v>0</v>
      </c>
      <c r="Q55">
        <v>0</v>
      </c>
      <c r="R55">
        <v>4800</v>
      </c>
      <c r="S55" s="1">
        <f>(E55*10+F55*6+G55+H55+I55*0.7+J55+K55*0.02+L55+M55*(-0.5)+N55+O55*0.5+P55*(-1.5)+Q55*(-3))/D55</f>
        <v>6.8053846153846154</v>
      </c>
      <c r="T55" s="1">
        <f>S55/(R55/1000)</f>
        <v>1.4177884615384615</v>
      </c>
      <c r="U55" s="1">
        <f>(G55+H55+I55*0.7+J55+K55*0.02+L55+M55*(-0.5)+N55+O55*0.5+P55*(-1.5)+Q55*(-3))/D55</f>
        <v>3.3438461538461541</v>
      </c>
      <c r="V55" s="1">
        <f>U55/(R55/1000)</f>
        <v>0.69663461538461546</v>
      </c>
      <c r="W55" s="1">
        <f>S55-U55</f>
        <v>3.4615384615384612</v>
      </c>
      <c r="X55" s="1">
        <f>13/(35+13)</f>
        <v>0.27083333333333331</v>
      </c>
      <c r="Y55" s="1">
        <f>S55+(X55-0.5)*10</f>
        <v>4.5137179487179484</v>
      </c>
      <c r="Z55" s="1">
        <f>U55+(X55-0.5)*10</f>
        <v>1.0521794871794872</v>
      </c>
    </row>
    <row r="56" spans="1:26" x14ac:dyDescent="0.2">
      <c r="A56" t="s">
        <v>64</v>
      </c>
      <c r="B56" t="s">
        <v>28</v>
      </c>
      <c r="C56" t="s">
        <v>34</v>
      </c>
      <c r="D56" s="1">
        <v>0.93333333333333335</v>
      </c>
      <c r="E56">
        <v>0</v>
      </c>
      <c r="F56">
        <v>0</v>
      </c>
      <c r="G56">
        <v>0</v>
      </c>
      <c r="H56">
        <v>0</v>
      </c>
      <c r="I56">
        <v>1</v>
      </c>
      <c r="J56">
        <v>1</v>
      </c>
      <c r="K56">
        <v>64</v>
      </c>
      <c r="L56">
        <v>2</v>
      </c>
      <c r="M56">
        <v>4</v>
      </c>
      <c r="N56">
        <v>1</v>
      </c>
      <c r="O56">
        <v>0</v>
      </c>
      <c r="P56">
        <v>0</v>
      </c>
      <c r="Q56">
        <v>0</v>
      </c>
      <c r="R56">
        <v>6600</v>
      </c>
      <c r="S56" s="1">
        <f>(E56*10+F56*6+G56+H56+I56*0.7+J56+K56*0.02+L56+M56*(-0.5)+N56+O56*0.5+P56*(-1.5)+Q56*(-3))/D56</f>
        <v>4.2642857142857142</v>
      </c>
      <c r="T56" s="1">
        <f>S56/(R56/1000)</f>
        <v>0.64610389610389618</v>
      </c>
      <c r="U56" s="1">
        <f>(G56+H56+I56*0.7+J56+K56*0.02+L56+M56*(-0.5)+N56+O56*0.5+P56*(-1.5)+Q56*(-3))/D56</f>
        <v>4.2642857142857142</v>
      </c>
      <c r="V56" s="1">
        <f>U56/(R56/1000)</f>
        <v>0.64610389610389618</v>
      </c>
      <c r="W56" s="1">
        <f>S56-U56</f>
        <v>0</v>
      </c>
      <c r="X56" s="1">
        <f>17/(17+21)</f>
        <v>0.44736842105263158</v>
      </c>
      <c r="Y56" s="1">
        <f>S56+(X56-0.5)*10</f>
        <v>3.7379699248120302</v>
      </c>
      <c r="Z56" s="1">
        <f>U56+(X56-0.5)*10</f>
        <v>3.7379699248120302</v>
      </c>
    </row>
    <row r="57" spans="1:26" x14ac:dyDescent="0.2">
      <c r="A57" t="s">
        <v>65</v>
      </c>
      <c r="B57" t="s">
        <v>28</v>
      </c>
      <c r="C57" t="s">
        <v>29</v>
      </c>
      <c r="D57" s="1">
        <v>3.2333333333333334</v>
      </c>
      <c r="E57">
        <v>0</v>
      </c>
      <c r="F57">
        <v>0</v>
      </c>
      <c r="G57">
        <v>1</v>
      </c>
      <c r="H57">
        <v>0</v>
      </c>
      <c r="I57">
        <v>1</v>
      </c>
      <c r="J57">
        <v>0</v>
      </c>
      <c r="K57">
        <v>172</v>
      </c>
      <c r="L57">
        <v>6</v>
      </c>
      <c r="M57">
        <v>3</v>
      </c>
      <c r="N57">
        <v>1</v>
      </c>
      <c r="O57">
        <v>5</v>
      </c>
      <c r="P57">
        <v>0</v>
      </c>
      <c r="Q57">
        <v>0</v>
      </c>
      <c r="R57">
        <v>4000</v>
      </c>
      <c r="S57" s="1">
        <f>(E57*10+F57*6+G57+H57+I57*0.7+J57+K57*0.02+L57+M57*(-0.5)+N57+O57*0.5+P57*(-1.5)+Q57*(-3))/D57</f>
        <v>4.0639175257731956</v>
      </c>
      <c r="T57" s="1">
        <f>S57/(R57/1000)</f>
        <v>1.0159793814432989</v>
      </c>
      <c r="U57" s="1">
        <f>(G57+H57+I57*0.7+J57+K57*0.02+L57+M57*(-0.5)+N57+O57*0.5+P57*(-1.5)+Q57*(-3))/D57</f>
        <v>4.0639175257731956</v>
      </c>
      <c r="V57" s="1">
        <f>U57/(R57/1000)</f>
        <v>1.0159793814432989</v>
      </c>
      <c r="W57" s="1">
        <f>S57-U57</f>
        <v>0</v>
      </c>
      <c r="X57" s="1">
        <f>17/(17+21)</f>
        <v>0.44736842105263158</v>
      </c>
      <c r="Y57" s="1">
        <f>S57+(X57-0.5)*10</f>
        <v>3.5376017362995116</v>
      </c>
      <c r="Z57" s="1">
        <f>U57+(X57-0.5)*10</f>
        <v>3.5376017362995116</v>
      </c>
    </row>
    <row r="58" spans="1:26" x14ac:dyDescent="0.2">
      <c r="A58" t="s">
        <v>94</v>
      </c>
      <c r="B58" t="s">
        <v>71</v>
      </c>
      <c r="C58" t="s">
        <v>36</v>
      </c>
      <c r="D58" s="1">
        <v>4</v>
      </c>
      <c r="E58">
        <v>0</v>
      </c>
      <c r="F58">
        <v>1</v>
      </c>
      <c r="G58">
        <v>5</v>
      </c>
      <c r="H58">
        <v>2</v>
      </c>
      <c r="I58">
        <v>0</v>
      </c>
      <c r="J58">
        <v>1</v>
      </c>
      <c r="K58">
        <v>230</v>
      </c>
      <c r="L58">
        <v>3</v>
      </c>
      <c r="M58">
        <v>4</v>
      </c>
      <c r="N58">
        <v>2</v>
      </c>
      <c r="O58">
        <v>9</v>
      </c>
      <c r="P58">
        <v>2</v>
      </c>
      <c r="Q58">
        <v>0</v>
      </c>
      <c r="R58">
        <v>4000</v>
      </c>
      <c r="S58" s="1">
        <f>(E58*10+F58*6+G58+H58+I58*0.7+J58+K58*0.02+L58+M58*(-0.5)+N58+O58*0.5+P58*(-1.5)+Q58*(-3))/D58</f>
        <v>5.7750000000000004</v>
      </c>
      <c r="T58" s="1">
        <f>S58/(R58/1000)</f>
        <v>1.4437500000000001</v>
      </c>
      <c r="U58" s="1">
        <f>(G58+H58+I58*0.7+J58+K58*0.02+L58+M58*(-0.5)+N58+O58*0.5+P58*(-1.5)+Q58*(-3))/D58</f>
        <v>4.2750000000000004</v>
      </c>
      <c r="V58" s="1">
        <f>U58/(R58/1000)</f>
        <v>1.0687500000000001</v>
      </c>
      <c r="W58" s="1">
        <f>S58-U58</f>
        <v>1.5</v>
      </c>
      <c r="X58" s="1">
        <f>4/17</f>
        <v>0.23529411764705882</v>
      </c>
      <c r="Y58" s="1">
        <f>S58+(X58-0.5)*10</f>
        <v>3.1279411764705887</v>
      </c>
      <c r="Z58" s="1">
        <f>U58+(X58-0.5)*10</f>
        <v>1.6279411764705887</v>
      </c>
    </row>
    <row r="59" spans="1:26" x14ac:dyDescent="0.2">
      <c r="A59" t="s">
        <v>66</v>
      </c>
      <c r="B59" t="s">
        <v>28</v>
      </c>
      <c r="C59" t="s">
        <v>36</v>
      </c>
      <c r="D59" s="1">
        <v>1.0666666666666667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57</v>
      </c>
      <c r="L59">
        <v>0</v>
      </c>
      <c r="M59">
        <v>1</v>
      </c>
      <c r="N59">
        <v>1</v>
      </c>
      <c r="O59">
        <v>2</v>
      </c>
      <c r="P59">
        <v>0</v>
      </c>
      <c r="Q59">
        <v>0</v>
      </c>
      <c r="R59">
        <v>3800</v>
      </c>
      <c r="S59" s="1">
        <f>(E59*10+F59*6+G59+H59+I59*0.7+J59+K59*0.02+L59+M59*(-0.5)+N59+O59*0.5+P59*(-1.5)+Q59*(-3))/D59</f>
        <v>2.4750000000000001</v>
      </c>
      <c r="T59" s="1">
        <f>S59/(R59/1000)</f>
        <v>0.65131578947368429</v>
      </c>
      <c r="U59" s="1">
        <f>(G59+H59+I59*0.7+J59+K59*0.02+L59+M59*(-0.5)+N59+O59*0.5+P59*(-1.5)+Q59*(-3))/D59</f>
        <v>2.4750000000000001</v>
      </c>
      <c r="V59" s="1">
        <f>U59/(R59/1000)</f>
        <v>0.65131578947368429</v>
      </c>
      <c r="W59" s="1">
        <f>S59-U59</f>
        <v>0</v>
      </c>
      <c r="X59" s="1">
        <f>17/(17+21)</f>
        <v>0.44736842105263158</v>
      </c>
      <c r="Y59" s="1">
        <f>S59+(X59-0.5)*10</f>
        <v>1.948684210526316</v>
      </c>
      <c r="Z59" s="1">
        <f>U59+(X59-0.5)*10</f>
        <v>1.948684210526316</v>
      </c>
    </row>
    <row r="60" spans="1:26" x14ac:dyDescent="0.2">
      <c r="A60" t="s">
        <v>95</v>
      </c>
      <c r="B60" t="s">
        <v>71</v>
      </c>
      <c r="C60" t="s">
        <v>36</v>
      </c>
      <c r="D60" s="1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75</v>
      </c>
      <c r="L60">
        <v>1</v>
      </c>
      <c r="M60">
        <v>3</v>
      </c>
      <c r="N60">
        <v>2</v>
      </c>
      <c r="O60">
        <v>1</v>
      </c>
      <c r="P60">
        <v>1</v>
      </c>
      <c r="Q60">
        <v>0</v>
      </c>
      <c r="R60">
        <v>3000</v>
      </c>
      <c r="S60" s="1">
        <f>(E60*10+F60*6+G60+H60+I60*0.7+J60+K60*0.02+L60+M60*(-0.5)+N60+O60*0.5+P60*(-1.5)+Q60*(-3))/D60</f>
        <v>3</v>
      </c>
      <c r="T60" s="1">
        <f>S60/(R60/1000)</f>
        <v>1</v>
      </c>
      <c r="U60" s="1">
        <f>(G60+H60+I60*0.7+J60+K60*0.02+L60+M60*(-0.5)+N60+O60*0.5+P60*(-1.5)+Q60*(-3))/D60</f>
        <v>3</v>
      </c>
      <c r="V60" s="1">
        <f>U60/(R60/1000)</f>
        <v>1</v>
      </c>
      <c r="W60" s="1">
        <f>S60-U60</f>
        <v>0</v>
      </c>
      <c r="X60" s="1">
        <f>4/17</f>
        <v>0.23529411764705882</v>
      </c>
      <c r="Y60" s="1">
        <f>S60+(X60-0.5)*10</f>
        <v>0.35294117647058831</v>
      </c>
      <c r="Z60" s="1">
        <f>U60+(X60-0.5)*10</f>
        <v>0.35294117647058831</v>
      </c>
    </row>
    <row r="61" spans="1:26" x14ac:dyDescent="0.2">
      <c r="A61" t="s">
        <v>96</v>
      </c>
      <c r="B61" t="s">
        <v>68</v>
      </c>
      <c r="C61" t="s">
        <v>36</v>
      </c>
      <c r="D61" s="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29</v>
      </c>
      <c r="L61">
        <v>2</v>
      </c>
      <c r="M61">
        <v>2</v>
      </c>
      <c r="N61">
        <v>1</v>
      </c>
      <c r="O61">
        <v>0</v>
      </c>
      <c r="P61">
        <v>0</v>
      </c>
      <c r="Q61">
        <v>1</v>
      </c>
      <c r="R61">
        <v>3200</v>
      </c>
      <c r="S61" s="1">
        <f>(E61*10+F61*6+G61+H61+I61*0.7+J61+K61*0.02+L61+M61*(-0.5)+N61+O61*0.5+P61*(-1.5)+Q61*(-3))/D61</f>
        <v>-0.41999999999999993</v>
      </c>
      <c r="T61" s="1">
        <f>S61/(R61/1000)</f>
        <v>-0.13124999999999998</v>
      </c>
      <c r="U61" s="1">
        <f>(G61+H61+I61*0.7+J61+K61*0.02+L61+M61*(-0.5)+N61+O61*0.5+P61*(-1.5)+Q61*(-3))/D61</f>
        <v>-0.41999999999999993</v>
      </c>
      <c r="V61" s="1">
        <f>U61/(R61/1000)</f>
        <v>-0.13124999999999998</v>
      </c>
      <c r="W61" s="1">
        <f>S61-U61</f>
        <v>0</v>
      </c>
      <c r="X61" s="1">
        <f>12/23</f>
        <v>0.52173913043478259</v>
      </c>
      <c r="Y61" s="1">
        <f>S61+(X61-0.5)*10</f>
        <v>-0.20260869565217399</v>
      </c>
      <c r="Z61" s="1">
        <f>U61+(X61-0.5)*10</f>
        <v>-0.20260869565217399</v>
      </c>
    </row>
    <row r="62" spans="1:26" x14ac:dyDescent="0.2">
      <c r="A62" t="s">
        <v>97</v>
      </c>
      <c r="B62" t="s">
        <v>71</v>
      </c>
      <c r="C62" t="s">
        <v>52</v>
      </c>
      <c r="D62" s="1">
        <v>2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60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4400</v>
      </c>
      <c r="S62" s="1">
        <f>(E62*10+F62*6+G62+H62+I62*0.7+J62+K62*0.02+L62+M62*(-0.5)+N62+O62*0.5+P62*(-1.5)+Q62*(-3))/D62</f>
        <v>0.6</v>
      </c>
      <c r="T62" s="1">
        <f>S62/(R62/1000)</f>
        <v>0.13636363636363635</v>
      </c>
      <c r="U62" s="1">
        <f>(G62+H62+I62*0.7+J62+K62*0.02+L62+M62*(-0.5)+N62+O62*0.5+P62*(-1.5)+Q62*(-3))/D62</f>
        <v>0.6</v>
      </c>
      <c r="V62" s="1">
        <f>U62/(R62/1000)</f>
        <v>0.13636363636363635</v>
      </c>
      <c r="W62" s="1">
        <f>S62-U62</f>
        <v>0</v>
      </c>
      <c r="X62" s="1">
        <f>4/17</f>
        <v>0.23529411764705882</v>
      </c>
      <c r="Y62" s="1">
        <f>S62+(X62-0.5)*10</f>
        <v>-2.0470588235294116</v>
      </c>
      <c r="Z62" s="1">
        <f>U62+(X62-0.5)*10</f>
        <v>-2.0470588235294116</v>
      </c>
    </row>
  </sheetData>
  <sortState xmlns:xlrd2="http://schemas.microsoft.com/office/spreadsheetml/2017/richdata2" ref="A2:AA62">
    <sortCondition ref="AA2:AA62"/>
    <sortCondition descending="1" ref="Y2:Y62"/>
  </sortState>
  <conditionalFormatting sqref="S2:S33">
    <cfRule type="colorScale" priority="15">
      <colorScale>
        <cfvo type="min"/>
        <cfvo type="max"/>
        <color rgb="FFFCFCFF"/>
        <color rgb="FF63BE7B"/>
      </colorScale>
    </cfRule>
  </conditionalFormatting>
  <conditionalFormatting sqref="U2:U33">
    <cfRule type="colorScale" priority="14">
      <colorScale>
        <cfvo type="min"/>
        <cfvo type="max"/>
        <color rgb="FFFCFCFF"/>
        <color rgb="FF63BE7B"/>
      </colorScale>
    </cfRule>
  </conditionalFormatting>
  <conditionalFormatting sqref="Y2:Y33">
    <cfRule type="colorScale" priority="13">
      <colorScale>
        <cfvo type="min"/>
        <cfvo type="max"/>
        <color rgb="FFFCFCFF"/>
        <color rgb="FF63BE7B"/>
      </colorScale>
    </cfRule>
  </conditionalFormatting>
  <conditionalFormatting sqref="Z2:Z33">
    <cfRule type="colorScale" priority="12">
      <colorScale>
        <cfvo type="min"/>
        <cfvo type="max"/>
        <color rgb="FFFCFCFF"/>
        <color rgb="FF63BE7B"/>
      </colorScale>
    </cfRule>
  </conditionalFormatting>
  <conditionalFormatting sqref="W2:W33">
    <cfRule type="colorScale" priority="11">
      <colorScale>
        <cfvo type="min"/>
        <cfvo type="max"/>
        <color rgb="FFFCFCFF"/>
        <color rgb="FFF8696B"/>
      </colorScale>
    </cfRule>
  </conditionalFormatting>
  <conditionalFormatting sqref="T2:T33">
    <cfRule type="colorScale" priority="10">
      <colorScale>
        <cfvo type="min"/>
        <cfvo type="max"/>
        <color rgb="FFFCFCFF"/>
        <color rgb="FF63BE7B"/>
      </colorScale>
    </cfRule>
  </conditionalFormatting>
  <conditionalFormatting sqref="V2:V33">
    <cfRule type="colorScale" priority="9">
      <colorScale>
        <cfvo type="min"/>
        <cfvo type="max"/>
        <color rgb="FFFCFCFF"/>
        <color rgb="FF63BE7B"/>
      </colorScale>
    </cfRule>
  </conditionalFormatting>
  <conditionalFormatting sqref="S34:S62">
    <cfRule type="colorScale" priority="3">
      <colorScale>
        <cfvo type="min"/>
        <cfvo type="max"/>
        <color rgb="FFFCFCFF"/>
        <color rgb="FF63BE7B"/>
      </colorScale>
    </cfRule>
  </conditionalFormatting>
  <conditionalFormatting sqref="U34:U62">
    <cfRule type="colorScale" priority="4">
      <colorScale>
        <cfvo type="min"/>
        <cfvo type="max"/>
        <color rgb="FFFCFCFF"/>
        <color rgb="FF63BE7B"/>
      </colorScale>
    </cfRule>
  </conditionalFormatting>
  <conditionalFormatting sqref="W34:W62">
    <cfRule type="colorScale" priority="5">
      <colorScale>
        <cfvo type="min"/>
        <cfvo type="max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Y34:Y62">
    <cfRule type="colorScale" priority="7">
      <colorScale>
        <cfvo type="min"/>
        <cfvo type="max"/>
        <color rgb="FFFCFCFF"/>
        <color rgb="FF63BE7B"/>
      </colorScale>
    </cfRule>
  </conditionalFormatting>
  <conditionalFormatting sqref="Z34:Z62">
    <cfRule type="colorScale" priority="8">
      <colorScale>
        <cfvo type="min"/>
        <cfvo type="max"/>
        <color rgb="FFFCFCFF"/>
        <color rgb="FF63BE7B"/>
      </colorScale>
    </cfRule>
  </conditionalFormatting>
  <conditionalFormatting sqref="V34:V62">
    <cfRule type="colorScale" priority="2">
      <colorScale>
        <cfvo type="min"/>
        <cfvo type="max"/>
        <color rgb="FFFCFCFF"/>
        <color rgb="FF63BE7B"/>
      </colorScale>
    </cfRule>
  </conditionalFormatting>
  <conditionalFormatting sqref="T34:T6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2020-08-11T13:23:13Z</dcterms:created>
  <dcterms:modified xsi:type="dcterms:W3CDTF">2020-08-13T00:55:22Z</dcterms:modified>
</cp:coreProperties>
</file>