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D6E58200-23EF-9A48-8EFA-7624B0DED4E6}" xr6:coauthVersionLast="45" xr6:coauthVersionMax="45" xr10:uidLastSave="{00000000-0000-0000-0000-000000000000}"/>
  <bookViews>
    <workbookView xWindow="0" yWindow="0" windowWidth="38400" windowHeight="21600" xr2:uid="{9FDA79FD-1254-6442-8A5C-647F8D126F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  <c r="W14" i="1"/>
  <c r="U22" i="1"/>
  <c r="Z22" i="1" s="1"/>
  <c r="U24" i="1"/>
  <c r="Z24" i="1" s="1"/>
  <c r="U23" i="1"/>
  <c r="U6" i="1"/>
  <c r="Z6" i="1" s="1"/>
  <c r="U25" i="1"/>
  <c r="Z25" i="1" s="1"/>
  <c r="U31" i="1"/>
  <c r="Z31" i="1" s="1"/>
  <c r="U3" i="1"/>
  <c r="U5" i="1"/>
  <c r="Z5" i="1" s="1"/>
  <c r="U14" i="1"/>
  <c r="Z14" i="1" s="1"/>
  <c r="U26" i="1"/>
  <c r="Z26" i="1" s="1"/>
  <c r="U12" i="1"/>
  <c r="U27" i="1"/>
  <c r="Z27" i="1" s="1"/>
  <c r="U16" i="1"/>
  <c r="Z16" i="1" s="1"/>
  <c r="U2" i="1"/>
  <c r="Z2" i="1" s="1"/>
  <c r="U28" i="1"/>
  <c r="U17" i="1"/>
  <c r="Z17" i="1" s="1"/>
  <c r="U7" i="1"/>
  <c r="Z7" i="1" s="1"/>
  <c r="U19" i="1"/>
  <c r="Z19" i="1" s="1"/>
  <c r="U11" i="1"/>
  <c r="U32" i="1"/>
  <c r="Z32" i="1" s="1"/>
  <c r="U13" i="1"/>
  <c r="Z13" i="1" s="1"/>
  <c r="U20" i="1"/>
  <c r="Z20" i="1" s="1"/>
  <c r="U15" i="1"/>
  <c r="U4" i="1"/>
  <c r="Z4" i="1" s="1"/>
  <c r="U21" i="1"/>
  <c r="Z21" i="1" s="1"/>
  <c r="U8" i="1"/>
  <c r="Z8" i="1" s="1"/>
  <c r="U29" i="1"/>
  <c r="U10" i="1"/>
  <c r="Z10" i="1" s="1"/>
  <c r="U9" i="1"/>
  <c r="Z9" i="1" s="1"/>
  <c r="U30" i="1"/>
  <c r="Z30" i="1" s="1"/>
  <c r="U33" i="1"/>
  <c r="S22" i="1"/>
  <c r="S24" i="1"/>
  <c r="W24" i="1" s="1"/>
  <c r="S23" i="1"/>
  <c r="W23" i="1" s="1"/>
  <c r="S6" i="1"/>
  <c r="S25" i="1"/>
  <c r="W25" i="1" s="1"/>
  <c r="S31" i="1"/>
  <c r="S3" i="1"/>
  <c r="W3" i="1" s="1"/>
  <c r="S5" i="1"/>
  <c r="S14" i="1"/>
  <c r="S26" i="1"/>
  <c r="S12" i="1"/>
  <c r="W12" i="1" s="1"/>
  <c r="S27" i="1"/>
  <c r="S16" i="1"/>
  <c r="W16" i="1" s="1"/>
  <c r="S2" i="1"/>
  <c r="S28" i="1"/>
  <c r="Y28" i="1" s="1"/>
  <c r="S17" i="1"/>
  <c r="S7" i="1"/>
  <c r="S19" i="1"/>
  <c r="S11" i="1"/>
  <c r="W11" i="1" s="1"/>
  <c r="S32" i="1"/>
  <c r="S13" i="1"/>
  <c r="S20" i="1"/>
  <c r="S15" i="1"/>
  <c r="S4" i="1"/>
  <c r="S21" i="1"/>
  <c r="S8" i="1"/>
  <c r="S29" i="1"/>
  <c r="W29" i="1" s="1"/>
  <c r="S10" i="1"/>
  <c r="S9" i="1"/>
  <c r="S30" i="1"/>
  <c r="S33" i="1"/>
  <c r="W33" i="1" s="1"/>
  <c r="X17" i="1"/>
  <c r="X7" i="1"/>
  <c r="X19" i="1"/>
  <c r="X11" i="1"/>
  <c r="X32" i="1"/>
  <c r="X13" i="1"/>
  <c r="X20" i="1"/>
  <c r="X15" i="1"/>
  <c r="X4" i="1"/>
  <c r="X21" i="1"/>
  <c r="X8" i="1"/>
  <c r="X29" i="1"/>
  <c r="X10" i="1"/>
  <c r="X9" i="1"/>
  <c r="X30" i="1"/>
  <c r="X33" i="1"/>
  <c r="X28" i="1"/>
  <c r="X22" i="1"/>
  <c r="X24" i="1"/>
  <c r="X23" i="1"/>
  <c r="X6" i="1"/>
  <c r="X25" i="1"/>
  <c r="X31" i="1"/>
  <c r="X3" i="1"/>
  <c r="X5" i="1"/>
  <c r="X14" i="1"/>
  <c r="X26" i="1"/>
  <c r="X12" i="1"/>
  <c r="X27" i="1"/>
  <c r="X16" i="1"/>
  <c r="X2" i="1"/>
  <c r="X18" i="1"/>
  <c r="U18" i="1"/>
  <c r="S18" i="1"/>
  <c r="W8" i="1" l="1"/>
  <c r="W19" i="1"/>
  <c r="W26" i="1"/>
  <c r="W21" i="1"/>
  <c r="W7" i="1"/>
  <c r="W2" i="1"/>
  <c r="W31" i="1"/>
  <c r="W9" i="1"/>
  <c r="W13" i="1"/>
  <c r="W22" i="1"/>
  <c r="W18" i="1"/>
  <c r="W10" i="1"/>
  <c r="W4" i="1"/>
  <c r="W32" i="1"/>
  <c r="W17" i="1"/>
  <c r="W27" i="1"/>
  <c r="W5" i="1"/>
  <c r="W6" i="1"/>
  <c r="W15" i="1"/>
  <c r="W20" i="1"/>
  <c r="W30" i="1"/>
  <c r="W28" i="1"/>
  <c r="Y29" i="1"/>
  <c r="Y11" i="1"/>
  <c r="Y12" i="1"/>
  <c r="Y3" i="1"/>
  <c r="Y18" i="1"/>
  <c r="Y8" i="1"/>
  <c r="Y19" i="1"/>
  <c r="Y26" i="1"/>
  <c r="Y24" i="1"/>
  <c r="Y33" i="1"/>
  <c r="Y15" i="1"/>
  <c r="Y23" i="1"/>
  <c r="Y30" i="1"/>
  <c r="Y20" i="1"/>
  <c r="Y2" i="1"/>
  <c r="Y31" i="1"/>
  <c r="Y9" i="1"/>
  <c r="Y21" i="1"/>
  <c r="Y13" i="1"/>
  <c r="Y7" i="1"/>
  <c r="Y16" i="1"/>
  <c r="Y14" i="1"/>
  <c r="Y25" i="1"/>
  <c r="Y22" i="1"/>
  <c r="Z18" i="1"/>
  <c r="Y10" i="1"/>
  <c r="Y4" i="1"/>
  <c r="Y32" i="1"/>
  <c r="Y17" i="1"/>
  <c r="Y27" i="1"/>
  <c r="Y5" i="1"/>
  <c r="Y6" i="1"/>
  <c r="Z33" i="1"/>
  <c r="Z29" i="1"/>
  <c r="Z15" i="1"/>
  <c r="Z11" i="1"/>
  <c r="Z28" i="1"/>
  <c r="Z12" i="1"/>
  <c r="Z3" i="1"/>
  <c r="Z23" i="1"/>
</calcChain>
</file>

<file path=xl/sharedStrings.xml><?xml version="1.0" encoding="utf-8"?>
<sst xmlns="http://schemas.openxmlformats.org/spreadsheetml/2006/main" count="123" uniqueCount="66">
  <si>
    <t>Player</t>
  </si>
  <si>
    <t>Team</t>
  </si>
  <si>
    <t>Pos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</si>
  <si>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</si>
  <si>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</si>
  <si>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</si>
  <si>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</si>
  <si>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</si>
  <si>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</si>
  <si>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</si>
  <si>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</si>
  <si>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</si>
  <si>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</si>
  <si>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</si>
  <si>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</si>
  <si>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</si>
  <si>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</si>
  <si>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Salary</t>
  </si>
  <si>
    <t>FPPG</t>
  </si>
  <si>
    <t>FPPG/$1000</t>
  </si>
  <si>
    <t>Floor</t>
  </si>
  <si>
    <t>Floor/$1000</t>
  </si>
  <si>
    <t>FPPG-Floor</t>
  </si>
  <si>
    <t>Team_Odds</t>
  </si>
  <si>
    <t>FPPG_w_Odds</t>
  </si>
  <si>
    <t>Floor_w_Odds</t>
  </si>
  <si>
    <t>Starting</t>
  </si>
  <si>
    <t>M. Doherty</t>
  </si>
  <si>
    <t>R. Neves</t>
  </si>
  <si>
    <t>R. Jimenez</t>
  </si>
  <si>
    <t>D. Podence</t>
  </si>
  <si>
    <t>R. Patricio</t>
  </si>
  <si>
    <t>W. Boly</t>
  </si>
  <si>
    <t>C. Coady</t>
  </si>
  <si>
    <t>D. Jota</t>
  </si>
  <si>
    <t>Jonny</t>
  </si>
  <si>
    <t>R. Saiss</t>
  </si>
  <si>
    <t>J. Moutinho</t>
  </si>
  <si>
    <t>R. Vinagre</t>
  </si>
  <si>
    <t>L. Dendoncker</t>
  </si>
  <si>
    <t>A. Traore</t>
  </si>
  <si>
    <t>P. Neto</t>
  </si>
  <si>
    <t>WOL</t>
  </si>
  <si>
    <t>L. Ocampos</t>
  </si>
  <si>
    <t>E. Banega</t>
  </si>
  <si>
    <t>M. El Haddadi</t>
  </si>
  <si>
    <t>J. Kounde</t>
  </si>
  <si>
    <t>Y. Bounou</t>
  </si>
  <si>
    <t>J. Navas</t>
  </si>
  <si>
    <t>L. de Jong</t>
  </si>
  <si>
    <t>D. Carlos</t>
  </si>
  <si>
    <t>F. Vazquez</t>
  </si>
  <si>
    <t>S. Reguilon</t>
  </si>
  <si>
    <t>J. Jordan</t>
  </si>
  <si>
    <t>Fernando</t>
  </si>
  <si>
    <t>Suso</t>
  </si>
  <si>
    <t>Y. En-Nesyri</t>
  </si>
  <si>
    <t>S. Gomez</t>
  </si>
  <si>
    <t>N. Gudelj</t>
  </si>
  <si>
    <t>O. Torres</t>
  </si>
  <si>
    <t>SEV</t>
  </si>
  <si>
    <t>M</t>
  </si>
  <si>
    <t>D</t>
  </si>
  <si>
    <t>M/F</t>
  </si>
  <si>
    <t>F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</si>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</sst>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4BA7-9647-8748-A748-9690CD001BA7}">
  <dimension ref="A1:AA33"/>
  <sheetViews>
    <sheetView tabSelected="1" workbookViewId="0">
      <selection activeCell="X3" sqref="X3"/>
    </sheetView>
  </sheetViews>
  <sheetFormatPr baseColWidth="10" defaultRowHeight="16" x14ac:dyDescent="0.2"/>
  <cols>
    <col min="1" max="1" width="12.5" bestFit="1" customWidth="1"/>
    <col min="4" max="17" width="7.8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40</v>
      </c>
      <c r="B2" t="s">
        <v>42</v>
      </c>
      <c r="C2" t="s">
        <v>63</v>
      </c>
      <c r="D2" s="1">
        <v>3.2333333333333334</v>
      </c>
      <c r="E2">
        <v>0</v>
      </c>
      <c r="F2">
        <v>0</v>
      </c>
      <c r="G2">
        <v>5</v>
      </c>
      <c r="H2">
        <v>2</v>
      </c>
      <c r="I2">
        <v>18</v>
      </c>
      <c r="J2">
        <v>6</v>
      </c>
      <c r="K2">
        <v>83</v>
      </c>
      <c r="L2">
        <v>6</v>
      </c>
      <c r="M2">
        <v>6</v>
      </c>
      <c r="N2">
        <v>1</v>
      </c>
      <c r="O2">
        <v>1</v>
      </c>
      <c r="P2">
        <v>0</v>
      </c>
      <c r="Q2">
        <v>0</v>
      </c>
      <c r="R2">
        <v>8800</v>
      </c>
      <c r="S2" s="1">
        <f>(E2*10+F2*6+G2+H2+I2*0.7+J2+K2*0.02+L2+M2*(-0.5)+N2+O2*0.5+P2*(-1.5)+Q2*(-3))/D2</f>
        <v>9.8226804123711347</v>
      </c>
      <c r="T2" s="1">
        <f>S2/(R2/1000)</f>
        <v>1.1162136832239924</v>
      </c>
      <c r="U2" s="1">
        <f>(G2+H2+I2*0.7+J2+K2*0.02+L2+M2*(-0.5)+N2+O2*0.5+P2*(-1.5)+Q2*(-3))/D2</f>
        <v>9.8226804123711347</v>
      </c>
      <c r="V2" s="1">
        <f>U2/(R2/1000)</f>
        <v>1.1162136832239924</v>
      </c>
      <c r="W2" s="1">
        <f>S2-U2</f>
        <v>0</v>
      </c>
      <c r="X2" s="1">
        <f>13/(35+13)</f>
        <v>0.27083333333333331</v>
      </c>
      <c r="Y2" s="1">
        <f>S2+(X2-0.5)*10</f>
        <v>7.5310137457044677</v>
      </c>
      <c r="Z2" s="1">
        <f>U2+(X2-0.5)*10</f>
        <v>7.5310137457044677</v>
      </c>
    </row>
    <row r="3" spans="1:27" x14ac:dyDescent="0.2">
      <c r="A3" t="s">
        <v>33</v>
      </c>
      <c r="B3" t="s">
        <v>42</v>
      </c>
      <c r="C3" t="s">
        <v>62</v>
      </c>
      <c r="D3" s="1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177</v>
      </c>
      <c r="L3">
        <v>2</v>
      </c>
      <c r="M3">
        <v>5</v>
      </c>
      <c r="N3">
        <v>1</v>
      </c>
      <c r="O3">
        <v>8</v>
      </c>
      <c r="P3">
        <v>1</v>
      </c>
      <c r="Q3">
        <v>0</v>
      </c>
      <c r="R3">
        <v>3000</v>
      </c>
      <c r="S3" s="1">
        <f>(E3*10+F3*6+G3+H3+I3*0.7+J3+K3*0.02+L3+M3*(-0.5)+N3+O3*0.5+P3*(-1.5)+Q3*(-3))/D3</f>
        <v>1.3079999999999998</v>
      </c>
      <c r="T3" s="1">
        <f t="shared" ref="T3:T33" si="0">S3/(R3/1000)</f>
        <v>0.43599999999999994</v>
      </c>
      <c r="U3" s="1">
        <f>(G3+H3+I3*0.7+J3+K3*0.02+L3+M3*(-0.5)+N3+O3*0.5+P3*(-1.5)+Q3*(-3))/D3</f>
        <v>1.3079999999999998</v>
      </c>
      <c r="V3" s="1">
        <f t="shared" ref="V3:V33" si="1">U3/(R3/1000)</f>
        <v>0.43599999999999994</v>
      </c>
      <c r="W3" s="1">
        <f>S3-U3</f>
        <v>0</v>
      </c>
      <c r="X3" s="1">
        <f>13/(35+13)</f>
        <v>0.27083333333333331</v>
      </c>
      <c r="Y3" s="1">
        <f>S3+(X3-0.5)*10</f>
        <v>-0.98366666666666713</v>
      </c>
      <c r="Z3" s="1">
        <f>U3+(X3-0.5)*10</f>
        <v>-0.98366666666666713</v>
      </c>
    </row>
    <row r="4" spans="1:27" x14ac:dyDescent="0.2">
      <c r="A4" t="s">
        <v>50</v>
      </c>
      <c r="B4" t="s">
        <v>60</v>
      </c>
      <c r="C4" t="s">
        <v>62</v>
      </c>
      <c r="D4" s="1">
        <v>4</v>
      </c>
      <c r="E4">
        <v>0</v>
      </c>
      <c r="F4">
        <v>0</v>
      </c>
      <c r="G4">
        <v>1</v>
      </c>
      <c r="H4">
        <v>0</v>
      </c>
      <c r="I4">
        <v>0</v>
      </c>
      <c r="J4">
        <v>3</v>
      </c>
      <c r="K4">
        <v>193</v>
      </c>
      <c r="L4">
        <v>1</v>
      </c>
      <c r="M4">
        <v>6</v>
      </c>
      <c r="N4">
        <v>2</v>
      </c>
      <c r="O4">
        <v>5</v>
      </c>
      <c r="P4">
        <v>1</v>
      </c>
      <c r="Q4">
        <v>0</v>
      </c>
      <c r="R4">
        <v>3200</v>
      </c>
      <c r="S4" s="1">
        <f>(E4*10+F4*6+G4+H4+I4*0.7+J4+K4*0.02+L4+M4*(-0.5)+N4+O4*0.5+P4*(-1.5)+Q4*(-3))/D4</f>
        <v>2.2149999999999999</v>
      </c>
      <c r="T4" s="1">
        <f t="shared" si="0"/>
        <v>0.69218749999999996</v>
      </c>
      <c r="U4" s="1">
        <f>(G4+H4+I4*0.7+J4+K4*0.02+L4+M4*(-0.5)+N4+O4*0.5+P4*(-1.5)+Q4*(-3))/D4</f>
        <v>2.2149999999999999</v>
      </c>
      <c r="V4" s="1">
        <f t="shared" si="1"/>
        <v>0.69218749999999996</v>
      </c>
      <c r="W4" s="1">
        <f>S4-U4</f>
        <v>0</v>
      </c>
      <c r="X4" s="1">
        <f>17/(17+21)</f>
        <v>0.44736842105263158</v>
      </c>
      <c r="Y4" s="1">
        <f>S4+(X4-0.5)*10</f>
        <v>1.6886842105263158</v>
      </c>
      <c r="Z4" s="1">
        <f>U4+(X4-0.5)*10</f>
        <v>1.6886842105263158</v>
      </c>
    </row>
    <row r="5" spans="1:27" x14ac:dyDescent="0.2">
      <c r="A5" t="s">
        <v>34</v>
      </c>
      <c r="B5" t="s">
        <v>42</v>
      </c>
      <c r="C5" t="s">
        <v>63</v>
      </c>
      <c r="D5" s="1">
        <v>2.7555555555555555</v>
      </c>
      <c r="E5">
        <v>1</v>
      </c>
      <c r="F5">
        <v>0</v>
      </c>
      <c r="G5">
        <v>7</v>
      </c>
      <c r="H5">
        <v>4</v>
      </c>
      <c r="I5">
        <v>2</v>
      </c>
      <c r="J5">
        <v>2</v>
      </c>
      <c r="K5">
        <v>71</v>
      </c>
      <c r="L5">
        <v>3</v>
      </c>
      <c r="M5">
        <v>3</v>
      </c>
      <c r="N5">
        <v>1</v>
      </c>
      <c r="O5">
        <v>2</v>
      </c>
      <c r="P5">
        <v>1</v>
      </c>
      <c r="Q5">
        <v>0</v>
      </c>
      <c r="R5">
        <v>7400</v>
      </c>
      <c r="S5" s="1">
        <f>(E5*10+F5*6+G5+H5+I5*0.7+J5+K5*0.02+L5+M5*(-0.5)+N5+O5*0.5+P5*(-1.5)+Q5*(-3))/D5</f>
        <v>10.095967741935484</v>
      </c>
      <c r="T5" s="1">
        <f t="shared" si="0"/>
        <v>1.3643199651264166</v>
      </c>
      <c r="U5" s="1">
        <f>(G5+H5+I5*0.7+J5+K5*0.02+L5+M5*(-0.5)+N5+O5*0.5+P5*(-1.5)+Q5*(-3))/D5</f>
        <v>6.4669354838709676</v>
      </c>
      <c r="V5" s="1">
        <f t="shared" si="1"/>
        <v>0.87391020052310364</v>
      </c>
      <c r="W5" s="1">
        <f>S5-U5</f>
        <v>3.629032258064516</v>
      </c>
      <c r="X5" s="1">
        <f>13/(35+13)</f>
        <v>0.27083333333333331</v>
      </c>
      <c r="Y5" s="1">
        <f>S5+(X5-0.5)*10</f>
        <v>7.8043010752688167</v>
      </c>
      <c r="Z5" s="1">
        <f>U5+(X5-0.5)*10</f>
        <v>4.1752688172043007</v>
      </c>
    </row>
    <row r="6" spans="1:27" x14ac:dyDescent="0.2">
      <c r="A6" t="s">
        <v>30</v>
      </c>
      <c r="B6" t="s">
        <v>42</v>
      </c>
      <c r="C6" t="s">
        <v>61</v>
      </c>
      <c r="D6" s="1">
        <v>3.4666666666666668</v>
      </c>
      <c r="E6">
        <v>1</v>
      </c>
      <c r="F6">
        <v>0</v>
      </c>
      <c r="G6">
        <v>9</v>
      </c>
      <c r="H6">
        <v>5</v>
      </c>
      <c r="I6">
        <v>4</v>
      </c>
      <c r="J6">
        <v>6</v>
      </c>
      <c r="K6">
        <v>71</v>
      </c>
      <c r="L6">
        <v>9</v>
      </c>
      <c r="M6">
        <v>5</v>
      </c>
      <c r="N6">
        <v>4</v>
      </c>
      <c r="O6">
        <v>3</v>
      </c>
      <c r="P6">
        <v>1</v>
      </c>
      <c r="Q6">
        <v>0</v>
      </c>
      <c r="R6">
        <v>6000</v>
      </c>
      <c r="S6" s="1">
        <f>(E6*10+F6*6+G6+H6+I6*0.7+J6+K6*0.02+L6+M6*(-0.5)+N6+O6*0.5+P6*(-1.5)+Q6*(-3))/D6</f>
        <v>12.899999999999999</v>
      </c>
      <c r="T6" s="1">
        <f t="shared" si="0"/>
        <v>2.15</v>
      </c>
      <c r="U6" s="1">
        <f>(G6+H6+I6*0.7+J6+K6*0.02+L6+M6*(-0.5)+N6+O6*0.5+P6*(-1.5)+Q6*(-3))/D6</f>
        <v>10.015384615384615</v>
      </c>
      <c r="V6" s="1">
        <f t="shared" si="1"/>
        <v>1.6692307692307693</v>
      </c>
      <c r="W6" s="1">
        <f>S6-U6</f>
        <v>2.8846153846153832</v>
      </c>
      <c r="X6" s="1">
        <f>13/(35+13)</f>
        <v>0.27083333333333331</v>
      </c>
      <c r="Y6" s="1">
        <f>S6+(X6-0.5)*10</f>
        <v>10.608333333333331</v>
      </c>
      <c r="Z6" s="1">
        <f>U6+(X6-0.5)*10</f>
        <v>7.7237179487179484</v>
      </c>
    </row>
    <row r="7" spans="1:27" x14ac:dyDescent="0.2">
      <c r="A7" t="s">
        <v>44</v>
      </c>
      <c r="B7" t="s">
        <v>60</v>
      </c>
      <c r="C7" t="s">
        <v>61</v>
      </c>
      <c r="D7" s="1">
        <v>3.2333333333333334</v>
      </c>
      <c r="E7">
        <v>1</v>
      </c>
      <c r="F7">
        <v>1</v>
      </c>
      <c r="G7">
        <v>8</v>
      </c>
      <c r="H7">
        <v>3</v>
      </c>
      <c r="I7">
        <v>24</v>
      </c>
      <c r="J7">
        <v>10</v>
      </c>
      <c r="K7">
        <v>242</v>
      </c>
      <c r="L7">
        <v>5</v>
      </c>
      <c r="M7">
        <v>3</v>
      </c>
      <c r="N7">
        <v>5</v>
      </c>
      <c r="O7">
        <v>4</v>
      </c>
      <c r="P7">
        <v>2</v>
      </c>
      <c r="Q7">
        <v>0</v>
      </c>
      <c r="R7">
        <v>9800</v>
      </c>
      <c r="S7" s="1">
        <f>(E7*10+F7*6+G7+H7+I7*0.7+J7+K7*0.02+L7+M7*(-0.5)+N7+O7*0.5+P7*(-1.5)+Q7*(-3))/D7</f>
        <v>20.455670103092782</v>
      </c>
      <c r="T7" s="1">
        <f t="shared" si="0"/>
        <v>2.0873132758257937</v>
      </c>
      <c r="U7" s="1">
        <f>(G7+H7+I7*0.7+J7+K7*0.02+L7+M7*(-0.5)+N7+O7*0.5+P7*(-1.5)+Q7*(-3))/D7</f>
        <v>15.507216494845361</v>
      </c>
      <c r="V7" s="1">
        <f t="shared" si="1"/>
        <v>1.5823690300862612</v>
      </c>
      <c r="W7" s="1">
        <f>S7-U7</f>
        <v>4.9484536082474211</v>
      </c>
      <c r="X7" s="1">
        <f>17/(17+21)</f>
        <v>0.44736842105263158</v>
      </c>
      <c r="Y7" s="1">
        <f>S7+(X7-0.5)*10</f>
        <v>19.929354313619097</v>
      </c>
      <c r="Z7" s="1">
        <f>U7+(X7-0.5)*10</f>
        <v>14.980900705371676</v>
      </c>
    </row>
    <row r="8" spans="1:27" x14ac:dyDescent="0.2">
      <c r="A8" t="s">
        <v>51</v>
      </c>
      <c r="B8" t="s">
        <v>60</v>
      </c>
      <c r="C8" t="s">
        <v>63</v>
      </c>
      <c r="D8" s="1">
        <v>0.93333333333333335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64</v>
      </c>
      <c r="L8">
        <v>2</v>
      </c>
      <c r="M8">
        <v>4</v>
      </c>
      <c r="N8">
        <v>1</v>
      </c>
      <c r="O8">
        <v>0</v>
      </c>
      <c r="P8">
        <v>0</v>
      </c>
      <c r="Q8">
        <v>0</v>
      </c>
      <c r="R8">
        <v>6600</v>
      </c>
      <c r="S8" s="1">
        <f>(E8*10+F8*6+G8+H8+I8*0.7+J8+K8*0.02+L8+M8*(-0.5)+N8+O8*0.5+P8*(-1.5)+Q8*(-3))/D8</f>
        <v>4.2642857142857142</v>
      </c>
      <c r="T8" s="1">
        <f t="shared" si="0"/>
        <v>0.64610389610389618</v>
      </c>
      <c r="U8" s="1">
        <f>(G8+H8+I8*0.7+J8+K8*0.02+L8+M8*(-0.5)+N8+O8*0.5+P8*(-1.5)+Q8*(-3))/D8</f>
        <v>4.2642857142857142</v>
      </c>
      <c r="V8" s="1">
        <f t="shared" si="1"/>
        <v>0.64610389610389618</v>
      </c>
      <c r="W8" s="1">
        <f>S8-U8</f>
        <v>0</v>
      </c>
      <c r="X8" s="1">
        <f>17/(17+21)</f>
        <v>0.44736842105263158</v>
      </c>
      <c r="Y8" s="1">
        <f>S8+(X8-0.5)*10</f>
        <v>3.7379699248120302</v>
      </c>
      <c r="Z8" s="1">
        <f>U8+(X8-0.5)*10</f>
        <v>3.7379699248120302</v>
      </c>
    </row>
    <row r="9" spans="1:27" x14ac:dyDescent="0.2">
      <c r="A9" t="s">
        <v>54</v>
      </c>
      <c r="B9" t="s">
        <v>60</v>
      </c>
      <c r="C9" t="s">
        <v>61</v>
      </c>
      <c r="D9" s="1">
        <v>2.3222222222222224</v>
      </c>
      <c r="E9">
        <v>0</v>
      </c>
      <c r="F9">
        <v>0</v>
      </c>
      <c r="G9">
        <v>2</v>
      </c>
      <c r="H9">
        <v>2</v>
      </c>
      <c r="I9">
        <v>0</v>
      </c>
      <c r="J9">
        <v>1</v>
      </c>
      <c r="K9">
        <v>98</v>
      </c>
      <c r="L9">
        <v>3</v>
      </c>
      <c r="M9">
        <v>1</v>
      </c>
      <c r="N9">
        <v>4</v>
      </c>
      <c r="O9">
        <v>4</v>
      </c>
      <c r="P9">
        <v>0</v>
      </c>
      <c r="Q9">
        <v>0</v>
      </c>
      <c r="R9">
        <v>4000</v>
      </c>
      <c r="S9" s="1">
        <f>(E9*10+F9*6+G9+H9+I9*0.7+J9+K9*0.02+L9+M9*(-0.5)+N9+O9*0.5+P9*(-1.5)+Q9*(-3))/D9</f>
        <v>6.6574162679425832</v>
      </c>
      <c r="T9" s="1">
        <f t="shared" si="0"/>
        <v>1.6643540669856458</v>
      </c>
      <c r="U9" s="1">
        <f>(G9+H9+I9*0.7+J9+K9*0.02+L9+M9*(-0.5)+N9+O9*0.5+P9*(-1.5)+Q9*(-3))/D9</f>
        <v>6.6574162679425832</v>
      </c>
      <c r="V9" s="1">
        <f t="shared" si="1"/>
        <v>1.6643540669856458</v>
      </c>
      <c r="W9" s="1">
        <f>S9-U9</f>
        <v>0</v>
      </c>
      <c r="X9" s="1">
        <f>17/(17+21)</f>
        <v>0.44736842105263158</v>
      </c>
      <c r="Y9" s="1">
        <f>S9+(X9-0.5)*10</f>
        <v>6.1311004784688992</v>
      </c>
      <c r="Z9" s="1">
        <f>U9+(X9-0.5)*10</f>
        <v>6.1311004784688992</v>
      </c>
    </row>
    <row r="10" spans="1:27" x14ac:dyDescent="0.2">
      <c r="A10" t="s">
        <v>53</v>
      </c>
      <c r="B10" t="s">
        <v>60</v>
      </c>
      <c r="C10" t="s">
        <v>61</v>
      </c>
      <c r="D10" s="1">
        <v>4.2888888888888888</v>
      </c>
      <c r="E10">
        <v>0</v>
      </c>
      <c r="F10">
        <v>0</v>
      </c>
      <c r="G10">
        <v>4</v>
      </c>
      <c r="H10">
        <v>0</v>
      </c>
      <c r="I10">
        <v>4</v>
      </c>
      <c r="J10">
        <v>5</v>
      </c>
      <c r="K10">
        <v>242</v>
      </c>
      <c r="L10">
        <v>7</v>
      </c>
      <c r="M10">
        <v>10</v>
      </c>
      <c r="N10">
        <v>8</v>
      </c>
      <c r="O10">
        <v>5</v>
      </c>
      <c r="P10">
        <v>2</v>
      </c>
      <c r="Q10">
        <v>0</v>
      </c>
      <c r="R10">
        <v>4400</v>
      </c>
      <c r="S10" s="1">
        <f>(E10*10+F10*6+G10+H10+I10*0.7+J10+K10*0.02+L10+M10*(-0.5)+N10+O10*0.5+P10*(-1.5)+Q10*(-3))/D10</f>
        <v>6.0948186528497414</v>
      </c>
      <c r="T10" s="1">
        <f t="shared" si="0"/>
        <v>1.3851860574658501</v>
      </c>
      <c r="U10" s="1">
        <f>(G10+H10+I10*0.7+J10+K10*0.02+L10+M10*(-0.5)+N10+O10*0.5+P10*(-1.5)+Q10*(-3))/D10</f>
        <v>6.0948186528497414</v>
      </c>
      <c r="V10" s="1">
        <f t="shared" si="1"/>
        <v>1.3851860574658501</v>
      </c>
      <c r="W10" s="1">
        <f>S10-U10</f>
        <v>0</v>
      </c>
      <c r="X10" s="1">
        <f>17/(17+21)</f>
        <v>0.44736842105263158</v>
      </c>
      <c r="Y10" s="1">
        <f>S10+(X10-0.5)*10</f>
        <v>5.5685028633760574</v>
      </c>
      <c r="Z10" s="1">
        <f>U10+(X10-0.5)*10</f>
        <v>5.5685028633760574</v>
      </c>
    </row>
    <row r="11" spans="1:27" x14ac:dyDescent="0.2">
      <c r="A11" t="s">
        <v>46</v>
      </c>
      <c r="B11" t="s">
        <v>60</v>
      </c>
      <c r="C11" t="s">
        <v>62</v>
      </c>
      <c r="D11" s="1">
        <v>5</v>
      </c>
      <c r="E11">
        <v>0</v>
      </c>
      <c r="F11">
        <v>0</v>
      </c>
      <c r="G11">
        <v>6</v>
      </c>
      <c r="H11">
        <v>2</v>
      </c>
      <c r="I11">
        <v>1</v>
      </c>
      <c r="J11">
        <v>1</v>
      </c>
      <c r="K11">
        <v>273</v>
      </c>
      <c r="L11">
        <v>2</v>
      </c>
      <c r="M11">
        <v>3</v>
      </c>
      <c r="N11">
        <v>2</v>
      </c>
      <c r="O11">
        <v>9</v>
      </c>
      <c r="P11">
        <v>1</v>
      </c>
      <c r="Q11">
        <v>0</v>
      </c>
      <c r="R11">
        <v>4200</v>
      </c>
      <c r="S11" s="1">
        <f>(E11*10+F11*6+G11+H11+I11*0.7+J11+K11*0.02+L11+M11*(-0.5)+N11+O11*0.5+P11*(-1.5)+Q11*(-3))/D11</f>
        <v>4.1319999999999997</v>
      </c>
      <c r="T11" s="1">
        <f t="shared" si="0"/>
        <v>0.98380952380952369</v>
      </c>
      <c r="U11" s="1">
        <f>(G11+H11+I11*0.7+J11+K11*0.02+L11+M11*(-0.5)+N11+O11*0.5+P11*(-1.5)+Q11*(-3))/D11</f>
        <v>4.1319999999999997</v>
      </c>
      <c r="V11" s="1">
        <f t="shared" si="1"/>
        <v>0.98380952380952369</v>
      </c>
      <c r="W11" s="1">
        <f>S11-U11</f>
        <v>0</v>
      </c>
      <c r="X11" s="1">
        <f>17/(17+21)</f>
        <v>0.44736842105263158</v>
      </c>
      <c r="Y11" s="1">
        <f>S11+(X11-0.5)*10</f>
        <v>3.6056842105263156</v>
      </c>
      <c r="Z11" s="1">
        <f>U11+(X11-0.5)*10</f>
        <v>3.6056842105263156</v>
      </c>
    </row>
    <row r="12" spans="1:27" x14ac:dyDescent="0.2">
      <c r="A12" t="s">
        <v>37</v>
      </c>
      <c r="B12" t="s">
        <v>42</v>
      </c>
      <c r="C12" t="s">
        <v>61</v>
      </c>
      <c r="D12" s="1">
        <v>3.5</v>
      </c>
      <c r="E12">
        <v>0</v>
      </c>
      <c r="F12">
        <v>0</v>
      </c>
      <c r="G12">
        <v>1</v>
      </c>
      <c r="H12">
        <v>0</v>
      </c>
      <c r="I12">
        <v>23</v>
      </c>
      <c r="J12">
        <v>6</v>
      </c>
      <c r="K12">
        <v>149</v>
      </c>
      <c r="L12">
        <v>5</v>
      </c>
      <c r="M12">
        <v>6</v>
      </c>
      <c r="N12">
        <v>1</v>
      </c>
      <c r="O12">
        <v>3</v>
      </c>
      <c r="P12">
        <v>1</v>
      </c>
      <c r="Q12">
        <v>0</v>
      </c>
      <c r="R12">
        <v>7600</v>
      </c>
      <c r="S12" s="1">
        <f>(E12*10+F12*6+G12+H12+I12*0.7+J12+K12*0.02+L12+M12*(-0.5)+N12+O12*0.5+P12*(-1.5)+Q12*(-3))/D12</f>
        <v>8.3085714285714278</v>
      </c>
      <c r="T12" s="1">
        <f t="shared" si="0"/>
        <v>1.0932330827067669</v>
      </c>
      <c r="U12" s="1">
        <f>(G12+H12+I12*0.7+J12+K12*0.02+L12+M12*(-0.5)+N12+O12*0.5+P12*(-1.5)+Q12*(-3))/D12</f>
        <v>8.3085714285714278</v>
      </c>
      <c r="V12" s="1">
        <f t="shared" si="1"/>
        <v>1.0932330827067669</v>
      </c>
      <c r="W12" s="1">
        <f>S12-U12</f>
        <v>0</v>
      </c>
      <c r="X12" s="1">
        <f>13/(35+13)</f>
        <v>0.27083333333333331</v>
      </c>
      <c r="Y12" s="1">
        <f>S12+(X12-0.5)*10</f>
        <v>6.0169047619047609</v>
      </c>
      <c r="Z12" s="1">
        <f>U12+(X12-0.5)*10</f>
        <v>6.0169047619047609</v>
      </c>
    </row>
    <row r="13" spans="1:27" x14ac:dyDescent="0.2">
      <c r="A13" t="s">
        <v>48</v>
      </c>
      <c r="B13" t="s">
        <v>60</v>
      </c>
      <c r="C13" t="s">
        <v>62</v>
      </c>
      <c r="D13" s="1">
        <v>5</v>
      </c>
      <c r="E13">
        <v>0</v>
      </c>
      <c r="F13">
        <v>0</v>
      </c>
      <c r="G13">
        <v>1</v>
      </c>
      <c r="H13">
        <v>0</v>
      </c>
      <c r="I13">
        <v>26</v>
      </c>
      <c r="J13">
        <v>8</v>
      </c>
      <c r="K13">
        <v>287</v>
      </c>
      <c r="L13">
        <v>1</v>
      </c>
      <c r="M13">
        <v>4</v>
      </c>
      <c r="N13">
        <v>3</v>
      </c>
      <c r="O13">
        <v>6</v>
      </c>
      <c r="P13">
        <v>0</v>
      </c>
      <c r="Q13">
        <v>0</v>
      </c>
      <c r="R13">
        <v>7000</v>
      </c>
      <c r="S13" s="1">
        <f>(E13*10+F13*6+G13+H13+I13*0.7+J13+K13*0.02+L13+M13*(-0.5)+N13+O13*0.5+P13*(-1.5)+Q13*(-3))/D13</f>
        <v>7.5879999999999992</v>
      </c>
      <c r="T13" s="1">
        <f t="shared" si="0"/>
        <v>1.0839999999999999</v>
      </c>
      <c r="U13" s="1">
        <f>(G13+H13+I13*0.7+J13+K13*0.02+L13+M13*(-0.5)+N13+O13*0.5+P13*(-1.5)+Q13*(-3))/D13</f>
        <v>7.5879999999999992</v>
      </c>
      <c r="V13" s="1">
        <f t="shared" si="1"/>
        <v>1.0839999999999999</v>
      </c>
      <c r="W13" s="1">
        <f>S13-U13</f>
        <v>0</v>
      </c>
      <c r="X13" s="1">
        <f>17/(17+21)</f>
        <v>0.44736842105263158</v>
      </c>
      <c r="Y13" s="1">
        <f>S13+(X13-0.5)*10</f>
        <v>7.0616842105263151</v>
      </c>
      <c r="Z13" s="1">
        <f>U13+(X13-0.5)*10</f>
        <v>7.0616842105263151</v>
      </c>
    </row>
    <row r="14" spans="1:27" x14ac:dyDescent="0.2">
      <c r="A14" t="s">
        <v>35</v>
      </c>
      <c r="B14" t="s">
        <v>42</v>
      </c>
      <c r="C14" t="s">
        <v>62</v>
      </c>
      <c r="D14" s="1">
        <v>2.8888888888888888</v>
      </c>
      <c r="E14">
        <v>1</v>
      </c>
      <c r="F14">
        <v>0</v>
      </c>
      <c r="G14">
        <v>1</v>
      </c>
      <c r="H14">
        <v>1</v>
      </c>
      <c r="I14">
        <v>2</v>
      </c>
      <c r="J14">
        <v>1</v>
      </c>
      <c r="K14">
        <v>113</v>
      </c>
      <c r="L14">
        <v>1</v>
      </c>
      <c r="M14">
        <v>2</v>
      </c>
      <c r="N14">
        <v>2</v>
      </c>
      <c r="O14">
        <v>2</v>
      </c>
      <c r="P14">
        <v>0</v>
      </c>
      <c r="Q14">
        <v>0</v>
      </c>
      <c r="R14">
        <v>4800</v>
      </c>
      <c r="S14" s="1">
        <f>(E14*10+F14*6+G14+H14+I14*0.7+J14+K14*0.02+L14+M14*(-0.5)+N14+O14*0.5+P14*(-1.5)+Q14*(-3))/D14</f>
        <v>6.8053846153846154</v>
      </c>
      <c r="T14" s="1">
        <f t="shared" si="0"/>
        <v>1.4177884615384615</v>
      </c>
      <c r="U14" s="1">
        <f>(G14+H14+I14*0.7+J14+K14*0.02+L14+M14*(-0.5)+N14+O14*0.5+P14*(-1.5)+Q14*(-3))/D14</f>
        <v>3.3438461538461541</v>
      </c>
      <c r="V14" s="1">
        <f t="shared" si="1"/>
        <v>0.69663461538461546</v>
      </c>
      <c r="W14" s="1">
        <f>S14-U14</f>
        <v>3.4615384615384612</v>
      </c>
      <c r="X14" s="1">
        <f>13/(35+13)</f>
        <v>0.27083333333333331</v>
      </c>
      <c r="Y14" s="1">
        <f>S14+(X14-0.5)*10</f>
        <v>4.5137179487179484</v>
      </c>
      <c r="Z14" s="1">
        <f>U14+(X14-0.5)*10</f>
        <v>1.0521794871794872</v>
      </c>
    </row>
    <row r="15" spans="1:27" x14ac:dyDescent="0.2">
      <c r="A15" t="s">
        <v>49</v>
      </c>
      <c r="B15" t="s">
        <v>60</v>
      </c>
      <c r="C15" t="s">
        <v>64</v>
      </c>
      <c r="D15" s="1">
        <v>1.2666666666666666</v>
      </c>
      <c r="E15">
        <v>0</v>
      </c>
      <c r="F15">
        <v>0</v>
      </c>
      <c r="G15">
        <v>5</v>
      </c>
      <c r="H15">
        <v>2</v>
      </c>
      <c r="I15">
        <v>0</v>
      </c>
      <c r="J15">
        <v>4</v>
      </c>
      <c r="K15">
        <v>31</v>
      </c>
      <c r="L15">
        <v>2</v>
      </c>
      <c r="M15">
        <v>1</v>
      </c>
      <c r="N15">
        <v>0</v>
      </c>
      <c r="O15">
        <v>0</v>
      </c>
      <c r="P15">
        <v>0</v>
      </c>
      <c r="Q15">
        <v>0</v>
      </c>
      <c r="R15">
        <v>7800</v>
      </c>
      <c r="S15" s="1">
        <f>(E15*10+F15*6+G15+H15+I15*0.7+J15+K15*0.02+L15+M15*(-0.5)+N15+O15*0.5+P15*(-1.5)+Q15*(-3))/D15</f>
        <v>10.357894736842105</v>
      </c>
      <c r="T15" s="1">
        <f t="shared" si="0"/>
        <v>1.3279352226720649</v>
      </c>
      <c r="U15" s="1">
        <f>(G15+H15+I15*0.7+J15+K15*0.02+L15+M15*(-0.5)+N15+O15*0.5+P15*(-1.5)+Q15*(-3))/D15</f>
        <v>10.357894736842105</v>
      </c>
      <c r="V15" s="1">
        <f t="shared" si="1"/>
        <v>1.3279352226720649</v>
      </c>
      <c r="W15" s="1">
        <f>S15-U15</f>
        <v>0</v>
      </c>
      <c r="X15" s="1">
        <f>17/(17+21)</f>
        <v>0.44736842105263158</v>
      </c>
      <c r="Y15" s="1">
        <f>S15+(X15-0.5)*10</f>
        <v>9.8315789473684205</v>
      </c>
      <c r="Z15" s="1">
        <f>U15+(X15-0.5)*10</f>
        <v>9.8315789473684205</v>
      </c>
    </row>
    <row r="16" spans="1:27" x14ac:dyDescent="0.2">
      <c r="A16" t="s">
        <v>39</v>
      </c>
      <c r="B16" t="s">
        <v>42</v>
      </c>
      <c r="C16" t="s">
        <v>61</v>
      </c>
      <c r="D16" s="1">
        <v>3.3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124</v>
      </c>
      <c r="L16">
        <v>1</v>
      </c>
      <c r="M16">
        <v>7</v>
      </c>
      <c r="N16">
        <v>4</v>
      </c>
      <c r="O16">
        <v>3</v>
      </c>
      <c r="P16">
        <v>1</v>
      </c>
      <c r="Q16">
        <v>0</v>
      </c>
      <c r="R16">
        <v>4200</v>
      </c>
      <c r="S16" s="1">
        <f>(E16*10+F16*6+G16+H16+I16*0.7+J16+K16*0.02+L16+M16*(-0.5)+N16+O16*0.5+P16*(-1.5)+Q16*(-3))/D16</f>
        <v>5.1454545454545455</v>
      </c>
      <c r="T16" s="1">
        <f t="shared" si="0"/>
        <v>1.225108225108225</v>
      </c>
      <c r="U16" s="1">
        <f>(G16+H16+I16*0.7+J16+K16*0.02+L16+M16*(-0.5)+N16+O16*0.5+P16*(-1.5)+Q16*(-3))/D16</f>
        <v>2.1151515151515152</v>
      </c>
      <c r="V16" s="1">
        <f t="shared" si="1"/>
        <v>0.50360750360750361</v>
      </c>
      <c r="W16" s="1">
        <f>S16-U16</f>
        <v>3.0303030303030303</v>
      </c>
      <c r="X16" s="1">
        <f>13/(35+13)</f>
        <v>0.27083333333333331</v>
      </c>
      <c r="Y16" s="1">
        <f>S16+(X16-0.5)*10</f>
        <v>2.8537878787878785</v>
      </c>
      <c r="Z16" s="1">
        <f>U16+(X16-0.5)*10</f>
        <v>-0.17651515151515174</v>
      </c>
    </row>
    <row r="17" spans="1:26" x14ac:dyDescent="0.2">
      <c r="A17" t="s">
        <v>43</v>
      </c>
      <c r="B17" t="s">
        <v>60</v>
      </c>
      <c r="C17" t="s">
        <v>63</v>
      </c>
      <c r="D17" s="1">
        <v>4.1333333333333337</v>
      </c>
      <c r="E17">
        <v>1</v>
      </c>
      <c r="F17">
        <v>1</v>
      </c>
      <c r="G17">
        <v>16</v>
      </c>
      <c r="H17">
        <v>6</v>
      </c>
      <c r="I17">
        <v>7</v>
      </c>
      <c r="J17">
        <v>2</v>
      </c>
      <c r="K17">
        <v>94</v>
      </c>
      <c r="L17">
        <v>8</v>
      </c>
      <c r="M17">
        <v>10</v>
      </c>
      <c r="N17">
        <v>3</v>
      </c>
      <c r="O17">
        <v>0</v>
      </c>
      <c r="P17">
        <v>1</v>
      </c>
      <c r="Q17">
        <v>0</v>
      </c>
      <c r="R17">
        <v>9200</v>
      </c>
      <c r="S17" s="1">
        <f>(E17*10+F17*6+G17+H17+I17*0.7+J17+K17*0.02+L17+M17*(-0.5)+N17+O17*0.5+P17*(-1.5)+Q17*(-3))/D17</f>
        <v>12.406451612903226</v>
      </c>
      <c r="T17" s="1">
        <f t="shared" si="0"/>
        <v>1.3485273492286116</v>
      </c>
      <c r="U17" s="1">
        <f>(G17+H17+I17*0.7+J17+K17*0.02+L17+M17*(-0.5)+N17+O17*0.5+P17*(-1.5)+Q17*(-3))/D17</f>
        <v>8.5354838709677416</v>
      </c>
      <c r="V17" s="1">
        <f t="shared" si="1"/>
        <v>0.92776998597475457</v>
      </c>
      <c r="W17" s="1">
        <f>S17-U17</f>
        <v>3.870967741935484</v>
      </c>
      <c r="X17" s="1">
        <f>17/(17+21)</f>
        <v>0.44736842105263158</v>
      </c>
      <c r="Y17" s="1">
        <f>S17+(X17-0.5)*10</f>
        <v>11.880135823429541</v>
      </c>
      <c r="Z17" s="1">
        <f>U17+(X17-0.5)*10</f>
        <v>8.0091680814940567</v>
      </c>
    </row>
    <row r="18" spans="1:26" x14ac:dyDescent="0.2">
      <c r="A18" t="s">
        <v>27</v>
      </c>
      <c r="B18" t="s">
        <v>42</v>
      </c>
      <c r="C18" t="s">
        <v>62</v>
      </c>
      <c r="D18" s="1">
        <v>3.8777777777777778</v>
      </c>
      <c r="E18">
        <v>0</v>
      </c>
      <c r="F18">
        <v>1</v>
      </c>
      <c r="G18">
        <v>3</v>
      </c>
      <c r="H18">
        <v>0</v>
      </c>
      <c r="I18">
        <v>5</v>
      </c>
      <c r="J18">
        <v>3</v>
      </c>
      <c r="K18">
        <v>194</v>
      </c>
      <c r="L18">
        <v>3</v>
      </c>
      <c r="M18">
        <v>7</v>
      </c>
      <c r="N18">
        <v>5</v>
      </c>
      <c r="O18">
        <v>1</v>
      </c>
      <c r="P18">
        <v>0</v>
      </c>
      <c r="Q18">
        <v>0</v>
      </c>
      <c r="R18">
        <v>5400</v>
      </c>
      <c r="S18" s="1">
        <f>(E18*10+F18*6+G18+H18+I18*0.7+J18+K18*0.02+L18+M18*(-0.5)+N18+O18*0.5+P18*(-1.5)+Q18*(-3))/D18</f>
        <v>6.2871060171919773</v>
      </c>
      <c r="T18" s="1">
        <f t="shared" si="0"/>
        <v>1.1642788920725884</v>
      </c>
      <c r="U18" s="1">
        <f>(G18+H18+I18*0.7+J18+K18*0.02+L18+M18*(-0.5)+N18+O18*0.5+P18*(-1.5)+Q18*(-3))/D18</f>
        <v>4.7398280802292261</v>
      </c>
      <c r="V18" s="1">
        <f t="shared" si="1"/>
        <v>0.8777459407831899</v>
      </c>
      <c r="W18" s="1">
        <f>S18-U18</f>
        <v>1.5472779369627512</v>
      </c>
      <c r="X18" s="1">
        <f>13/(35+13)</f>
        <v>0.27083333333333331</v>
      </c>
      <c r="Y18" s="1">
        <f>S18+(X18-0.5)*10</f>
        <v>3.9954393505253103</v>
      </c>
      <c r="Z18" s="1">
        <f>U18+(X18-0.5)*10</f>
        <v>2.4481614135625591</v>
      </c>
    </row>
    <row r="19" spans="1:26" x14ac:dyDescent="0.2">
      <c r="A19" t="s">
        <v>45</v>
      </c>
      <c r="B19" t="s">
        <v>60</v>
      </c>
      <c r="C19" t="s">
        <v>64</v>
      </c>
      <c r="D19" s="1">
        <v>2.2888888888888888</v>
      </c>
      <c r="E19">
        <v>1</v>
      </c>
      <c r="F19">
        <v>0</v>
      </c>
      <c r="G19">
        <v>8</v>
      </c>
      <c r="H19">
        <v>3</v>
      </c>
      <c r="I19">
        <v>11</v>
      </c>
      <c r="J19">
        <v>3</v>
      </c>
      <c r="K19">
        <v>83</v>
      </c>
      <c r="L19">
        <v>7</v>
      </c>
      <c r="M19">
        <v>1</v>
      </c>
      <c r="N19">
        <v>6</v>
      </c>
      <c r="O19">
        <v>0</v>
      </c>
      <c r="P19">
        <v>0</v>
      </c>
      <c r="Q19">
        <v>0</v>
      </c>
      <c r="R19">
        <v>10000</v>
      </c>
      <c r="S19" s="1">
        <f>(E19*10+F19*6+G19+H19+I19*0.7+J19+K19*0.02+L19+M19*(-0.5)+N19+O19*0.5+P19*(-1.5)+Q19*(-3))/D19</f>
        <v>20.035922330097087</v>
      </c>
      <c r="T19" s="1">
        <f t="shared" si="0"/>
        <v>2.0035922330097087</v>
      </c>
      <c r="U19" s="1">
        <f>(G19+H19+I19*0.7+J19+K19*0.02+L19+M19*(-0.5)+N19+O19*0.5+P19*(-1.5)+Q19*(-3))/D19</f>
        <v>15.666990291262136</v>
      </c>
      <c r="V19" s="1">
        <f t="shared" si="1"/>
        <v>1.5666990291262137</v>
      </c>
      <c r="W19" s="1">
        <f>S19-U19</f>
        <v>4.3689320388349504</v>
      </c>
      <c r="X19" s="1">
        <f>17/(17+21)</f>
        <v>0.44736842105263158</v>
      </c>
      <c r="Y19" s="1">
        <f>S19+(X19-0.5)*10</f>
        <v>19.509606540623402</v>
      </c>
      <c r="Z19" s="1">
        <f>U19+(X19-0.5)*10</f>
        <v>15.140674501788451</v>
      </c>
    </row>
    <row r="20" spans="1:26" x14ac:dyDescent="0.2">
      <c r="A20" t="s">
        <v>58</v>
      </c>
      <c r="B20" t="s">
        <v>60</v>
      </c>
      <c r="C20" t="s">
        <v>61</v>
      </c>
      <c r="D20" s="1">
        <v>3.2333333333333334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172</v>
      </c>
      <c r="L20">
        <v>6</v>
      </c>
      <c r="M20">
        <v>3</v>
      </c>
      <c r="N20">
        <v>1</v>
      </c>
      <c r="O20">
        <v>5</v>
      </c>
      <c r="P20">
        <v>0</v>
      </c>
      <c r="Q20">
        <v>0</v>
      </c>
      <c r="R20">
        <v>4000</v>
      </c>
      <c r="S20" s="1">
        <f>(E20*10+F20*6+G20+H20+I20*0.7+J20+K20*0.02+L20+M20*(-0.5)+N20+O20*0.5+P20*(-1.5)+Q20*(-3))/D20</f>
        <v>4.0639175257731956</v>
      </c>
      <c r="T20" s="1">
        <f t="shared" si="0"/>
        <v>1.0159793814432989</v>
      </c>
      <c r="U20" s="1">
        <f>(G20+H20+I20*0.7+J20+K20*0.02+L20+M20*(-0.5)+N20+O20*0.5+P20*(-1.5)+Q20*(-3))/D20</f>
        <v>4.0639175257731956</v>
      </c>
      <c r="V20" s="1">
        <f t="shared" si="1"/>
        <v>1.0159793814432989</v>
      </c>
      <c r="W20" s="1">
        <f>S20-U20</f>
        <v>0</v>
      </c>
      <c r="X20" s="1">
        <f>17/(17+21)</f>
        <v>0.44736842105263158</v>
      </c>
      <c r="Y20" s="1">
        <f>S20+(X20-0.5)*10</f>
        <v>3.5376017362995116</v>
      </c>
      <c r="Z20" s="1">
        <f>U20+(X20-0.5)*10</f>
        <v>3.5376017362995116</v>
      </c>
    </row>
    <row r="21" spans="1:26" x14ac:dyDescent="0.2">
      <c r="A21" t="s">
        <v>59</v>
      </c>
      <c r="B21" t="s">
        <v>60</v>
      </c>
      <c r="C21" t="s">
        <v>61</v>
      </c>
      <c r="D21" s="1">
        <v>2.2222222222222223</v>
      </c>
      <c r="E21">
        <v>0</v>
      </c>
      <c r="F21">
        <v>0</v>
      </c>
      <c r="G21">
        <v>1</v>
      </c>
      <c r="H21">
        <v>1</v>
      </c>
      <c r="I21">
        <v>8</v>
      </c>
      <c r="J21">
        <v>2</v>
      </c>
      <c r="K21">
        <v>140</v>
      </c>
      <c r="L21">
        <v>3</v>
      </c>
      <c r="M21">
        <v>1</v>
      </c>
      <c r="N21">
        <v>5</v>
      </c>
      <c r="O21">
        <v>2</v>
      </c>
      <c r="P21">
        <v>0</v>
      </c>
      <c r="Q21">
        <v>0</v>
      </c>
      <c r="R21">
        <v>5200</v>
      </c>
      <c r="S21" s="1">
        <f>(E21*10+F21*6+G21+H21+I21*0.7+J21+K21*0.02+L21+M21*(-0.5)+N21+O21*0.5+P21*(-1.5)+Q21*(-3))/D21</f>
        <v>9.4049999999999994</v>
      </c>
      <c r="T21" s="1">
        <f t="shared" si="0"/>
        <v>1.8086538461538459</v>
      </c>
      <c r="U21" s="1">
        <f>(G21+H21+I21*0.7+J21+K21*0.02+L21+M21*(-0.5)+N21+O21*0.5+P21*(-1.5)+Q21*(-3))/D21</f>
        <v>9.4049999999999994</v>
      </c>
      <c r="V21" s="1">
        <f t="shared" si="1"/>
        <v>1.8086538461538459</v>
      </c>
      <c r="W21" s="1">
        <f>S21-U21</f>
        <v>0</v>
      </c>
      <c r="X21" s="1">
        <f>17/(17+21)</f>
        <v>0.44736842105263158</v>
      </c>
      <c r="Y21" s="1">
        <f>S21+(X21-0.5)*10</f>
        <v>8.8786842105263144</v>
      </c>
      <c r="Z21" s="1">
        <f>U21+(X21-0.5)*10</f>
        <v>8.8786842105263144</v>
      </c>
    </row>
    <row r="22" spans="1:26" x14ac:dyDescent="0.2">
      <c r="A22" t="s">
        <v>41</v>
      </c>
      <c r="B22" t="s">
        <v>42</v>
      </c>
      <c r="C22" t="s">
        <v>64</v>
      </c>
      <c r="D22" s="1">
        <v>1.3666666666666667</v>
      </c>
      <c r="E22">
        <v>0</v>
      </c>
      <c r="F22">
        <v>1</v>
      </c>
      <c r="G22">
        <v>1</v>
      </c>
      <c r="H22">
        <v>1</v>
      </c>
      <c r="I22">
        <v>11</v>
      </c>
      <c r="J22">
        <v>3</v>
      </c>
      <c r="K22">
        <v>51</v>
      </c>
      <c r="L22">
        <v>1</v>
      </c>
      <c r="M22">
        <v>2</v>
      </c>
      <c r="N22">
        <v>1</v>
      </c>
      <c r="O22">
        <v>0</v>
      </c>
      <c r="P22">
        <v>1</v>
      </c>
      <c r="Q22">
        <v>0</v>
      </c>
      <c r="R22">
        <v>8200</v>
      </c>
      <c r="S22" s="1">
        <f>(E22*10+F22*6+G22+H22+I22*0.7+J22+K22*0.02+L22+M22*(-0.5)+N22+O22*0.5+P22*(-1.5)+Q22*(-3))/D22</f>
        <v>14.063414634146341</v>
      </c>
      <c r="T22" s="1">
        <f t="shared" si="0"/>
        <v>1.7150505651397978</v>
      </c>
      <c r="U22" s="1">
        <f>(G22+H22+I22*0.7+J22+K22*0.02+L22+M22*(-0.5)+N22+O22*0.5+P22*(-1.5)+Q22*(-3))/D22</f>
        <v>9.6731707317073159</v>
      </c>
      <c r="V22" s="1">
        <f t="shared" si="1"/>
        <v>1.1796549672813801</v>
      </c>
      <c r="W22" s="1">
        <f>S22-U22</f>
        <v>4.3902439024390247</v>
      </c>
      <c r="X22" s="1">
        <f>13/(35+13)</f>
        <v>0.27083333333333331</v>
      </c>
      <c r="Y22" s="1">
        <f>S22+(X22-0.5)*10</f>
        <v>11.771747967479673</v>
      </c>
      <c r="Z22" s="1">
        <f>U22+(X22-0.5)*10</f>
        <v>7.3815040650406489</v>
      </c>
    </row>
    <row r="23" spans="1:26" x14ac:dyDescent="0.2">
      <c r="A23" t="s">
        <v>29</v>
      </c>
      <c r="B23" t="s">
        <v>42</v>
      </c>
      <c r="C23" t="s">
        <v>64</v>
      </c>
      <c r="D23" s="1">
        <v>4.7777777777777777</v>
      </c>
      <c r="E23">
        <v>3</v>
      </c>
      <c r="F23">
        <v>0</v>
      </c>
      <c r="G23">
        <v>12</v>
      </c>
      <c r="H23">
        <v>4</v>
      </c>
      <c r="I23">
        <v>4</v>
      </c>
      <c r="J23">
        <v>1</v>
      </c>
      <c r="K23">
        <v>84</v>
      </c>
      <c r="L23">
        <v>6</v>
      </c>
      <c r="M23">
        <v>7</v>
      </c>
      <c r="N23">
        <v>2</v>
      </c>
      <c r="O23">
        <v>0</v>
      </c>
      <c r="P23">
        <v>1</v>
      </c>
      <c r="Q23">
        <v>0</v>
      </c>
      <c r="R23">
        <v>10600</v>
      </c>
      <c r="S23" s="1">
        <f>(E23*10+F23*6+G23+H23+I23*0.7+J23+K23*0.02+L23+M23*(-0.5)+N23+O23*0.5+P23*(-1.5)+Q23*(-3))/D23</f>
        <v>11.402790697674417</v>
      </c>
      <c r="T23" s="1">
        <f t="shared" si="0"/>
        <v>1.0757349714787185</v>
      </c>
      <c r="U23" s="1">
        <f>(G23+H23+I23*0.7+J23+K23*0.02+L23+M23*(-0.5)+N23+O23*0.5+P23*(-1.5)+Q23*(-3))/D23</f>
        <v>5.1237209302325581</v>
      </c>
      <c r="V23" s="1">
        <f t="shared" si="1"/>
        <v>0.48336989907854322</v>
      </c>
      <c r="W23" s="1">
        <f>S23-U23</f>
        <v>6.2790697674418592</v>
      </c>
      <c r="X23" s="1">
        <f>13/(35+13)</f>
        <v>0.27083333333333331</v>
      </c>
      <c r="Y23" s="1">
        <f>S23+(X23-0.5)*10</f>
        <v>9.1111240310077513</v>
      </c>
      <c r="Z23" s="1">
        <f>U23+(X23-0.5)*10</f>
        <v>2.8320542635658912</v>
      </c>
    </row>
    <row r="24" spans="1:26" x14ac:dyDescent="0.2">
      <c r="A24" t="s">
        <v>28</v>
      </c>
      <c r="B24" t="s">
        <v>42</v>
      </c>
      <c r="C24" t="s">
        <v>61</v>
      </c>
      <c r="D24" s="1">
        <v>4.6444444444444448</v>
      </c>
      <c r="E24">
        <v>0</v>
      </c>
      <c r="F24">
        <v>1</v>
      </c>
      <c r="G24">
        <v>10</v>
      </c>
      <c r="H24">
        <v>2</v>
      </c>
      <c r="I24">
        <v>0</v>
      </c>
      <c r="J24">
        <v>8</v>
      </c>
      <c r="K24">
        <v>243</v>
      </c>
      <c r="L24">
        <v>6</v>
      </c>
      <c r="M24">
        <v>4</v>
      </c>
      <c r="N24">
        <v>7</v>
      </c>
      <c r="O24">
        <v>9</v>
      </c>
      <c r="P24">
        <v>0</v>
      </c>
      <c r="Q24">
        <v>0</v>
      </c>
      <c r="R24">
        <v>5200</v>
      </c>
      <c r="S24" s="1">
        <f>(E24*10+F24*6+G24+H24+I24*0.7+J24+K24*0.02+L24+M24*(-0.5)+N24+O24*0.5+P24*(-1.5)+Q24*(-3))/D24</f>
        <v>9.9818181818181806</v>
      </c>
      <c r="T24" s="1">
        <f t="shared" si="0"/>
        <v>1.9195804195804194</v>
      </c>
      <c r="U24" s="1">
        <f>(G24+H24+I24*0.7+J24+K24*0.02+L24+M24*(-0.5)+N24+O24*0.5+P24*(-1.5)+Q24*(-3))/D24</f>
        <v>8.6899521531100472</v>
      </c>
      <c r="V24" s="1">
        <f t="shared" si="1"/>
        <v>1.6711446448288552</v>
      </c>
      <c r="W24" s="1">
        <f>S24-U24</f>
        <v>1.2918660287081334</v>
      </c>
      <c r="X24" s="1">
        <f>13/(35+13)</f>
        <v>0.27083333333333331</v>
      </c>
      <c r="Y24" s="1">
        <f>S24+(X24-0.5)*10</f>
        <v>7.6901515151515136</v>
      </c>
      <c r="Z24" s="1">
        <f>U24+(X24-0.5)*10</f>
        <v>6.3982854864433802</v>
      </c>
    </row>
    <row r="25" spans="1:26" x14ac:dyDescent="0.2">
      <c r="A25" t="s">
        <v>31</v>
      </c>
      <c r="B25" t="s">
        <v>42</v>
      </c>
      <c r="C25" t="s">
        <v>65</v>
      </c>
      <c r="D25" s="1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5800</v>
      </c>
      <c r="S25" s="1">
        <f>(E25*10+F25*6+G25+H25+I25*0.7+J25+K25*0.02+L25+M25*(-0.5)+N25+O25*0.5+P25*(-1.5)+Q25*(-3))/D25</f>
        <v>0.27600000000000002</v>
      </c>
      <c r="T25" s="1">
        <f t="shared" si="0"/>
        <v>4.7586206896551728E-2</v>
      </c>
      <c r="U25" s="1">
        <f>(G25+H25+I25*0.7+J25+K25*0.02+L25+M25*(-0.5)+N25+O25*0.5+P25*(-1.5)+Q25*(-3))/D25</f>
        <v>0.27600000000000002</v>
      </c>
      <c r="V25" s="1">
        <f t="shared" si="1"/>
        <v>4.7586206896551728E-2</v>
      </c>
      <c r="W25" s="1">
        <f>S25-U25</f>
        <v>0</v>
      </c>
      <c r="X25" s="1">
        <f>13/(35+13)</f>
        <v>0.27083333333333331</v>
      </c>
      <c r="Y25" s="1">
        <f>S25+(X25-0.5)*10</f>
        <v>-2.0156666666666672</v>
      </c>
      <c r="Z25" s="1">
        <f>U25+(X25-0.5)*10</f>
        <v>-2.0156666666666672</v>
      </c>
    </row>
    <row r="26" spans="1:26" x14ac:dyDescent="0.2">
      <c r="A26" t="s">
        <v>36</v>
      </c>
      <c r="B26" t="s">
        <v>42</v>
      </c>
      <c r="C26" t="s">
        <v>62</v>
      </c>
      <c r="D26" s="1">
        <v>4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128</v>
      </c>
      <c r="L26">
        <v>2</v>
      </c>
      <c r="M26">
        <v>4</v>
      </c>
      <c r="N26">
        <v>3</v>
      </c>
      <c r="O26">
        <v>9</v>
      </c>
      <c r="P26">
        <v>0</v>
      </c>
      <c r="Q26">
        <v>0</v>
      </c>
      <c r="R26">
        <v>3400</v>
      </c>
      <c r="S26" s="1">
        <f>(E26*10+F26*6+G26+H26+I26*0.7+J26+K26*0.02+L26+M26*(-0.5)+N26+O26*0.5+P26*(-1.5)+Q26*(-3))/D26</f>
        <v>3.0150000000000001</v>
      </c>
      <c r="T26" s="1">
        <f t="shared" si="0"/>
        <v>0.88676470588235301</v>
      </c>
      <c r="U26" s="1">
        <f>(G26+H26+I26*0.7+J26+K26*0.02+L26+M26*(-0.5)+N26+O26*0.5+P26*(-1.5)+Q26*(-3))/D26</f>
        <v>3.0150000000000001</v>
      </c>
      <c r="V26" s="1">
        <f t="shared" si="1"/>
        <v>0.88676470588235301</v>
      </c>
      <c r="W26" s="1">
        <f>S26-U26</f>
        <v>0</v>
      </c>
      <c r="X26" s="1">
        <f>13/(35+13)</f>
        <v>0.27083333333333331</v>
      </c>
      <c r="Y26" s="1">
        <f>S26+(X26-0.5)*10</f>
        <v>0.72333333333333316</v>
      </c>
      <c r="Z26" s="1">
        <f>U26+(X26-0.5)*10</f>
        <v>0.72333333333333316</v>
      </c>
    </row>
    <row r="27" spans="1:26" x14ac:dyDescent="0.2">
      <c r="A27" t="s">
        <v>38</v>
      </c>
      <c r="B27" t="s">
        <v>42</v>
      </c>
      <c r="C27" t="s">
        <v>62</v>
      </c>
      <c r="D27" s="1">
        <v>2.1111111111111112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49</v>
      </c>
      <c r="L27">
        <v>0</v>
      </c>
      <c r="M27">
        <v>1</v>
      </c>
      <c r="N27">
        <v>1</v>
      </c>
      <c r="O27">
        <v>3</v>
      </c>
      <c r="P27">
        <v>0</v>
      </c>
      <c r="Q27">
        <v>0</v>
      </c>
      <c r="R27">
        <v>4400</v>
      </c>
      <c r="S27" s="1">
        <f>(E27*10+F27*6+G27+H27+I27*0.7+J27+K27*0.02+L27+M27*(-0.5)+N27+O27*0.5+P27*(-1.5)+Q27*(-3))/D27</f>
        <v>2.4063157894736844</v>
      </c>
      <c r="T27" s="1">
        <f t="shared" si="0"/>
        <v>0.54688995215311009</v>
      </c>
      <c r="U27" s="1">
        <f>(G27+H27+I27*0.7+J27+K27*0.02+L27+M27*(-0.5)+N27+O27*0.5+P27*(-1.5)+Q27*(-3))/D27</f>
        <v>2.4063157894736844</v>
      </c>
      <c r="V27" s="1">
        <f t="shared" si="1"/>
        <v>0.54688995215311009</v>
      </c>
      <c r="W27" s="1">
        <f>S27-U27</f>
        <v>0</v>
      </c>
      <c r="X27" s="1">
        <f>13/(35+13)</f>
        <v>0.27083333333333331</v>
      </c>
      <c r="Y27" s="1">
        <f>S27+(X27-0.5)*10</f>
        <v>0.11464912280701745</v>
      </c>
      <c r="Z27" s="1">
        <f>U27+(X27-0.5)*10</f>
        <v>0.11464912280701745</v>
      </c>
    </row>
    <row r="28" spans="1:26" x14ac:dyDescent="0.2">
      <c r="A28" t="s">
        <v>57</v>
      </c>
      <c r="B28" t="s">
        <v>60</v>
      </c>
      <c r="C28" t="s">
        <v>62</v>
      </c>
      <c r="D28" s="1">
        <v>1.0666666666666667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57</v>
      </c>
      <c r="L28">
        <v>0</v>
      </c>
      <c r="M28">
        <v>1</v>
      </c>
      <c r="N28">
        <v>1</v>
      </c>
      <c r="O28">
        <v>2</v>
      </c>
      <c r="P28">
        <v>0</v>
      </c>
      <c r="Q28">
        <v>0</v>
      </c>
      <c r="R28">
        <v>3800</v>
      </c>
      <c r="S28" s="1">
        <f>(E28*10+F28*6+G28+H28+I28*0.7+J28+K28*0.02+L28+M28*(-0.5)+N28+O28*0.5+P28*(-1.5)+Q28*(-3))/D28</f>
        <v>2.4750000000000001</v>
      </c>
      <c r="T28" s="1">
        <f t="shared" si="0"/>
        <v>0.65131578947368429</v>
      </c>
      <c r="U28" s="1">
        <f>(G28+H28+I28*0.7+J28+K28*0.02+L28+M28*(-0.5)+N28+O28*0.5+P28*(-1.5)+Q28*(-3))/D28</f>
        <v>2.4750000000000001</v>
      </c>
      <c r="V28" s="1">
        <f t="shared" si="1"/>
        <v>0.65131578947368429</v>
      </c>
      <c r="W28" s="1">
        <f>S28-U28</f>
        <v>0</v>
      </c>
      <c r="X28" s="1">
        <f>17/(17+21)</f>
        <v>0.44736842105263158</v>
      </c>
      <c r="Y28" s="1">
        <f>S28+(X28-0.5)*10</f>
        <v>1.948684210526316</v>
      </c>
      <c r="Z28" s="1">
        <f>U28+(X28-0.5)*10</f>
        <v>1.948684210526316</v>
      </c>
    </row>
    <row r="29" spans="1:26" x14ac:dyDescent="0.2">
      <c r="A29" t="s">
        <v>52</v>
      </c>
      <c r="B29" t="s">
        <v>60</v>
      </c>
      <c r="C29" t="s">
        <v>62</v>
      </c>
      <c r="D29" s="1">
        <v>5</v>
      </c>
      <c r="E29">
        <v>2</v>
      </c>
      <c r="F29">
        <v>0</v>
      </c>
      <c r="G29">
        <v>5</v>
      </c>
      <c r="H29">
        <v>2</v>
      </c>
      <c r="I29">
        <v>7</v>
      </c>
      <c r="J29">
        <v>6</v>
      </c>
      <c r="K29">
        <v>302</v>
      </c>
      <c r="L29">
        <v>7</v>
      </c>
      <c r="M29">
        <v>7</v>
      </c>
      <c r="N29">
        <v>2</v>
      </c>
      <c r="O29">
        <v>7</v>
      </c>
      <c r="P29">
        <v>0</v>
      </c>
      <c r="Q29">
        <v>0</v>
      </c>
      <c r="R29">
        <v>6200</v>
      </c>
      <c r="S29" s="1">
        <f>(E29*10+F29*6+G29+H29+I29*0.7+J29+K29*0.02+L29+M29*(-0.5)+N29+O29*0.5+P29*(-1.5)+Q29*(-3))/D29</f>
        <v>10.587999999999999</v>
      </c>
      <c r="T29" s="1">
        <f t="shared" si="0"/>
        <v>1.7077419354838708</v>
      </c>
      <c r="U29" s="1">
        <f>(G29+H29+I29*0.7+J29+K29*0.02+L29+M29*(-0.5)+N29+O29*0.5+P29*(-1.5)+Q29*(-3))/D29</f>
        <v>6.5879999999999992</v>
      </c>
      <c r="V29" s="1">
        <f t="shared" si="1"/>
        <v>1.0625806451612902</v>
      </c>
      <c r="W29" s="1">
        <f>S29-U29</f>
        <v>4</v>
      </c>
      <c r="X29" s="1">
        <f>17/(17+21)</f>
        <v>0.44736842105263158</v>
      </c>
      <c r="Y29" s="1">
        <f>S29+(X29-0.5)*10</f>
        <v>10.061684210526314</v>
      </c>
      <c r="Z29" s="1">
        <f>U29+(X29-0.5)*10</f>
        <v>6.0616842105263151</v>
      </c>
    </row>
    <row r="30" spans="1:26" x14ac:dyDescent="0.2">
      <c r="A30" t="s">
        <v>55</v>
      </c>
      <c r="B30" t="s">
        <v>60</v>
      </c>
      <c r="C30" t="s">
        <v>63</v>
      </c>
      <c r="D30" s="1">
        <v>2.8666666666666667</v>
      </c>
      <c r="E30">
        <v>0</v>
      </c>
      <c r="F30">
        <v>0</v>
      </c>
      <c r="G30">
        <v>4</v>
      </c>
      <c r="H30">
        <v>1</v>
      </c>
      <c r="I30">
        <v>9</v>
      </c>
      <c r="J30">
        <v>4</v>
      </c>
      <c r="K30">
        <v>85</v>
      </c>
      <c r="L30">
        <v>4</v>
      </c>
      <c r="M30">
        <v>0</v>
      </c>
      <c r="N30">
        <v>0</v>
      </c>
      <c r="O30">
        <v>1</v>
      </c>
      <c r="P30">
        <v>0</v>
      </c>
      <c r="Q30">
        <v>0</v>
      </c>
      <c r="R30">
        <v>8000</v>
      </c>
      <c r="S30" s="1">
        <f>(E30*10+F30*6+G30+H30+I30*0.7+J30+K30*0.02+L30+M30*(-0.5)+N30+O30*0.5+P30*(-1.5)+Q30*(-3))/D30</f>
        <v>7.5</v>
      </c>
      <c r="T30" s="1">
        <f t="shared" si="0"/>
        <v>0.9375</v>
      </c>
      <c r="U30" s="1">
        <f>(G30+H30+I30*0.7+J30+K30*0.02+L30+M30*(-0.5)+N30+O30*0.5+P30*(-1.5)+Q30*(-3))/D30</f>
        <v>7.5</v>
      </c>
      <c r="V30" s="1">
        <f t="shared" si="1"/>
        <v>0.9375</v>
      </c>
      <c r="W30" s="1">
        <f>S30-U30</f>
        <v>0</v>
      </c>
      <c r="X30" s="1">
        <f>17/(17+21)</f>
        <v>0.44736842105263158</v>
      </c>
      <c r="Y30" s="1">
        <f>S30+(X30-0.5)*10</f>
        <v>6.9736842105263159</v>
      </c>
      <c r="Z30" s="1">
        <f>U30+(X30-0.5)*10</f>
        <v>6.9736842105263159</v>
      </c>
    </row>
    <row r="31" spans="1:26" x14ac:dyDescent="0.2">
      <c r="A31" t="s">
        <v>32</v>
      </c>
      <c r="B31" t="s">
        <v>42</v>
      </c>
      <c r="C31" t="s">
        <v>62</v>
      </c>
      <c r="D31" s="1">
        <v>5</v>
      </c>
      <c r="E31">
        <v>0</v>
      </c>
      <c r="F31">
        <v>0</v>
      </c>
      <c r="G31">
        <v>3</v>
      </c>
      <c r="H31">
        <v>1</v>
      </c>
      <c r="I31">
        <v>0</v>
      </c>
      <c r="J31">
        <v>1</v>
      </c>
      <c r="K31">
        <v>162</v>
      </c>
      <c r="L31">
        <v>4</v>
      </c>
      <c r="M31">
        <v>2</v>
      </c>
      <c r="N31">
        <v>8</v>
      </c>
      <c r="O31">
        <v>9</v>
      </c>
      <c r="P31">
        <v>0</v>
      </c>
      <c r="Q31">
        <v>0</v>
      </c>
      <c r="R31">
        <v>3600</v>
      </c>
      <c r="S31" s="1">
        <f>(E31*10+F31*6+G31+H31+I31*0.7+J31+K31*0.02+L31+M31*(-0.5)+N31+O31*0.5+P31*(-1.5)+Q31*(-3))/D31</f>
        <v>4.7480000000000002</v>
      </c>
      <c r="T31" s="1">
        <f t="shared" si="0"/>
        <v>1.318888888888889</v>
      </c>
      <c r="U31" s="1">
        <f>(G31+H31+I31*0.7+J31+K31*0.02+L31+M31*(-0.5)+N31+O31*0.5+P31*(-1.5)+Q31*(-3))/D31</f>
        <v>4.7480000000000002</v>
      </c>
      <c r="V31" s="1">
        <f t="shared" si="1"/>
        <v>1.318888888888889</v>
      </c>
      <c r="W31" s="1">
        <f>S31-U31</f>
        <v>0</v>
      </c>
      <c r="X31" s="1">
        <f>13/(35+13)</f>
        <v>0.27083333333333331</v>
      </c>
      <c r="Y31" s="1">
        <f>S31+(X31-0.5)*10</f>
        <v>2.4563333333333333</v>
      </c>
      <c r="Z31" s="1">
        <f>U31+(X31-0.5)*10</f>
        <v>2.4563333333333333</v>
      </c>
    </row>
    <row r="32" spans="1:26" x14ac:dyDescent="0.2">
      <c r="A32" t="s">
        <v>47</v>
      </c>
      <c r="B32" t="s">
        <v>60</v>
      </c>
      <c r="C32" t="s">
        <v>65</v>
      </c>
      <c r="D32" s="1">
        <v>5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120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6600</v>
      </c>
      <c r="S32" s="1">
        <f>(E32*10+F32*6+G32+H32+I32*0.7+J32+K32*0.02+L32+M32*(-0.5)+N32+O32*0.5+P32*(-1.5)+Q32*(-3))/D32</f>
        <v>1.78</v>
      </c>
      <c r="T32" s="1">
        <f t="shared" si="0"/>
        <v>0.26969696969696971</v>
      </c>
      <c r="U32" s="1">
        <f>(G32+H32+I32*0.7+J32+K32*0.02+L32+M32*(-0.5)+N32+O32*0.5+P32*(-1.5)+Q32*(-3))/D32</f>
        <v>0.58000000000000007</v>
      </c>
      <c r="V32" s="1">
        <f t="shared" si="1"/>
        <v>8.787878787878789E-2</v>
      </c>
      <c r="W32" s="1">
        <f>S32-U32</f>
        <v>1.2</v>
      </c>
      <c r="X32" s="1">
        <f>17/(17+21)</f>
        <v>0.44736842105263158</v>
      </c>
      <c r="Y32" s="1">
        <f>S32+(X32-0.5)*10</f>
        <v>1.2536842105263157</v>
      </c>
      <c r="Z32" s="1">
        <f>U32+(X32-0.5)*10</f>
        <v>5.368421052631589E-2</v>
      </c>
    </row>
    <row r="33" spans="1:26" x14ac:dyDescent="0.2">
      <c r="A33" t="s">
        <v>56</v>
      </c>
      <c r="B33" t="s">
        <v>60</v>
      </c>
      <c r="C33" t="s">
        <v>64</v>
      </c>
      <c r="D33" s="1">
        <v>3.1444444444444444</v>
      </c>
      <c r="E33">
        <v>2</v>
      </c>
      <c r="F33">
        <v>0</v>
      </c>
      <c r="G33">
        <v>9</v>
      </c>
      <c r="H33">
        <v>4</v>
      </c>
      <c r="I33">
        <v>1</v>
      </c>
      <c r="J33">
        <v>1</v>
      </c>
      <c r="K33">
        <v>43</v>
      </c>
      <c r="L33">
        <v>6</v>
      </c>
      <c r="M33">
        <v>3</v>
      </c>
      <c r="N33">
        <v>3</v>
      </c>
      <c r="O33">
        <v>1</v>
      </c>
      <c r="P33">
        <v>1</v>
      </c>
      <c r="Q33">
        <v>0</v>
      </c>
      <c r="R33">
        <v>8400</v>
      </c>
      <c r="S33" s="1">
        <f>(E33*10+F33*6+G33+H33+I33*0.7+J33+K33*0.02+L33+M33*(-0.5)+N33+O33*0.5+P33*(-1.5)+Q33*(-3))/D33</f>
        <v>13.375971731448765</v>
      </c>
      <c r="T33" s="1">
        <f t="shared" si="0"/>
        <v>1.5923775870772339</v>
      </c>
      <c r="U33" s="1">
        <f>(G33+H33+I33*0.7+J33+K33*0.02+L33+M33*(-0.5)+N33+O33*0.5+P33*(-1.5)+Q33*(-3))/D33</f>
        <v>7.0155477031802116</v>
      </c>
      <c r="V33" s="1">
        <f t="shared" si="1"/>
        <v>0.83518425037859656</v>
      </c>
      <c r="W33" s="1">
        <f>S33-U33</f>
        <v>6.3604240282685529</v>
      </c>
      <c r="X33" s="1">
        <f>17/(17+21)</f>
        <v>0.44736842105263158</v>
      </c>
      <c r="Y33" s="1">
        <f>S33+(X33-0.5)*10</f>
        <v>12.84965594197508</v>
      </c>
      <c r="Z33" s="1">
        <f>U33+(X33-0.5)*10</f>
        <v>6.4892319137065275</v>
      </c>
    </row>
  </sheetData>
  <sortState xmlns:xlrd2="http://schemas.microsoft.com/office/spreadsheetml/2017/richdata2" ref="A2:AA33">
    <sortCondition ref="A2:A33"/>
  </sortState>
  <dataConsolidate leftLabels="1" topLabels="1">
    <dataRefs count="5">
      <dataRef ref="A21:Q35" sheet="Sheet1"/>
      <dataRef ref="A37:Q52" sheet="Sheet1"/>
      <dataRef ref="A54:Q70" sheet="Sheet1"/>
      <dataRef ref="A72:Q88" sheet="Sheet1"/>
      <dataRef ref="A90:Q105" sheet="Sheet1"/>
    </dataRefs>
  </dataConsolidate>
  <conditionalFormatting sqref="S2:S33">
    <cfRule type="colorScale" priority="7">
      <colorScale>
        <cfvo type="min"/>
        <cfvo type="max"/>
        <color rgb="FFFCFCFF"/>
        <color rgb="FF63BE7B"/>
      </colorScale>
    </cfRule>
  </conditionalFormatting>
  <conditionalFormatting sqref="U2:U33">
    <cfRule type="colorScale" priority="6">
      <colorScale>
        <cfvo type="min"/>
        <cfvo type="max"/>
        <color rgb="FFFCFCFF"/>
        <color rgb="FF63BE7B"/>
      </colorScale>
    </cfRule>
  </conditionalFormatting>
  <conditionalFormatting sqref="Y2:Y33">
    <cfRule type="colorScale" priority="5">
      <colorScale>
        <cfvo type="min"/>
        <cfvo type="max"/>
        <color rgb="FFFCFCFF"/>
        <color rgb="FF63BE7B"/>
      </colorScale>
    </cfRule>
  </conditionalFormatting>
  <conditionalFormatting sqref="Z2:Z33">
    <cfRule type="colorScale" priority="4">
      <colorScale>
        <cfvo type="min"/>
        <cfvo type="max"/>
        <color rgb="FFFCFCFF"/>
        <color rgb="FF63BE7B"/>
      </colorScale>
    </cfRule>
  </conditionalFormatting>
  <conditionalFormatting sqref="W2:W33">
    <cfRule type="colorScale" priority="3">
      <colorScale>
        <cfvo type="min"/>
        <cfvo type="max"/>
        <color rgb="FFFCFCFF"/>
        <color rgb="FFF8696B"/>
      </colorScale>
    </cfRule>
  </conditionalFormatting>
  <conditionalFormatting sqref="T2:T33">
    <cfRule type="colorScale" priority="2">
      <colorScale>
        <cfvo type="min"/>
        <cfvo type="max"/>
        <color rgb="FFFCFCFF"/>
        <color rgb="FF63BE7B"/>
      </colorScale>
    </cfRule>
  </conditionalFormatting>
  <conditionalFormatting sqref="V2:V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2020-08-10T12:05:58Z</dcterms:created>
  <dcterms:modified xsi:type="dcterms:W3CDTF">2020-08-10T22:33:07Z</dcterms:modified>
</cp:coreProperties>
</file>