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nigbenga/Desktop/Excel _Challenge/"/>
    </mc:Choice>
  </mc:AlternateContent>
  <xr:revisionPtr revIDLastSave="0" documentId="13_ncr:1_{0A8F2104-6E17-F649-9873-08F68AFF0C45}" xr6:coauthVersionLast="45" xr6:coauthVersionMax="45" xr10:uidLastSave="{00000000-0000-0000-0000-000000000000}"/>
  <bookViews>
    <workbookView xWindow="14400" yWindow="460" windowWidth="13940" windowHeight="16400" activeTab="5" xr2:uid="{00000000-000D-0000-FFFF-FFFF00000000}"/>
  </bookViews>
  <sheets>
    <sheet name="Sheet2" sheetId="11" r:id="rId1"/>
    <sheet name="Sheet3" sheetId="12" r:id="rId2"/>
    <sheet name="Sheet4" sheetId="13" r:id="rId3"/>
    <sheet name="Sheet5" sheetId="14" r:id="rId4"/>
    <sheet name="Sheet1" sheetId="1" r:id="rId5"/>
    <sheet name="Sheet6" sheetId="15" r:id="rId6"/>
  </sheets>
  <definedNames>
    <definedName name="_xlnm._FilterDatabase" localSheetId="4" hidden="1">Sheet1!$A$1:$T$4115</definedName>
    <definedName name="_xlnm._FilterDatabase" localSheetId="3" hidden="1">Sheet5!$A$1:$A$13</definedName>
    <definedName name="ata">Sheet1!$D$1:$T$4115</definedName>
    <definedName name="data">Sheet1!$E$5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8" i="15" l="1"/>
  <c r="H8" i="15"/>
  <c r="I7" i="15"/>
  <c r="H7" i="15"/>
  <c r="I6" i="15"/>
  <c r="H6" i="15"/>
  <c r="I5" i="15"/>
  <c r="H5" i="15"/>
  <c r="I4" i="15"/>
  <c r="H4" i="15"/>
  <c r="I3" i="15"/>
  <c r="H3" i="15"/>
  <c r="D13" i="14" l="1"/>
  <c r="D12" i="14"/>
  <c r="D11" i="14"/>
  <c r="D10" i="14"/>
  <c r="D9" i="14"/>
  <c r="D8" i="14"/>
  <c r="D7" i="14"/>
  <c r="D6" i="14"/>
  <c r="D5" i="14"/>
  <c r="D4" i="14"/>
  <c r="D3" i="14"/>
  <c r="C13" i="14"/>
  <c r="C12" i="14"/>
  <c r="C11" i="14"/>
  <c r="C10" i="14"/>
  <c r="C9" i="14"/>
  <c r="C8" i="14"/>
  <c r="C7" i="14"/>
  <c r="C6" i="14"/>
  <c r="C5" i="14"/>
  <c r="C4" i="14"/>
  <c r="C3" i="14"/>
  <c r="B3" i="14"/>
  <c r="D2" i="14"/>
  <c r="C2" i="14"/>
  <c r="B12" i="14"/>
  <c r="E12" i="14" s="1"/>
  <c r="B11" i="14"/>
  <c r="E11" i="14" s="1"/>
  <c r="B10" i="14"/>
  <c r="B9" i="14"/>
  <c r="E9" i="14" s="1"/>
  <c r="H9" i="14" s="1"/>
  <c r="B8" i="14"/>
  <c r="B7" i="14"/>
  <c r="B6" i="14"/>
  <c r="E6" i="14" s="1"/>
  <c r="B5" i="14"/>
  <c r="B4" i="14"/>
  <c r="E4" i="14" s="1"/>
  <c r="B13" i="14"/>
  <c r="E13" i="14" s="1"/>
  <c r="B2" i="14"/>
  <c r="E2" i="14" s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9" i="14" l="1"/>
  <c r="E3" i="14"/>
  <c r="G3" i="14" s="1"/>
  <c r="G4" i="14"/>
  <c r="G6" i="14"/>
  <c r="G11" i="14"/>
  <c r="G12" i="14"/>
  <c r="G13" i="14"/>
  <c r="G2" i="14"/>
  <c r="E5" i="14"/>
  <c r="F5" i="14" s="1"/>
  <c r="F2" i="14"/>
  <c r="F6" i="14"/>
  <c r="F13" i="14"/>
  <c r="H3" i="14"/>
  <c r="H11" i="14"/>
  <c r="E7" i="14"/>
  <c r="F7" i="14" s="1"/>
  <c r="F12" i="14"/>
  <c r="F4" i="14"/>
  <c r="H4" i="14"/>
  <c r="H12" i="14"/>
  <c r="E8" i="14"/>
  <c r="F8" i="14" s="1"/>
  <c r="F11" i="14"/>
  <c r="F3" i="14"/>
  <c r="H13" i="14"/>
  <c r="E10" i="14"/>
  <c r="H10" i="14" s="1"/>
  <c r="H2" i="14"/>
  <c r="H6" i="14"/>
  <c r="F9" i="14"/>
  <c r="H8" i="14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8" i="14" l="1"/>
  <c r="H5" i="14"/>
  <c r="G5" i="14"/>
  <c r="F10" i="14"/>
  <c r="H7" i="14"/>
  <c r="G7" i="14"/>
  <c r="G10" i="14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<sst xmlns="http://schemas.openxmlformats.org/spreadsheetml/2006/main" count="28548" uniqueCount="8410">
  <si>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</si>
  <si>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</si>
  <si>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</si>
  <si>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</si>
  <si>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</si>
  <si>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</si>
  <si>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</si>
  <si>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</si>
  <si>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</si>
  <si>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</si>
  <si>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</si>
  <si>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</si>
  <si>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</si>
  <si>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</si>
  <si>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</si>
  <si>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</si>
  <si>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</si>
  <si>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</si>
  <si>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</si>
  <si>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</si>
  <si>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</si>
  <si>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</si>
  <si>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</si>
  <si>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</si>
  <si>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</si>
  <si>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</si>
  <si>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</si>
  <si>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</si>
  <si>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</si>
  <si>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</si>
  <si>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</si>
  <si>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</si>
  <si>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</si>
  <si>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</si>
  <si>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</si>
  <si>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</si>
  <si>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</si>
  <si>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</si>
  <si>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</si>
  <si>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</si>
  <si>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</si>
  <si>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</si>
  <si>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</si>
  <si>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</si>
  <si>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</si>
  <si>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</si>
  <si>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</si>
  <si>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</si>
  <si>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</si>
  <si>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</si>
  <si>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</si>
  <si>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</si>
  <si>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</si>
  <si>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</si>
  <si>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</si>
  <si>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</si>
  <si>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</si>
  <si>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</si>
  <si>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</si>
  <si>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</si>
  <si>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</si>
  <si>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</si>
  <si>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</si>
  <si>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</si>
  <si>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</si>
  <si>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</si>
  <si>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</si>
  <si>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</si>
  <si>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</si>
  <si>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</si>
  <si>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</si>
  <si>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</si>
  <si>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</si>
  <si>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</si>
  <si>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</si>
  <si>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</si>
  <si>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</si>
  <si>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</si>
  <si>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</si>
  <si>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</si>
  <si>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</si>
  <si>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</si>
  <si>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</si>
  <si>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</si>
  <si>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</si>
  <si>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</si>
  <si>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</si>
  <si>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</si>
  <si>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</si>
  <si>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</si>
  <si>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</si>
  <si>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</si>
  <si>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</si>
  <si>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</si>
  <si>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</si>
  <si>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</si>
  <si>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</si>
  <si>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</si>
  <si>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</si>
  <si>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</si>
  <si>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</si>
  <si>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</si>
  <si>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</si>
  <si>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</si>
  <si>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</si>
  <si>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</si>
  <si>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</si>
  <si>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</si>
  <si>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</si>
  <si>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</si>
  <si>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</si>
  <si>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</si>
  <si>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</si>
  <si>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</si>
  <si>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</si>
  <si>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</si>
  <si>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</si>
  <si>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</si>
  <si>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</si>
  <si>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</si>
  <si>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</si>
  <si>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</si>
  <si>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</si>
  <si>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</si>
  <si>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</si>
  <si>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</si>
  <si>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</si>
  <si>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</si>
  <si>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</si>
  <si>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</si>
  <si>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</si>
  <si>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</si>
  <si>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</si>
  <si>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</si>
  <si>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</si>
  <si>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</si>
  <si>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</si>
  <si>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</si>
  <si>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</si>
  <si>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</si>
  <si>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</si>
  <si>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</si>
  <si>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</si>
  <si>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</si>
  <si>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</si>
  <si>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</si>
  <si>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</si>
  <si>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</si>
  <si>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</si>
  <si>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</si>
  <si>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</si>
  <si>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</si>
  <si>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</si>
  <si>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</si>
  <si>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</si>
  <si>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</si>
  <si>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</si>
  <si>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</si>
  <si>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</si>
  <si>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</si>
  <si>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</si>
  <si>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</si>
  <si>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</si>
  <si>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</si>
  <si>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</si>
  <si>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</si>
  <si>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</si>
  <si>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</si>
  <si>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</si>
  <si>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</si>
  <si>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</si>
  <si>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</si>
  <si>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</si>
  <si>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</si>
  <si>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</si>
  <si>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</si>
  <si>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</si>
  <si>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</si>
  <si>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</si>
  <si>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</si>
  <si>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</si>
  <si>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</si>
  <si>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</si>
  <si>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</si>
  <si>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</si>
  <si>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</si>
  <si>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</si>
  <si>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</si>
  <si>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</si>
  <si>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</si>
  <si>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</si>
  <si>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</si>
  <si>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</si>
  <si>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</si>
  <si>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</si>
  <si>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</si>
  <si>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</si>
  <si>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</si>
  <si>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</si>
  <si>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</si>
  <si>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</si>
  <si>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</si>
  <si>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</si>
  <si>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</si>
  <si>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</si>
  <si>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</si>
  <si>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</si>
  <si>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</si>
  <si>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</si>
  <si>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</si>
  <si>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</si>
  <si>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</si>
  <si>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</si>
  <si>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</si>
  <si>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</si>
  <si>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</si>
  <si>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</si>
  <si>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</si>
  <si>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</si>
  <si>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</si>
  <si>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</si>
  <si>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</si>
  <si>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</si>
  <si>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</si>
  <si>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</si>
  <si>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</si>
  <si>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</si>
  <si>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</si>
  <si>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</si>
  <si>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</si>
  <si>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</si>
  <si>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</si>
  <si>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</si>
  <si>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</si>
  <si>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</si>
  <si>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</si>
  <si>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</si>
  <si>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</si>
  <si>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</si>
  <si>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</si>
  <si>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</si>
  <si>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</si>
  <si>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</si>
  <si>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</si>
  <si>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</si>
  <si>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</si>
  <si>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</si>
  <si>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</si>
  <si>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</si>
  <si>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</si>
  <si>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</si>
  <si>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</si>
  <si>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</si>
  <si>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</si>
  <si>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</si>
  <si>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</si>
  <si>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</si>
  <si>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</si>
  <si>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</si>
  <si>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</si>
  <si>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</si>
  <si>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</si>
  <si>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</si>
  <si>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</si>
  <si>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</si>
  <si>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</si>
  <si>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</si>
  <si>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</si>
  <si>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</si>
  <si>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</si>
  <si>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</si>
  <si>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</si>
  <si>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</si>
  <si>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</si>
  <si>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</si>
  <si>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</si>
  <si>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</si>
  <si>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</si>
  <si>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</si>
  <si>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</si>
  <si>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</si>
  <si>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</si>
  <si>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</si>
  <si>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</si>
  <si>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</si>
  <si>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</si>
  <si>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</si>
  <si>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</si>
  <si>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</si>
  <si>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</si>
  <si>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</si>
  <si>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</si>
  <si>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</si>
  <si>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</si>
  <si>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</si>
  <si>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</si>
  <si>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</si>
  <si>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</si>
  <si>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</si>
  <si>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</si>
  <si>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</si>
  <si>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</si>
  <si>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</si>
  <si>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</si>
  <si>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</si>
  <si>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</si>
  <si>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</si>
  <si>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</si>
  <si>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</si>
  <si>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</si>
  <si>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</si>
  <si>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</si>
  <si>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</si>
  <si>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</si>
  <si>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</si>
  <si>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</si>
  <si>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</si>
  <si>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</si>
  <si>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</si>
  <si>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</si>
  <si>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</si>
  <si>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</si>
  <si>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</si>
  <si>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</si>
  <si>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</si>
  <si>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</si>
  <si>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</si>
  <si>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</si>
  <si>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</si>
  <si>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</si>
  <si>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</si>
  <si>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</si>
  <si>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</si>
  <si>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</si>
  <si>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</si>
  <si>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</si>
  <si>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</si>
  <si>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</si>
  <si>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</si>
  <si>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</si>
  <si>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</si>
  <si>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</si>
  <si>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</si>
  <si>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</si>
  <si>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</si>
  <si>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</si>
  <si>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</si>
  <si>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</si>
  <si>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</si>
  <si>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</si>
  <si>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</si>
  <si>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</si>
  <si>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</si>
  <si>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</si>
  <si>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</si>
  <si>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</si>
  <si>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</si>
  <si>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</si>
  <si>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</si>
  <si>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</si>
  <si>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</si>
  <si>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</si>
  <si>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</si>
  <si>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</si>
  <si>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</si>
  <si>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</si>
  <si>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</si>
  <si>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</si>
  <si>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</si>
  <si>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</si>
  <si>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</si>
  <si>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</si>
  <si>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</si>
  <si>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</si>
  <si>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</si>
  <si>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</si>
  <si>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</si>
  <si>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</si>
  <si>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</si>
  <si>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</si>
  <si>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</si>
  <si>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</si>
  <si>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</si>
  <si>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</si>
  <si>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</si>
  <si>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</si>
  <si>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</si>
  <si>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</si>
  <si>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</si>
  <si>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</si>
  <si>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</si>
  <si>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</si>
  <si>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</si>
  <si>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</si>
  <si>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</si>
  <si>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</si>
  <si>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</si>
  <si>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</si>
  <si>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</si>
  <si>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</si>
  <si>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</si>
  <si>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</si>
  <si>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</si>
  <si>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</si>
  <si>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</si>
  <si>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</si>
  <si>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</si>
  <si>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</si>
  <si>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</si>
  <si>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</si>
  <si>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</si>
  <si>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</si>
  <si>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</si>
  <si>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</si>
  <si>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</si>
  <si>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</si>
  <si>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</si>
  <si>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</si>
  <si>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</si>
  <si>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</si>
  <si>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</si>
  <si>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</si>
  <si>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</si>
  <si>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</si>
  <si>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</si>
  <si>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</si>
  <si>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</si>
  <si>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</si>
  <si>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</si>
  <si>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</si>
  <si>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</si>
  <si>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</si>
  <si>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</si>
  <si>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</si>
  <si>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</si>
  <si>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</si>
  <si>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</si>
  <si>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</si>
  <si>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</si>
  <si>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</si>
  <si>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</si>
  <si>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</si>
  <si>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</si>
  <si>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</si>
  <si>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</si>
  <si>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</si>
  <si>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</si>
  <si>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</si>
  <si>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</si>
  <si>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</si>
  <si>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</si>
  <si>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</si>
  <si>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</si>
  <si>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</si>
  <si>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</si>
  <si>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</si>
  <si>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</si>
  <si>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</si>
  <si>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</si>
  <si>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</si>
  <si>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</si>
  <si>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</si>
  <si>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</si>
  <si>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</si>
  <si>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</si>
  <si>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</si>
  <si>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</si>
  <si>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</si>
  <si>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</si>
  <si>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</si>
  <si>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</si>
  <si>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</si>
  <si>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</si>
  <si>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</si>
  <si>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</si>
  <si>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</si>
  <si>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</si>
  <si>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</si>
  <si>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</si>
  <si>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</si>
  <si>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</si>
  <si>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</si>
  <si>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</si>
  <si>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</si>
  <si>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</si>
  <si>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</si>
  <si>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</si>
  <si>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</si>
  <si>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</si>
  <si>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</si>
  <si>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</si>
  <si>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</si>
  <si>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</si>
  <si>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</si>
  <si>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</si>
  <si>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</si>
  <si>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</si>
  <si>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</si>
  <si>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</si>
  <si>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</si>
  <si>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</si>
  <si>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</si>
  <si>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</si>
  <si>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</si>
  <si>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</si>
  <si>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</si>
  <si>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</si>
  <si>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</si>
  <si>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</si>
  <si>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</si>
  <si>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</si>
  <si>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</si>
  <si>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</si>
  <si>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</si>
  <si>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</si>
  <si>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</si>
  <si>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</si>
  <si>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</si>
  <si>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</si>
  <si>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</si>
  <si>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</si>
  <si>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</si>
  <si>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</si>
  <si>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</si>
  <si>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</si>
  <si>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</si>
  <si>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</si>
  <si>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</si>
  <si>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</si>
  <si>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</si>
  <si>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</si>
  <si>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</si>
  <si>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</si>
  <si>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</si>
  <si>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</si>
  <si>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</si>
  <si>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</si>
  <si>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</si>
  <si>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</si>
  <si>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</si>
  <si>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</si>
  <si>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</si>
  <si>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</si>
  <si>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</si>
  <si>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</si>
  <si>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</si>
  <si>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</si>
  <si>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</si>
  <si>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</si>
  <si>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</si>
  <si>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</si>
  <si>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</si>
  <si>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</si>
  <si>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</si>
  <si>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</si>
  <si>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</si>
  <si>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</si>
  <si>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</si>
  <si>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</si>
  <si>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</si>
  <si>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</si>
  <si>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</si>
  <si>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</si>
  <si>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</si>
  <si>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</si>
  <si>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</si>
  <si>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</si>
  <si>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</si>
  <si>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</si>
  <si>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</si>
  <si>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</si>
  <si>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</si>
  <si>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</si>
  <si>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</si>
  <si>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</si>
  <si>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</si>
  <si>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</si>
  <si>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</si>
  <si>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</si>
  <si>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</si>
  <si>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</si>
  <si>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</si>
  <si>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</si>
  <si>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</si>
  <si>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</si>
  <si>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</si>
  <si>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</si>
  <si>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</si>
  <si>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</si>
  <si>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</si>
  <si>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</si>
  <si>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</si>
  <si>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</si>
  <si>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</si>
  <si>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</si>
  <si>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</si>
  <si>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</si>
  <si>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</si>
  <si>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</si>
  <si>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</si>
  <si>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</si>
  <si>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</si>
  <si>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</si>
  <si>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</si>
  <si>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</si>
  <si>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</si>
  <si>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</si>
  <si>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</si>
  <si>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</si>
  <si>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</si>
  <si>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</si>
  <si>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</si>
  <si>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</si>
  <si>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</si>
  <si>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</si>
  <si>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</si>
  <si>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</si>
  <si>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</si>
  <si>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</si>
  <si>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</si>
  <si>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</si>
  <si>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</si>
  <si>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</si>
  <si>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</si>
  <si>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</si>
  <si>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</si>
  <si>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</si>
  <si>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</si>
  <si>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</si>
  <si>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</si>
  <si>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</si>
  <si>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</si>
  <si>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</si>
  <si>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</si>
  <si>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</si>
  <si>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</si>
  <si>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</si>
  <si>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</si>
  <si>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</si>
  <si>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</si>
  <si>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</si>
  <si>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</si>
  <si>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</si>
  <si>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</si>
  <si>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</si>
  <si>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</si>
  <si>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</si>
  <si>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</si>
  <si>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</si>
  <si>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</si>
  <si>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</si>
  <si>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</si>
  <si>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</si>
  <si>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</si>
  <si>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</si>
  <si>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</si>
  <si>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</si>
  <si>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</si>
  <si>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</si>
  <si>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</si>
  <si>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</si>
  <si>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</si>
  <si>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</si>
  <si>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</si>
  <si>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</si>
  <si>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</si>
  <si>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</si>
  <si>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</si>
  <si>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</si>
  <si>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</si>
  <si>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</si>
  <si>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</si>
  <si>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</si>
  <si>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</si>
  <si>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</si>
  <si>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</si>
  <si>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</si>
  <si>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</si>
  <si>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</si>
  <si>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</si>
  <si>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</si>
  <si>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</si>
  <si>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</si>
  <si>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</si>
  <si>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</si>
  <si>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</si>
  <si>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</si>
  <si>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</si>
  <si>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</si>
  <si>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</si>
  <si>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</si>
  <si>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</si>
  <si>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</si>
  <si>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</si>
  <si>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</si>
  <si>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</si>
  <si>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</si>
  <si>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</si>
  <si>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</si>
  <si>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</si>
  <si>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</si>
  <si>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</si>
  <si>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</si>
  <si>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</si>
  <si>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</si>
  <si>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</si>
  <si>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</si>
  <si>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</si>
  <si>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</si>
  <si>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</si>
  <si>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</si>
  <si>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</si>
  <si>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</si>
  <si>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</si>
  <si>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</si>
  <si>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</si>
  <si>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</si>
  <si>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</si>
  <si>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</si>
  <si>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</si>
  <si>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</si>
  <si>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</si>
  <si>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</si>
  <si>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</si>
  <si>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</si>
  <si>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</si>
  <si>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</si>
  <si>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</si>
  <si>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</si>
  <si>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</si>
  <si>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</si>
  <si>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</si>
  <si>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</si>
  <si>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</si>
  <si>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</si>
  <si>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</si>
  <si>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</si>
  <si>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</si>
  <si>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</si>
  <si>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</si>
  <si>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</si>
  <si>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</si>
  <si>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</si>
  <si>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</si>
  <si>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</si>
  <si>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</si>
  <si>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</si>
  <si>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</si>
  <si>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</si>
  <si>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</si>
  <si>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</si>
  <si>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</si>
  <si>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</si>
  <si>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</si>
  <si>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</si>
  <si>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</si>
  <si>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</si>
  <si>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</si>
  <si>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</si>
  <si>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</si>
  <si>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</si>
  <si>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</si>
  <si>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</si>
  <si>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</si>
  <si>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</si>
  <si>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</si>
  <si>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</si>
  <si>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</si>
  <si>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</si>
  <si>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</si>
  <si>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</si>
  <si>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</si>
  <si>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</si>
  <si>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</si>
  <si>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</si>
  <si>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</si>
  <si>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</si>
  <si>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</si>
  <si>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</si>
  <si>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</si>
  <si>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</si>
  <si>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</si>
  <si>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</si>
  <si>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</si>
  <si>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</si>
  <si>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</si>
  <si>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</si>
  <si>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</si>
  <si>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</si>
  <si>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</si>
  <si>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</si>
  <si>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</si>
  <si>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</si>
  <si>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</si>
  <si>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</si>
  <si>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</si>
  <si>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</si>
  <si>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</si>
  <si>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</si>
  <si>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</si>
  <si>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</si>
  <si>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</si>
  <si>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</si>
  <si>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</si>
  <si>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</si>
  <si>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</si>
  <si>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</si>
  <si>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</si>
  <si>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</si>
  <si>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</si>
  <si>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</si>
  <si>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</si>
  <si>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</si>
  <si>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</si>
  <si>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</si>
  <si>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</si>
  <si>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</si>
  <si>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</si>
  <si>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</si>
  <si>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</si>
  <si>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</si>
  <si>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</si>
  <si>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</si>
  <si>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</si>
  <si>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</si>
  <si>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</si>
  <si>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</si>
  <si>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</si>
  <si>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</si>
  <si>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</si>
  <si>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</si>
  <si>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</si>
  <si>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</si>
  <si>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</si>
  <si>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</si>
  <si>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</si>
  <si>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</si>
  <si>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</si>
  <si>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</si>
  <si>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</si>
  <si>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</si>
  <si>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</si>
  <si>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</si>
  <si>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</si>
  <si>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</si>
  <si>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</si>
  <si>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</si>
  <si>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</si>
  <si>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</si>
  <si>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</si>
  <si>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</si>
  <si>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</si>
  <si>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</si>
  <si>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</si>
  <si>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</si>
  <si>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</si>
  <si>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</si>
  <si>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</si>
  <si>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</si>
  <si>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</si>
  <si>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</si>
  <si>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</si>
  <si>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</si>
  <si>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</si>
  <si>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</si>
  <si>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</si>
  <si>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</si>
  <si>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</si>
  <si>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</si>
  <si>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</si>
  <si>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</si>
  <si>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</si>
  <si>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</si>
  <si>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</si>
  <si>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</si>
  <si>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</si>
  <si>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</si>
  <si>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</si>
  <si>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</si>
  <si>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</si>
  <si>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</si>
  <si>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</si>
  <si>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</si>
  <si>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</si>
  <si>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</si>
  <si>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</si>
  <si>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</si>
  <si>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</si>
  <si>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</si>
  <si>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</si>
  <si>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</si>
  <si>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</si>
  <si>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</si>
  <si>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</si>
  <si>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</si>
  <si>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</si>
  <si>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</si>
  <si>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</si>
  <si>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</si>
  <si>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</si>
  <si>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</si>
  <si>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</si>
  <si>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</si>
  <si>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</si>
  <si>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</si>
  <si>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</si>
  <si>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</si>
  <si>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</si>
  <si>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</si>
  <si>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</si>
  <si>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</si>
  <si>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</si>
  <si>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</si>
  <si>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</si>
  <si>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</si>
  <si>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</si>
  <si>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</si>
  <si>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</si>
  <si>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</si>
  <si>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</si>
  <si>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</si>
  <si>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</si>
  <si>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</si>
  <si>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</si>
  <si>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</si>
  <si>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</si>
  <si>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</si>
  <si>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</si>
  <si>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</si>
  <si>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</si>
  <si>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</si>
  <si>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</si>
  <si>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</si>
  <si>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</si>
  <si>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</si>
  <si>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</si>
  <si>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</si>
  <si>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</si>
  <si>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</si>
  <si>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</si>
  <si>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</si>
  <si>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</si>
  <si>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</si>
  <si>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</si>
  <si>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</si>
  <si>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</si>
  <si>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</si>
  <si>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</si>
  <si>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</si>
  <si>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</si>
  <si>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</si>
  <si>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</si>
  <si>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</si>
  <si>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</si>
  <si>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</si>
  <si>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</si>
  <si>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</si>
  <si>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</si>
  <si>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</si>
  <si>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</si>
  <si>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</si>
  <si>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</si>
  <si>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</si>
  <si>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</si>
  <si>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</si>
  <si>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</si>
  <si>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</si>
  <si>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</si>
  <si>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</si>
  <si>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</si>
  <si>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</si>
  <si>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</si>
  <si>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</si>
  <si>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</si>
  <si>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</si>
  <si>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</si>
  <si>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</si>
  <si>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</si>
  <si>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</si>
  <si>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</si>
  <si>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</si>
  <si>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</si>
  <si>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</si>
  <si>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</si>
  <si>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</si>
  <si>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</si>
  <si>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</si>
  <si>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</si>
  <si>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</si>
  <si>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</si>
  <si>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</si>
  <si>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</si>
  <si>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</si>
  <si>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</si>
  <si>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</si>
  <si>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</si>
  <si>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</si>
  <si>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</si>
  <si>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</si>
  <si>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</si>
  <si>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</si>
  <si>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</si>
  <si>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</si>
  <si>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</si>
  <si>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</si>
  <si>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</si>
  <si>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</si>
  <si>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</si>
  <si>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</si>
  <si>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</si>
  <si>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</si>
  <si>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</si>
  <si>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</si>
  <si>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</si>
  <si>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</si>
  <si>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</si>
  <si>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</si>
  <si>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</si>
  <si>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</si>
  <si>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</si>
  <si>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</si>
  <si>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</si>
  <si>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</si>
  <si>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</si>
  <si>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</si>
  <si>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</si>
  <si>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</si>
  <si>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</si>
  <si>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</si>
  <si>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</si>
  <si>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</si>
  <si>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</si>
  <si>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</si>
  <si>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</si>
  <si>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</si>
  <si>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</si>
  <si>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</si>
  <si>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</si>
  <si>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</si>
  <si>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</si>
  <si>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</si>
  <si>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</si>
  <si>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</si>
  <si>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</si>
  <si>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</si>
  <si>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</si>
  <si>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</si>
  <si>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</si>
  <si>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</si>
  <si>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</si>
  <si>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</si>
  <si>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</si>
  <si>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</si>
  <si>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</si>
  <si>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</si>
  <si>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</si>
  <si>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</si>
  <si>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</si>
  <si>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</si>
  <si>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</si>
  <si>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</si>
  <si>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</si>
  <si>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</si>
  <si>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</si>
  <si>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</si>
  <si>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</si>
  <si>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</si>
  <si>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</si>
  <si>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</si>
  <si>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</si>
  <si>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</si>
  <si>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</si>
  <si>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</si>
  <si>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</si>
  <si>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</si>
  <si>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</si>
  <si>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</si>
  <si>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</si>
  <si>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</si>
  <si>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</si>
  <si>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</si>
  <si>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</si>
  <si>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</si>
  <si>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</si>
  <si>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</si>
  <si>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</si>
  <si>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</si>
  <si>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</si>
  <si>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</si>
  <si>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</si>
  <si>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</si>
  <si>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</si>
  <si>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</si>
  <si>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</si>
  <si>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</si>
  <si>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</si>
  <si>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</si>
  <si>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</si>
  <si>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</si>
  <si>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</si>
  <si>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</si>
  <si>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</si>
  <si>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</si>
  <si>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</si>
  <si>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</si>
  <si>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</si>
  <si>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</si>
  <si>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</si>
  <si>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</si>
  <si>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</si>
  <si>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</si>
  <si>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</si>
  <si>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</si>
  <si>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</si>
  <si>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</si>
  <si>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</si>
  <si>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</si>
  <si>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</si>
  <si>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</si>
  <si>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</si>
  <si>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</si>
  <si>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</si>
  <si>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</si>
  <si>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</si>
  <si>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</si>
  <si>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</si>
  <si>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</si>
  <si>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</si>
  <si>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</si>
  <si>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</si>
  <si>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</si>
  <si>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</si>
  <si>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</si>
  <si>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</si>
  <si>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</si>
  <si>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</si>
  <si>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</si>
  <si>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</si>
  <si>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</si>
  <si>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</si>
  <si>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</si>
  <si>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</si>
  <si>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</si>
  <si>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</si>
  <si>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</si>
  <si>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</si>
  <si>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</si>
  <si>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</si>
  <si>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</si>
  <si>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</si>
  <si>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</si>
  <si>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</si>
  <si>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</si>
  <si>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</si>
  <si>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</si>
  <si>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</si>
  <si>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</si>
  <si>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</si>
  <si>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</si>
  <si>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</si>
  <si>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</si>
  <si>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</si>
  <si>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</si>
  <si>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</si>
  <si>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</si>
  <si>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</si>
  <si>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</si>
  <si>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</si>
  <si>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</si>
  <si>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</si>
  <si>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</si>
  <si>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</si>
  <si>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</si>
  <si>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</si>
  <si>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</si>
  <si>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</si>
  <si>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</si>
  <si>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</si>
  <si>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</si>
  <si>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</si>
  <si>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</si>
  <si>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</si>
  <si>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</si>
  <si>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</si>
  <si>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</si>
  <si>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</si>
  <si>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</si>
  <si>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</si>
  <si>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</si>
  <si>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</si>
  <si>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</si>
  <si>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</si>
  <si>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</si>
  <si>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</si>
  <si>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</si>
  <si>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</si>
  <si>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</si>
  <si>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</si>
  <si>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</si>
  <si>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</si>
  <si>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</si>
  <si>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</si>
  <si>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</si>
  <si>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</si>
  <si>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</si>
  <si>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</si>
  <si>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</si>
  <si>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</si>
  <si>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</si>
  <si>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</si>
  <si>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</si>
  <si>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</si>
  <si>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</si>
  <si>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</si>
  <si>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</si>
  <si>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</si>
  <si>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</si>
  <si>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</si>
  <si>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</si>
  <si>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</si>
  <si>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</si>
  <si>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</si>
  <si>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</si>
  <si>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</si>
  <si>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</si>
  <si>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</si>
  <si>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</si>
  <si>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</si>
  <si>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</si>
  <si>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</si>
  <si>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</si>
  <si>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</si>
  <si>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</si>
  <si>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</si>
  <si>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</si>
  <si>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</si>
  <si>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</si>
  <si>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</si>
  <si>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</si>
  <si>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</si>
  <si>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</si>
  <si>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</si>
  <si>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</si>
  <si>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</si>
  <si>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</si>
  <si>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</si>
  <si>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</si>
  <si>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</si>
  <si>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</si>
  <si>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</si>
  <si>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</si>
  <si>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</si>
  <si>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</si>
  <si>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</si>
  <si>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</si>
  <si>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</si>
  <si>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</si>
  <si>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</si>
  <si>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</si>
  <si>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</si>
  <si>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</si>
  <si>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</si>
  <si>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</si>
  <si>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</si>
  <si>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</si>
  <si>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</si>
  <si>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</si>
  <si>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</si>
  <si>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</si>
  <si>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</si>
  <si>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</si>
  <si>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</si>
  <si>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</si>
  <si>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</si>
  <si>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</si>
  <si>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</si>
  <si>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</si>
  <si>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</si>
  <si>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</si>
  <si>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</si>
  <si>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</si>
  <si>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</si>
  <si>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</si>
  <si>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</si>
  <si>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</si>
  <si>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</si>
  <si>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</si>
  <si>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</si>
  <si>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</si>
  <si>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</si>
  <si>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</si>
  <si>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</si>
  <si>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</si>
  <si>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</si>
  <si>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</si>
  <si>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</si>
  <si>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</si>
  <si>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</si>
  <si>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</si>
  <si>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</si>
  <si>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</si>
  <si>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</si>
  <si>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</si>
  <si>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</si>
  <si>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</si>
  <si>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</si>
  <si>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</si>
  <si>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</si>
  <si>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</si>
  <si>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</si>
  <si>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</si>
  <si>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</si>
  <si>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</si>
  <si>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</si>
  <si>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</si>
  <si>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</si>
  <si>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</si>
  <si>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</si>
  <si>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</si>
  <si>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</si>
  <si>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</si>
  <si>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</si>
  <si>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</si>
  <si>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</si>
  <si>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</si>
  <si>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</si>
  <si>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</si>
  <si>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</si>
  <si>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</si>
  <si>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</si>
  <si>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</si>
  <si>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</si>
  <si>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</si>
  <si>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</si>
  <si>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</si>
  <si>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</si>
  <si>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</si>
  <si>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</si>
  <si>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</si>
  <si>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</si>
  <si>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</si>
  <si>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</si>
  <si>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</si>
  <si>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</si>
  <si>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</si>
  <si>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</si>
  <si>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</si>
  <si>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</si>
  <si>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</si>
  <si>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</si>
  <si>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</si>
  <si>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</si>
  <si>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</si>
  <si>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</si>
  <si>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</si>
  <si>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</si>
  <si>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</si>
  <si>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</si>
  <si>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</si>
  <si>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</si>
  <si>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</si>
  <si>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</si>
  <si>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</si>
  <si>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</si>
  <si>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</si>
  <si>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</si>
  <si>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</si>
  <si>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</si>
  <si>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</si>
  <si>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</si>
  <si>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</si>
  <si>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</si>
  <si>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</si>
  <si>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</si>
  <si>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</si>
  <si>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</si>
  <si>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</si>
  <si>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</si>
  <si>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</si>
  <si>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</si>
  <si>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</si>
  <si>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</si>
  <si>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</si>
  <si>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</si>
  <si>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</si>
  <si>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</si>
  <si>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</si>
  <si>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</si>
  <si>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</si>
  <si>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</si>
  <si>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</si>
  <si>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</si>
  <si>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</si>
  <si>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</si>
  <si>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</si>
  <si>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</si>
  <si>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</si>
  <si>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</si>
  <si>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</si>
  <si>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</si>
  <si>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</si>
  <si>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</si>
  <si>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</si>
  <si>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</si>
  <si>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</si>
  <si>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</si>
  <si>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</si>
  <si>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</si>
  <si>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</si>
  <si>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</si>
  <si>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</si>
  <si>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</si>
  <si>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</si>
  <si>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</si>
  <si>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</si>
  <si>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</si>
  <si>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</si>
  <si>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</si>
  <si>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</si>
  <si>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</si>
  <si>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</si>
  <si>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</si>
  <si>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</si>
  <si>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</si>
  <si>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</si>
  <si>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</si>
  <si>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</si>
  <si>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</si>
  <si>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</si>
  <si>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</si>
  <si>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</si>
  <si>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</si>
  <si>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</si>
  <si>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</si>
  <si>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</si>
  <si>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</si>
  <si>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</si>
  <si>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</si>
  <si>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</si>
  <si>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</si>
  <si>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</si>
  <si>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</si>
  <si>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</si>
  <si>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</si>
  <si>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</si>
  <si>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</si>
  <si>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</si>
  <si>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</si>
  <si>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</si>
  <si>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</si>
  <si>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</si>
  <si>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</si>
  <si>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</si>
  <si>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</si>
  <si>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</si>
  <si>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</si>
  <si>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</si>
  <si>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</si>
  <si>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</si>
  <si>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</si>
  <si>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</si>
  <si>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</si>
  <si>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</si>
  <si>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</si>
  <si>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</si>
  <si>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</si>
  <si>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</si>
  <si>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</si>
  <si>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</si>
  <si>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</si>
  <si>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</si>
  <si>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</si>
  <si>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</si>
  <si>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</si>
  <si>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</si>
  <si>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</si>
  <si>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</si>
  <si>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</si>
  <si>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</si>
  <si>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</si>
  <si>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</si>
  <si>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</si>
  <si>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</si>
  <si>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</si>
  <si>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</si>
  <si>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</si>
  <si>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</si>
  <si>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</si>
  <si>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</si>
  <si>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</si>
  <si>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</si>
  <si>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</si>
  <si>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</si>
  <si>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</si>
  <si>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</si>
  <si>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</si>
  <si>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</si>
  <si>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</si>
  <si>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</si>
  <si>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</si>
  <si>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</si>
  <si>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</si>
  <si>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</si>
  <si>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</si>
  <si>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</si>
  <si>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</si>
  <si>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</si>
  <si>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</si>
  <si>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</si>
  <si>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</si>
  <si>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</si>
  <si>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</si>
  <si>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</si>
  <si>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</si>
  <si>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</si>
  <si>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</si>
  <si>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</si>
  <si>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</si>
  <si>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</si>
  <si>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</si>
  <si>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</si>
  <si>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</si>
  <si>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</si>
  <si>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</si>
  <si>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</si>
  <si>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</si>
  <si>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</si>
  <si>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</si>
  <si>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</si>
  <si>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</si>
  <si>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</si>
  <si>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</si>
  <si>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</si>
  <si>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</si>
  <si>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</si>
  <si>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</si>
  <si>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</si>
  <si>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</si>
  <si>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</si>
  <si>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</si>
  <si>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</si>
  <si>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</si>
  <si>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</si>
  <si>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</si>
  <si>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</si>
  <si>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</si>
  <si>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</si>
  <si>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</si>
  <si>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</si>
  <si>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</si>
  <si>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</si>
  <si>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</si>
  <si>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</si>
  <si>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</si>
  <si>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</si>
  <si>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</si>
  <si>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</si>
  <si>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</si>
  <si>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</si>
  <si>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</si>
  <si>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</si>
  <si>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</si>
  <si>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</si>
  <si>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</si>
  <si>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</si>
  <si>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</si>
  <si>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</si>
  <si>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</si>
  <si>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</si>
  <si>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</si>
  <si>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</si>
  <si>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</si>
  <si>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</si>
  <si>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</si>
  <si>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</si>
  <si>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</si>
  <si>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</si>
  <si>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</si>
  <si>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</si>
  <si>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</si>
  <si>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</si>
  <si>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</si>
  <si>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</si>
  <si>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</si>
  <si>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</si>
  <si>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</si>
  <si>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</si>
  <si>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</si>
  <si>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</si>
  <si>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</si>
  <si>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</si>
  <si>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</si>
  <si>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</si>
  <si>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</si>
  <si>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</si>
  <si>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</si>
  <si>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</si>
  <si>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</si>
  <si>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</si>
  <si>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</si>
  <si>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</si>
  <si>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</si>
  <si>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</si>
  <si>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</si>
  <si>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</si>
  <si>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</si>
  <si>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</si>
  <si>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</si>
  <si>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</si>
  <si>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</si>
  <si>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</si>
  <si>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</si>
  <si>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</si>
  <si>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</si>
  <si>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</si>
  <si>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</si>
  <si>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</si>
  <si>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</si>
  <si>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</si>
  <si>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</si>
  <si>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</si>
  <si>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</si>
  <si>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</si>
  <si>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</si>
  <si>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</si>
  <si>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</si>
  <si>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</si>
  <si>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</si>
  <si>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</si>
  <si>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</si>
  <si>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</si>
  <si>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</si>
  <si>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</si>
  <si>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</si>
  <si>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</si>
  <si>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</si>
  <si>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</si>
  <si>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</si>
  <si>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</si>
  <si>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</si>
  <si>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</si>
  <si>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</si>
  <si>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</si>
  <si>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</si>
  <si>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</si>
  <si>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</si>
  <si>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</si>
  <si>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</si>
  <si>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</si>
  <si>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</si>
  <si>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</si>
  <si>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</si>
  <si>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</si>
  <si>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</si>
  <si>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</si>
  <si>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</si>
  <si>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</si>
  <si>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</si>
  <si>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</si>
  <si>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</si>
  <si>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</si>
  <si>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</si>
  <si>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</si>
  <si>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</si>
  <si>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</si>
  <si>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</si>
  <si>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</si>
  <si>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</si>
  <si>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</si>
  <si>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</si>
  <si>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</si>
  <si>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</si>
  <si>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</si>
  <si>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</si>
  <si>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</si>
  <si>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</si>
  <si>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</si>
  <si>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</si>
  <si>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</si>
  <si>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</si>
  <si>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</si>
  <si>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</si>
  <si>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</si>
  <si>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</si>
  <si>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</si>
  <si>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</si>
  <si>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</si>
  <si>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</si>
  <si>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</si>
  <si>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</si>
  <si>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</si>
  <si>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</si>
  <si>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</si>
  <si>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</si>
  <si>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</si>
  <si>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</si>
  <si>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</si>
  <si>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</si>
  <si>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</si>
  <si>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</si>
  <si>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</si>
  <si>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</si>
  <si>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</si>
  <si>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</si>
  <si>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</si>
  <si>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</si>
  <si>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</si>
  <si>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</si>
  <si>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</si>
  <si>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</si>
  <si>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</si>
  <si>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</si>
  <si>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</si>
  <si>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</si>
  <si>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</si>
  <si>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</si>
  <si>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</si>
  <si>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</si>
  <si>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</si>
  <si>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</si>
  <si>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</si>
  <si>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</si>
  <si>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</si>
  <si>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</si>
  <si>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</si>
  <si>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</si>
  <si>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</si>
  <si>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</si>
  <si>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</si>
  <si>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</si>
  <si>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</si>
  <si>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</si>
  <si>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</si>
  <si>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</si>
  <si>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</si>
  <si>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</si>
  <si>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</si>
  <si>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</si>
  <si>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</si>
  <si>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</si>
  <si>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</si>
  <si>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</si>
  <si>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</si>
  <si>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</si>
  <si>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</si>
  <si>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</si>
  <si>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</si>
  <si>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</si>
  <si>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</si>
  <si>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</si>
  <si>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</si>
  <si>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</si>
  <si>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</si>
  <si>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</si>
  <si>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</si>
  <si>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</si>
  <si>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</si>
  <si>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</si>
  <si>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</si>
  <si>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</si>
  <si>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</si>
  <si>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</si>
  <si>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</si>
  <si>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</si>
  <si>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</si>
  <si>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</si>
  <si>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</si>
  <si>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</si>
  <si>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</si>
  <si>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</si>
  <si>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</si>
  <si>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</si>
  <si>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</si>
  <si>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</si>
  <si>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</si>
  <si>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</si>
  <si>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</si>
  <si>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</si>
  <si>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</si>
  <si>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</si>
  <si>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</si>
  <si>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</si>
  <si>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</si>
  <si>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</si>
  <si>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</si>
  <si>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</si>
  <si>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</si>
  <si>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</si>
  <si>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</si>
  <si>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</si>
  <si>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</si>
  <si>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</si>
  <si>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</si>
  <si>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</si>
  <si>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</si>
  <si>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</si>
  <si>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</si>
  <si>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</si>
  <si>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</si>
  <si>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</si>
  <si>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</si>
  <si>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</si>
  <si>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</si>
  <si>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</si>
  <si>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</si>
  <si>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</si>
  <si>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</si>
  <si>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</si>
  <si>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</si>
  <si>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</si>
  <si>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</si>
  <si>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</si>
  <si>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</si>
  <si>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</si>
  <si>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</si>
  <si>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</si>
  <si>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</si>
  <si>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</si>
  <si>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</si>
  <si>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</si>
  <si>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</si>
  <si>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</si>
  <si>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</si>
  <si>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</si>
  <si>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</si>
  <si>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</si>
  <si>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</si>
  <si>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</si>
  <si>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</si>
  <si>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</si>
  <si>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</si>
  <si>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</si>
  <si>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</si>
  <si>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</si>
  <si>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</si>
  <si>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</si>
  <si>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</si>
  <si>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</si>
  <si>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</si>
  <si>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</si>
  <si>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</si>
  <si>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</si>
  <si>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</si>
  <si>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</si>
  <si>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</si>
  <si>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</si>
  <si>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</si>
  <si>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</si>
  <si>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</si>
  <si>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</si>
  <si>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</si>
  <si>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</si>
  <si>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</si>
  <si>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</si>
  <si>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</si>
  <si>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</si>
  <si>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</si>
  <si>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</si>
  <si>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</si>
  <si>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</si>
  <si>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</si>
  <si>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</si>
  <si>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</si>
  <si>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</si>
  <si>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</si>
  <si>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</si>
  <si>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</si>
  <si>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</si>
  <si>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</si>
  <si>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</si>
  <si>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</si>
  <si>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</si>
  <si>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</si>
  <si>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</si>
  <si>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</si>
  <si>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</si>
  <si>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</si>
  <si>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</si>
  <si>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</si>
  <si>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</si>
  <si>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</si>
  <si>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</si>
  <si>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</si>
  <si>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</si>
  <si>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</si>
  <si>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</si>
  <si>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</si>
  <si>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</si>
  <si>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</si>
  <si>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</si>
  <si>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</si>
  <si>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</si>
  <si>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</si>
  <si>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</si>
  <si>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</si>
  <si>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</si>
  <si>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</si>
  <si>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</si>
  <si>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</si>
  <si>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</si>
  <si>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</si>
  <si>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</si>
  <si>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</si>
  <si>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</si>
  <si>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</si>
  <si>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</si>
  <si>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</si>
  <si>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</si>
  <si>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</si>
  <si>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</si>
  <si>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</si>
  <si>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</si>
  <si>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</si>
  <si>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</si>
  <si>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</si>
  <si>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</si>
  <si>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</si>
  <si>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</si>
  <si>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</si>
  <si>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</si>
  <si>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</si>
  <si>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</si>
  <si>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</si>
  <si>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</si>
  <si>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</si>
  <si>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</si>
  <si>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</si>
  <si>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</si>
  <si>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</si>
  <si>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</si>
  <si>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</si>
  <si>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</si>
  <si>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</si>
  <si>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</si>
  <si>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</si>
  <si>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</si>
  <si>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</si>
  <si>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</si>
  <si>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</si>
  <si>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</si>
  <si>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</si>
  <si>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</si>
  <si>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</si>
  <si>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</si>
  <si>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</si>
  <si>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</si>
  <si>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</si>
  <si>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</si>
  <si>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</si>
  <si>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</si>
  <si>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</si>
  <si>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</si>
  <si>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</si>
  <si>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</si>
  <si>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</si>
  <si>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</si>
  <si>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</si>
  <si>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</si>
  <si>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</si>
  <si>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</si>
  <si>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</si>
  <si>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</si>
  <si>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</si>
  <si>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</si>
  <si>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</si>
  <si>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</si>
  <si>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</si>
  <si>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</si>
  <si>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</si>
  <si>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</si>
  <si>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</si>
  <si>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</si>
  <si>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</si>
  <si>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</si>
  <si>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</si>
  <si>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</si>
  <si>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</si>
  <si>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</si>
  <si>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</si>
  <si>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</si>
  <si>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</si>
  <si>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</si>
  <si>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</si>
  <si>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</si>
  <si>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</si>
  <si>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</si>
  <si>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</si>
  <si>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</si>
  <si>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</si>
  <si>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</si>
  <si>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</si>
  <si>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</si>
  <si>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</si>
  <si>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</si>
  <si>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</si>
  <si>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</si>
  <si>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</si>
  <si>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</si>
  <si>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</si>
  <si>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</si>
  <si>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</si>
  <si>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</si>
  <si>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</si>
  <si>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</si>
  <si>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</si>
  <si>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</si>
  <si>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</si>
  <si>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</si>
  <si>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</si>
  <si>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</si>
  <si>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</si>
  <si>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</si>
  <si>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</si>
  <si>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</si>
  <si>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</si>
  <si>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</si>
  <si>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</si>
  <si>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</si>
  <si>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</si>
  <si>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</si>
  <si>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</si>
  <si>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</si>
  <si>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</si>
  <si>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</si>
  <si>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</si>
  <si>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</si>
  <si>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</si>
  <si>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</si>
  <si>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</si>
  <si>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</si>
  <si>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</si>
  <si>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</si>
  <si>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</si>
  <si>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</si>
  <si>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</si>
  <si>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</si>
  <si>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</si>
  <si>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</si>
  <si>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</si>
  <si>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</si>
  <si>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</si>
  <si>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</si>
  <si>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</si>
  <si>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</si>
  <si>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</si>
  <si>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</si>
  <si>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</si>
  <si>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</si>
  <si>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</si>
  <si>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</si>
  <si>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</si>
  <si>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</si>
  <si>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</si>
  <si>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</si>
  <si>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</si>
  <si>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</si>
  <si>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</si>
  <si>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</si>
  <si>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</si>
  <si>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</si>
  <si>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</si>
  <si>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</si>
  <si>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</si>
  <si>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</si>
  <si>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</si>
  <si>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</si>
  <si>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</si>
  <si>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</si>
  <si>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</si>
  <si>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</si>
  <si>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</si>
  <si>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</si>
  <si>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</si>
  <si>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</si>
  <si>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</si>
  <si>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</si>
  <si>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</si>
  <si>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</si>
  <si>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</si>
  <si>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</si>
  <si>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</si>
  <si>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</si>
  <si>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</si>
  <si>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</si>
  <si>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</si>
  <si>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</si>
  <si>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</si>
  <si>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</si>
  <si>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</si>
  <si>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</si>
  <si>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</si>
  <si>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</si>
  <si>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</si>
  <si>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</si>
  <si>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</si>
  <si>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</si>
  <si>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</si>
  <si>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</si>
  <si>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</si>
  <si>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</si>
  <si>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</si>
  <si>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</si>
  <si>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</si>
  <si>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</si>
  <si>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</si>
  <si>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</si>
  <si>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</si>
  <si>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</si>
  <si>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</si>
  <si>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</si>
  <si>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</si>
  <si>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</si>
  <si>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</si>
  <si>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</si>
  <si>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</si>
  <si>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</si>
  <si>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</si>
  <si>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</si>
  <si>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</si>
  <si>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</si>
  <si>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</si>
  <si>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</si>
  <si>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</si>
  <si>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</si>
  <si>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</si>
  <si>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</si>
  <si>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</si>
  <si>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</si>
  <si>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</si>
  <si>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</si>
  <si>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</si>
  <si>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</si>
  <si>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</si>
  <si>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</si>
  <si>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</si>
  <si>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</si>
  <si>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</si>
  <si>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</si>
  <si>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</si>
  <si>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</si>
  <si>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</si>
  <si>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</si>
  <si>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</si>
  <si>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</si>
  <si>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</si>
  <si>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</si>
  <si>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</si>
  <si>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</si>
  <si>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</si>
  <si>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</si>
  <si>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</si>
  <si>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</si>
  <si>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</si>
  <si>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</si>
  <si>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</si>
  <si>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</si>
  <si>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</si>
  <si>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</si>
  <si>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</si>
  <si>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</si>
  <si>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</si>
  <si>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</si>
  <si>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</si>
  <si>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</si>
  <si>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</si>
  <si>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</si>
  <si>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</si>
  <si>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</si>
  <si>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</si>
  <si>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</si>
  <si>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</si>
  <si>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</si>
  <si>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</si>
  <si>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</si>
  <si>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</si>
  <si>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</si>
  <si>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</si>
  <si>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</si>
  <si>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</si>
  <si>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</si>
  <si>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</si>
  <si>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</si>
  <si>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</si>
  <si>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</si>
  <si>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</si>
  <si>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</si>
  <si>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</si>
  <si>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</si>
  <si>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</si>
  <si>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</si>
  <si>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</si>
  <si>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</si>
  <si>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</si>
  <si>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</si>
  <si>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</si>
  <si>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</si>
  <si>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</si>
  <si>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</si>
  <si>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</si>
  <si>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</si>
  <si>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</si>
  <si>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</si>
  <si>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</si>
  <si>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</si>
  <si>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</si>
  <si>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</si>
  <si>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</si>
  <si>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</si>
  <si>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</si>
  <si>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</si>
  <si>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</si>
  <si>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</si>
  <si>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</si>
  <si>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</si>
  <si>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</si>
  <si>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</si>
  <si>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</si>
  <si>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</si>
  <si>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</si>
  <si>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</si>
  <si>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</si>
  <si>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</si>
  <si>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</si>
  <si>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</si>
  <si>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</si>
  <si>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</si>
  <si>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</si>
  <si>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</si>
  <si>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</si>
  <si>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</si>
  <si>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</si>
  <si>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</si>
  <si>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</si>
  <si>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</si>
  <si>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</si>
  <si>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</si>
  <si>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</si>
  <si>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</si>
  <si>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</si>
  <si>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</si>
  <si>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</si>
  <si>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</si>
  <si>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</si>
  <si>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</si>
  <si>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</si>
  <si>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</si>
  <si>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</si>
  <si>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</si>
  <si>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</si>
  <si>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</si>
  <si>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</si>
  <si>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</si>
  <si>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</si>
  <si>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</si>
  <si>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</si>
  <si>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</si>
  <si>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</si>
  <si>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</si>
  <si>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</si>
  <si>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</si>
  <si>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</si>
  <si>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</si>
  <si>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</si>
  <si>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</si>
  <si>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</si>
  <si>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</si>
  <si>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</si>
  <si>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</si>
  <si>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</si>
  <si>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</si>
  <si>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</si>
  <si>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</si>
  <si>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</si>
  <si>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</si>
  <si>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</si>
  <si>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</si>
  <si>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</si>
  <si>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</si>
  <si>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</si>
  <si>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</si>
  <si>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</si>
  <si>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</si>
  <si>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</si>
  <si>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</si>
  <si>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</si>
  <si>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</si>
  <si>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</si>
  <si>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</si>
  <si>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</si>
  <si>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</si>
  <si>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</si>
  <si>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</si>
  <si>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</si>
  <si>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</si>
  <si>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</si>
  <si>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</si>
  <si>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</si>
  <si>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</si>
  <si>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</si>
  <si>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</si>
  <si>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</si>
  <si>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</si>
  <si>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</si>
  <si>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</si>
  <si>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</si>
  <si>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</si>
  <si>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</si>
  <si>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</si>
  <si>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</si>
  <si>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</si>
  <si>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</si>
  <si>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</si>
  <si>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</si>
  <si>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</si>
  <si>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</si>
  <si>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</si>
  <si>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</si>
  <si>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</si>
  <si>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</si>
  <si>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</si>
  <si>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</si>
  <si>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</si>
  <si>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</si>
  <si>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</si>
  <si>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</si>
  <si>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</si>
  <si>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</si>
  <si>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</si>
  <si>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</si>
  <si>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</si>
  <si>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</si>
  <si>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</si>
  <si>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</si>
  <si>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</si>
  <si>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</si>
  <si>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</si>
  <si>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</si>
  <si>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</si>
  <si>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</si>
  <si>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</si>
  <si>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</si>
  <si>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</si>
  <si>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</si>
  <si>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</si>
  <si>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</si>
  <si>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</si>
  <si>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</si>
  <si>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</si>
  <si>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</si>
  <si>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</si>
  <si>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</si>
  <si>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</si>
  <si>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</si>
  <si>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</si>
  <si>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</si>
  <si>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</si>
  <si>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</si>
  <si>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</si>
  <si>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</si>
  <si>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</si>
  <si>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</si>
  <si>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</si>
  <si>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</si>
  <si>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</si>
  <si>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</si>
  <si>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</si>
  <si>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</si>
  <si>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</si>
  <si>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</si>
  <si>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</si>
  <si>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</si>
  <si>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</si>
  <si>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</si>
  <si>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</si>
  <si>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</si>
  <si>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</si>
  <si>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</si>
  <si>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</si>
  <si>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</si>
  <si>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</si>
  <si>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</si>
  <si>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</si>
  <si>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</si>
  <si>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</si>
  <si>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</si>
  <si>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</si>
  <si>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</si>
  <si>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</si>
  <si>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</si>
  <si>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</si>
  <si>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</si>
  <si>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</si>
  <si>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</si>
  <si>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</si>
  <si>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</si>
  <si>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</si>
  <si>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</si>
  <si>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</si>
  <si>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</si>
  <si>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</si>
  <si>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</si>
  <si>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</si>
  <si>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</si>
  <si>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</si>
  <si>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</si>
  <si>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</si>
  <si>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</si>
  <si>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</si>
  <si>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</si>
  <si>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</si>
  <si>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</si>
  <si>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</si>
  <si>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</si>
  <si>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</si>
  <si>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</si>
  <si>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</si>
  <si>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</si>
  <si>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</si>
  <si>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</si>
  <si>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</si>
  <si>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</si>
  <si>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</si>
  <si>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</si>
  <si>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</si>
  <si>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</si>
  <si>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</si>
  <si>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</si>
  <si>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</si>
  <si>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</si>
  <si>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</si>
  <si>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</si>
  <si>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</si>
  <si>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</si>
  <si>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</si>
  <si>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</si>
  <si>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</si>
  <si>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</si>
  <si>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</si>
  <si>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</si>
  <si>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</si>
  <si>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</si>
  <si>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</si>
  <si>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</si>
  <si>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</si>
  <si>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</si>
  <si>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</si>
  <si>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</si>
  <si>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</si>
  <si>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</si>
  <si>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</si>
  <si>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</si>
  <si>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</si>
  <si>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</si>
  <si>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</si>
  <si>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</si>
  <si>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</si>
  <si>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</si>
  <si>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</si>
  <si>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</si>
  <si>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</si>
  <si>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</si>
  <si>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</si>
  <si>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</si>
  <si>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</si>
  <si>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</si>
  <si>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</si>
  <si>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</si>
  <si>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</si>
  <si>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</si>
  <si>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</si>
  <si>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</si>
  <si>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</si>
  <si>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</si>
  <si>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</si>
  <si>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</si>
  <si>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</si>
  <si>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</si>
  <si>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</si>
  <si>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</si>
  <si>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</si>
  <si>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</si>
  <si>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</si>
  <si>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</si>
  <si>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</si>
  <si>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</si>
  <si>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</si>
  <si>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</si>
  <si>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</si>
  <si>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</si>
  <si>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</si>
  <si>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</si>
  <si>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</si>
  <si>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</si>
  <si>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</si>
  <si>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</si>
  <si>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</si>
  <si>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</si>
  <si>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</si>
  <si>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</si>
  <si>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</si>
  <si>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</si>
  <si>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</si>
  <si>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</si>
  <si>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</si>
  <si>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</si>
  <si>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</si>
  <si>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</si>
  <si>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</si>
  <si>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</si>
  <si>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</si>
  <si>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</si>
  <si>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</si>
  <si>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</si>
  <si>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</si>
  <si>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</si>
  <si>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</si>
  <si>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</si>
  <si>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</si>
  <si>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</si>
  <si>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</si>
  <si>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</si>
  <si>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</si>
  <si>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</si>
  <si>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</si>
  <si>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</si>
  <si>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</si>
  <si>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</si>
  <si>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</si>
  <si>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</si>
  <si>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</si>
  <si>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</si>
  <si>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</si>
  <si>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</si>
  <si>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</si>
  <si>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</si>
  <si>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</si>
  <si>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</si>
  <si>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</si>
  <si>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</si>
  <si>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</si>
  <si>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</si>
  <si>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</si>
  <si>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</si>
  <si>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</si>
  <si>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</si>
  <si>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</si>
  <si>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</si>
  <si>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</si>
  <si>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</si>
  <si>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</si>
  <si>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</si>
  <si>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</si>
  <si>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</si>
  <si>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</si>
  <si>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</si>
  <si>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</si>
  <si>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</si>
  <si>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</si>
  <si>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</si>
  <si>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</si>
  <si>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</si>
  <si>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</si>
  <si>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</si>
  <si>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</si>
  <si>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</si>
  <si>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</si>
  <si>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</si>
  <si>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</si>
  <si>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</si>
  <si>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</si>
  <si>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</si>
  <si>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</si>
  <si>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</si>
  <si>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</si>
  <si>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</si>
  <si>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</si>
  <si>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</si>
  <si>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</si>
  <si>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</si>
  <si>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</si>
  <si>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</si>
  <si>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</si>
  <si>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</si>
  <si>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</si>
  <si>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</si>
  <si>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</si>
  <si>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</si>
  <si>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</si>
  <si>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</si>
  <si>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</si>
  <si>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</si>
  <si>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</si>
  <si>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</si>
  <si>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</si>
  <si>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</si>
  <si>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</si>
  <si>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</si>
  <si>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</si>
  <si>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</si>
  <si>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</si>
  <si>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</si>
  <si>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</si>
  <si>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</si>
  <si>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</si>
  <si>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</si>
  <si>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</si>
  <si>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</si>
  <si>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</si>
  <si>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</si>
  <si>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</si>
  <si>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</si>
  <si>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</si>
  <si>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</si>
  <si>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</si>
  <si>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</si>
  <si>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</si>
  <si>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</si>
  <si>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</si>
  <si>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</si>
  <si>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</si>
  <si>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</si>
  <si>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</si>
  <si>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</si>
  <si>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</si>
  <si>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</si>
  <si>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</si>
  <si>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</si>
  <si>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</si>
  <si>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</si>
  <si>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</si>
  <si>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</si>
  <si>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</si>
  <si>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</si>
  <si>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</si>
  <si>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</si>
  <si>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</si>
  <si>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</si>
  <si>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</si>
  <si>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</si>
  <si>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</si>
  <si>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</si>
  <si>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</si>
  <si>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</si>
  <si>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</si>
  <si>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</si>
  <si>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</si>
  <si>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</si>
  <si>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</si>
  <si>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</si>
  <si>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</si>
  <si>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</si>
  <si>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</si>
  <si>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</si>
  <si>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</si>
  <si>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</si>
  <si>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</si>
  <si>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</si>
  <si>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</si>
  <si>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</si>
  <si>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</si>
  <si>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</si>
  <si>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</si>
  <si>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</si>
  <si>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</si>
  <si>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</si>
  <si>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</si>
  <si>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</si>
  <si>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</si>
  <si>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</si>
  <si>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</si>
  <si>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</si>
  <si>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</si>
  <si>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</si>
  <si>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</si>
  <si>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</si>
  <si>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</si>
  <si>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</si>
  <si>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</si>
  <si>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</si>
  <si>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</si>
  <si>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</si>
  <si>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</si>
  <si>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</si>
  <si>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</si>
  <si>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</si>
  <si>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</si>
  <si>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</si>
  <si>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</si>
  <si>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</si>
  <si>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</si>
  <si>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</si>
  <si>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</si>
  <si>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</si>
  <si>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</si>
  <si>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</si>
  <si>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</si>
  <si>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</si>
  <si>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</si>
  <si>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</si>
  <si>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</si>
  <si>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</si>
  <si>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</si>
  <si>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</si>
  <si>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</si>
  <si>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</si>
  <si>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</si>
  <si>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</si>
  <si>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</si>
  <si>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</si>
  <si>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</si>
  <si>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</si>
  <si>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</si>
  <si>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</si>
  <si>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</si>
  <si>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</si>
  <si>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</si>
  <si>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</si>
  <si>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</si>
  <si>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</si>
  <si>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</si>
  <si>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</si>
  <si>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</si>
  <si>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</si>
  <si>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</si>
  <si>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</si>
  <si>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</si>
  <si>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</si>
  <si>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</si>
  <si>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</si>
  <si>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</si>
  <si>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</si>
  <si>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</si>
  <si>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</si>
  <si>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</si>
  <si>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</si>
  <si>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</si>
  <si>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</si>
  <si>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</si>
  <si>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</si>
  <si>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</si>
  <si>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</si>
  <si>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</si>
  <si>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</si>
  <si>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</si>
  <si>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</si>
  <si>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</si>
  <si>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</si>
  <si>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</si>
  <si>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</si>
  <si>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</si>
  <si>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</si>
  <si>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</si>
  <si>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</si>
  <si>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</si>
  <si>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</si>
  <si>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</si>
  <si>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</si>
  <si>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</si>
  <si>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</si>
  <si>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</si>
  <si>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</si>
  <si>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</si>
  <si>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</si>
  <si>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</si>
  <si>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</si>
  <si>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</si>
  <si>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</si>
  <si>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</si>
  <si>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</si>
  <si>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</si>
  <si>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</si>
  <si>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</si>
  <si>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</si>
  <si>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</si>
  <si>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</si>
  <si>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</si>
  <si>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</si>
  <si>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</si>
  <si>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</si>
  <si>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</si>
  <si>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</si>
  <si>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</si>
  <si>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</si>
  <si>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</si>
  <si>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</si>
  <si>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</si>
  <si>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</si>
  <si>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</si>
  <si>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</si>
  <si>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</si>
  <si>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</si>
  <si>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</si>
  <si>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</si>
  <si>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</si>
  <si>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</si>
  <si>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</si>
  <si>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</si>
  <si>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</si>
  <si>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</si>
  <si>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</si>
  <si>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</si>
  <si>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</si>
  <si>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</si>
  <si>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</si>
  <si>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</si>
  <si>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</si>
  <si>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</si>
  <si>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</si>
  <si>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</si>
  <si>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</si>
  <si>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</si>
  <si>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</si>
  <si>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</si>
  <si>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</si>
  <si>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</si>
  <si>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</si>
  <si>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</si>
  <si>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</si>
  <si>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</si>
  <si>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</si>
  <si>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</si>
  <si>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</si>
  <si>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</si>
  <si>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</si>
  <si>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</si>
  <si>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</si>
  <si>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</si>
  <si>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</si>
  <si>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</si>
  <si>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</si>
  <si>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</si>
  <si>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</si>
  <si>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</si>
  <si>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</si>
  <si>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</si>
  <si>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</si>
  <si>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</si>
  <si>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</si>
  <si>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</si>
  <si>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</si>
  <si>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</si>
  <si>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</si>
  <si>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</si>
  <si>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</si>
  <si>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</si>
  <si>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</si>
  <si>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</si>
  <si>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</si>
  <si>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</si>
  <si>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</si>
  <si>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</si>
  <si>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</si>
  <si>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</si>
  <si>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</si>
  <si>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</si>
  <si>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</si>
  <si>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</si>
  <si>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</si>
  <si>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</si>
  <si>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</si>
  <si>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</si>
  <si>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</si>
  <si>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</si>
  <si>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</si>
  <si>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</si>
  <si>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</si>
  <si>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</si>
  <si>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</si>
  <si>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</si>
  <si>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</si>
  <si>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</si>
  <si>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</si>
  <si>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</si>
  <si>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</si>
  <si>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</si>
  <si>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</si>
  <si>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</si>
  <si>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</si>
  <si>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</si>
  <si>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</si>
  <si>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</si>
  <si>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</si>
  <si>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</si>
  <si>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</si>
  <si>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</si>
  <si>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</si>
  <si>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</si>
  <si>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</si>
  <si>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</si>
  <si>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</si>
  <si>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</si>
  <si>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</si>
  <si>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</si>
  <si>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</si>
  <si>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</si>
  <si>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</si>
  <si>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</si>
  <si>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</si>
  <si>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</si>
  <si>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</si>
  <si>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</si>
  <si>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</si>
  <si>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</si>
  <si>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</si>
  <si>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</si>
  <si>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</si>
  <si>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</si>
  <si>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</si>
  <si>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</si>
  <si>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</si>
  <si>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</si>
  <si>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</si>
  <si>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</si>
  <si>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</si>
  <si>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</si>
  <si>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</si>
  <si>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</si>
  <si>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</si>
  <si>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</si>
  <si>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</si>
  <si>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</si>
  <si>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</si>
  <si>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</si>
  <si>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</si>
  <si>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</si>
  <si>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</si>
  <si>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</si>
  <si>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</si>
  <si>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</si>
  <si>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</si>
  <si>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</si>
  <si>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</si>
  <si>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</si>
  <si>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</si>
  <si>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</si>
  <si>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</si>
  <si>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</si>
  <si>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</si>
  <si>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</si>
  <si>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</si>
  <si>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</si>
  <si>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</si>
  <si>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</si>
  <si>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</si>
  <si>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</si>
  <si>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</si>
  <si>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</si>
  <si>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</si>
  <si>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</si>
  <si>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</si>
  <si>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</si>
  <si>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</si>
  <si>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</si>
  <si>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</si>
  <si>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</si>
  <si>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</si>
  <si>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</si>
  <si>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</si>
  <si>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</si>
  <si>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</si>
  <si>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</si>
  <si>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</si>
  <si>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</si>
  <si>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</si>
  <si>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</si>
  <si>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</si>
  <si>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</si>
  <si>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</si>
  <si>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</si>
  <si>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</si>
  <si>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</si>
  <si>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</si>
  <si>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</si>
  <si>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</si>
  <si>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</si>
  <si>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</si>
  <si>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</si>
  <si>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</si>
  <si>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</si>
  <si>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</si>
  <si>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</si>
  <si>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</si>
  <si>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</si>
  <si>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</si>
  <si>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</si>
  <si>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</si>
  <si>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</si>
  <si>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</si>
  <si>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</si>
  <si>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</si>
  <si>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</si>
  <si>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</si>
  <si>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</si>
  <si>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</si>
  <si>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</si>
  <si>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</si>
  <si>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</si>
  <si>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</si>
  <si>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</si>
  <si>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</si>
  <si>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</si>
  <si>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</si>
  <si>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</si>
  <si>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</si>
  <si>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</si>
  <si>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</si>
  <si>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</si>
  <si>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</si>
  <si>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</si>
  <si>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</si>
  <si>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</si>
  <si>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</si>
  <si>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</si>
  <si>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</si>
  <si>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</si>
  <si>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</si>
  <si>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</si>
  <si>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</si>
  <si>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</si>
  <si>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</si>
  <si>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</si>
  <si>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</si>
  <si>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</si>
  <si>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</si>
  <si>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</si>
  <si>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</si>
  <si>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</si>
  <si>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</si>
  <si>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</si>
  <si>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</si>
  <si>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</si>
  <si>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</si>
  <si>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</si>
  <si>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</si>
  <si>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</si>
  <si>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</si>
  <si>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</si>
  <si>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</si>
  <si>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</si>
  <si>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</si>
  <si>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</si>
  <si>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</si>
  <si>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</si>
  <si>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</si>
  <si>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</si>
  <si>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</si>
  <si>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</si>
  <si>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</si>
  <si>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</si>
  <si>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</si>
  <si>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</si>
  <si>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</si>
  <si>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</si>
  <si>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</si>
  <si>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</si>
  <si>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</si>
  <si>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</si>
  <si>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</si>
  <si>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</si>
  <si>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</si>
  <si>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</si>
  <si>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</si>
  <si>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</si>
  <si>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</si>
  <si>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</si>
  <si>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</si>
  <si>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</si>
  <si>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</si>
  <si>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</si>
  <si>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</si>
  <si>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</si>
  <si>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</si>
  <si>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</si>
  <si>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</si>
  <si>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</si>
  <si>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</si>
  <si>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</si>
  <si>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</si>
  <si>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</si>
  <si>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</si>
  <si>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</si>
  <si>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</si>
  <si>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</si>
  <si>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</si>
  <si>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</si>
  <si>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</si>
  <si>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</si>
  <si>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</si>
  <si>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</si>
  <si>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</si>
  <si>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</si>
  <si>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</si>
  <si>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</si>
  <si>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</si>
  <si>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</si>
  <si>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</si>
  <si>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</si>
  <si>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</si>
  <si>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</si>
  <si>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</si>
  <si>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</si>
  <si>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</si>
  <si>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</si>
  <si>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</si>
  <si>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</si>
  <si>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</si>
  <si>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</si>
  <si>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</si>
  <si>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</si>
  <si>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</si>
  <si>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</si>
  <si>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</si>
  <si>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</si>
  <si>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</si>
  <si>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</si>
  <si>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</si>
  <si>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</si>
  <si>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</si>
  <si>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</si>
  <si>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</si>
  <si>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</si>
  <si>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</si>
  <si>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</si>
  <si>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</si>
  <si>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</si>
  <si>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</si>
  <si>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</si>
  <si>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</si>
  <si>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</si>
  <si>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</si>
  <si>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</si>
  <si>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</si>
  <si>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</si>
  <si>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</si>
  <si>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</si>
  <si>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</si>
  <si>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</si>
  <si>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</si>
  <si>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</si>
  <si>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</si>
  <si>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</si>
  <si>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</si>
  <si>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</si>
  <si>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</si>
  <si>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</si>
  <si>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</si>
  <si>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</si>
  <si>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</si>
  <si>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</si>
  <si>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</si>
  <si>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</si>
  <si>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</si>
  <si>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</si>
  <si>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</si>
  <si>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</si>
  <si>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</si>
  <si>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</si>
  <si>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</si>
  <si>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</si>
  <si>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</si>
  <si>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</si>
  <si>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</si>
  <si>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</si>
  <si>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</si>
  <si>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</si>
  <si>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</si>
  <si>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</si>
  <si>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</si>
  <si>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</si>
  <si>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</si>
  <si>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</si>
  <si>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</si>
  <si>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</si>
  <si>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</si>
  <si>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</si>
  <si>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</si>
  <si>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</si>
  <si>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</si>
  <si>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</si>
  <si>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</si>
  <si>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</si>
  <si>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</si>
  <si>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</si>
  <si>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</si>
  <si>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</si>
  <si>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</si>
  <si>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</si>
  <si>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</si>
  <si>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</si>
  <si>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</si>
  <si>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</si>
  <si>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</si>
  <si>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</si>
  <si>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</si>
  <si>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</si>
  <si>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</si>
  <si>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</si>
  <si>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</si>
  <si>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</si>
  <si>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</si>
  <si>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</si>
  <si>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</si>
  <si>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</si>
  <si>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</si>
  <si>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</si>
  <si>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</si>
  <si>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</si>
  <si>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</si>
  <si>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</si>
  <si>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</si>
  <si>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</si>
  <si>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</si>
  <si>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</si>
  <si>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</si>
  <si>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</si>
  <si>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</si>
  <si>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</si>
  <si>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</si>
  <si>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</si>
  <si>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</si>
  <si>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</si>
  <si>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</si>
  <si>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</si>
  <si>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</si>
  <si>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</si>
  <si>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</si>
  <si>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</si>
  <si>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</si>
  <si>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</si>
  <si>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</si>
  <si>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</si>
  <si>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</si>
  <si>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</si>
  <si>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</si>
  <si>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</si>
  <si>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</si>
  <si>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</si>
  <si>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</si>
  <si>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</si>
  <si>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</si>
  <si>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</si>
  <si>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</si>
  <si>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</si>
  <si>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</si>
  <si>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</si>
  <si>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</si>
  <si>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</si>
  <si>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</si>
  <si>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</si>
  <si>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</si>
  <si>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</si>
  <si>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</si>
  <si>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</si>
  <si>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</si>
  <si>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</si>
  <si>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</si>
  <si>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</si>
  <si>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</si>
  <si>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</si>
  <si>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</si>
  <si>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</si>
  <si>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</si>
  <si>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</si>
  <si>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</si>
  <si>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</si>
  <si>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</si>
  <si>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</si>
  <si>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</si>
  <si>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</si>
  <si>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</si>
  <si>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</si>
  <si>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</si>
  <si>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</si>
  <si>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</si>
  <si>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</si>
  <si>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</si>
  <si>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</si>
  <si>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</si>
  <si>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</si>
  <si>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</si>
  <si>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</si>
  <si>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</si>
  <si>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</si>
  <si>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</si>
  <si>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</si>
  <si>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</si>
  <si>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</si>
  <si>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</si>
  <si>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</si>
  <si>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</si>
  <si>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</si>
  <si>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</si>
  <si>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</si>
  <si>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</si>
  <si>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</si>
  <si>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</si>
  <si>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</si>
  <si>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</si>
  <si>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</si>
  <si>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</si>
  <si>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</si>
  <si>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</si>
  <si>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</si>
  <si>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</si>
  <si>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</si>
  <si>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</si>
  <si>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</si>
  <si>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</si>
  <si>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</si>
  <si>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</si>
  <si>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</si>
  <si>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</si>
  <si>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</si>
  <si>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</si>
  <si>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</si>
  <si>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</si>
  <si>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</si>
  <si>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</si>
  <si>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</si>
  <si>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</si>
  <si>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</si>
  <si>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</si>
  <si>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</si>
  <si>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</si>
  <si>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</si>
  <si>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</si>
  <si>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</si>
  <si>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</si>
  <si>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</si>
  <si>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</si>
  <si>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</si>
  <si>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</si>
  <si>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</si>
  <si>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</si>
  <si>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</si>
  <si>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</si>
  <si>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</si>
  <si>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</si>
  <si>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</si>
  <si>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</si>
  <si>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</si>
  <si>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</si>
  <si>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</si>
  <si>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</si>
  <si>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</si>
  <si>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</si>
  <si>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</si>
  <si>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</si>
  <si>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</si>
  <si>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</si>
  <si>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</si>
  <si>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</si>
  <si>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</si>
  <si>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</si>
  <si>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</si>
  <si>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</si>
  <si>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</si>
  <si>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</si>
  <si>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</si>
  <si>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</si>
  <si>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</si>
  <si>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</si>
  <si>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</si>
  <si>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</si>
  <si>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</si>
  <si>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</si>
  <si>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</si>
  <si>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</si>
  <si>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</si>
  <si>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</si>
  <si>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</si>
  <si>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</si>
  <si>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</si>
  <si>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</si>
  <si>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</si>
  <si>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</si>
  <si>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</si>
  <si>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</si>
  <si>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</si>
  <si>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</si>
  <si>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</si>
  <si>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</si>
  <si>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</si>
  <si>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</si>
  <si>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</si>
  <si>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</si>
  <si>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</si>
  <si>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</si>
  <si>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</si>
  <si>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</si>
  <si>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</si>
  <si>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</si>
  <si>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</si>
  <si>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</si>
  <si>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</si>
  <si>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</si>
  <si>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</si>
  <si>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</si>
  <si>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</si>
  <si>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</si>
  <si>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</si>
  <si>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</si>
  <si>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</si>
  <si>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</si>
  <si>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</si>
  <si>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</si>
  <si>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</si>
  <si>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</si>
  <si>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</si>
  <si>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</si>
  <si>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</si>
  <si>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</si>
  <si>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</si>
  <si>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</si>
  <si>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</si>
  <si>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</si>
  <si>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</si>
  <si>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</si>
  <si>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</si>
  <si>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</si>
  <si>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</si>
  <si>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</si>
  <si>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</si>
  <si>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</si>
  <si>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</si>
  <si>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</si>
  <si>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</si>
  <si>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</si>
  <si>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</si>
  <si>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</si>
  <si>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</si>
  <si>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</si>
  <si>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</si>
  <si>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</si>
  <si>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</si>
  <si>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</si>
  <si>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</si>
  <si>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</si>
  <si>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</si>
  <si>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</si>
  <si>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</si>
  <si>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</si>
  <si>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</si>
  <si>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</si>
  <si>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</si>
  <si>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</si>
  <si>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</si>
  <si>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</si>
  <si>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</si>
  <si>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</si>
  <si>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</si>
  <si>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</si>
  <si>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</si>
  <si>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</si>
  <si>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</si>
  <si>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</si>
  <si>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</si>
  <si>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</si>
  <si>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</si>
  <si>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</si>
  <si>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</si>
  <si>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</si>
  <si>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</si>
  <si>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</si>
  <si>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</si>
  <si>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</si>
  <si>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</si>
  <si>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</si>
  <si>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</si>
  <si>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</si>
  <si>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</si>
  <si>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</si>
  <si>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</si>
  <si>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</si>
  <si>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</si>
  <si>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</si>
  <si>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</si>
  <si>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</si>
  <si>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</si>
  <si>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</si>
  <si>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</si>
  <si>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</si>
  <si>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</si>
  <si>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</si>
  <si>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</si>
  <si>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</si>
  <si>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</si>
  <si>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</si>
  <si>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</si>
  <si>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</si>
  <si>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</si>
  <si>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</si>
  <si>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</si>
  <si>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</si>
  <si>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</si>
  <si>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</si>
  <si>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</si>
  <si>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</si>
  <si>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</si>
  <si>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</si>
  <si>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</si>
  <si>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</si>
  <si>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</si>
  <si>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</si>
  <si>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</si>
  <si>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</si>
  <si>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</si>
  <si>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</si>
  <si>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</si>
  <si>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</si>
  <si>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</si>
  <si>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</si>
  <si>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</si>
  <si>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</si>
  <si>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</si>
  <si>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</si>
  <si>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</si>
  <si>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</si>
  <si>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</si>
  <si>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</si>
  <si>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</si>
  <si>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</si>
  <si>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</si>
  <si>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</si>
  <si>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</si>
  <si>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</si>
  <si>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</si>
  <si>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</si>
  <si>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</si>
  <si>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</si>
  <si>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</si>
  <si>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</si>
  <si>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</si>
  <si>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</si>
  <si>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</si>
  <si>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</si>
  <si>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</si>
  <si>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</si>
  <si>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</si>
  <si>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</si>
  <si>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</si>
  <si>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</si>
  <si>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</si>
  <si>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</si>
  <si>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</si>
  <si>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</si>
  <si>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</si>
  <si>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</si>
  <si>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</si>
  <si>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</si>
  <si>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</si>
  <si>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</si>
  <si>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</si>
  <si>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</si>
  <si>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</si>
  <si>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</si>
  <si>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</si>
  <si>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</si>
  <si>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</si>
  <si>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</si>
  <si>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</si>
  <si>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</si>
  <si>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</si>
  <si>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</si>
  <si>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</si>
  <si>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</si>
  <si>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</si>
  <si>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</si>
  <si>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</si>
  <si>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</si>
  <si>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</si>
  <si>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</si>
  <si>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</si>
  <si>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</si>
  <si>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</si>
  <si>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</si>
  <si>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</si>
  <si>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</si>
  <si>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</si>
  <si>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</si>
  <si>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</si>
  <si>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</si>
  <si>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</si>
  <si>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</si>
  <si>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</si>
  <si>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</si>
  <si>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</si>
  <si>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</si>
  <si>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</si>
  <si>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</si>
  <si>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</si>
  <si>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</si>
  <si>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</si>
  <si>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</si>
  <si>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</si>
  <si>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</si>
  <si>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</si>
  <si>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</si>
  <si>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</si>
  <si>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</si>
  <si>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</si>
  <si>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</si>
  <si>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</si>
  <si>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</si>
  <si>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</si>
  <si>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</si>
  <si>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</si>
  <si>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</si>
  <si>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</si>
  <si>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</si>
  <si>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</si>
  <si>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</si>
  <si>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</si>
  <si>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</si>
  <si>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</si>
  <si>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</si>
  <si>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</si>
  <si>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</si>
  <si>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</si>
  <si>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</si>
  <si>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</si>
  <si>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</si>
  <si>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</si>
  <si>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</si>
  <si>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</si>
  <si>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</si>
  <si>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</si>
  <si>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</si>
  <si>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</si>
  <si>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</si>
  <si>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</si>
  <si>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</si>
  <si>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</si>
  <si>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</si>
  <si>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</si>
  <si>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</si>
  <si>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</si>
  <si>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</si>
  <si>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</si>
  <si>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</si>
  <si>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</si>
  <si>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</si>
  <si>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</si>
  <si>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</si>
  <si>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</si>
  <si>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</si>
  <si>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</si>
  <si>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</si>
  <si>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</si>
  <si>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</si>
  <si>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</si>
  <si>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</si>
  <si>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</si>
  <si>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</si>
  <si>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</si>
  <si>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</si>
  <si>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</si>
  <si>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</si>
  <si>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</si>
  <si>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</si>
  <si>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</si>
  <si>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</si>
  <si>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</si>
  <si>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</si>
  <si>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</si>
  <si>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</si>
  <si>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</si>
  <si>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</si>
  <si>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</si>
  <si>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</si>
  <si>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</si>
  <si>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</si>
  <si>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</si>
  <si>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</si>
  <si>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</si>
  <si>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</si>
  <si>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</si>
  <si>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</si>
  <si>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</si>
  <si>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</si>
  <si>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</si>
  <si>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</si>
  <si>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</si>
  <si>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</si>
  <si>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</si>
  <si>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</si>
  <si>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</si>
  <si>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</si>
  <si>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</si>
  <si>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</si>
  <si>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</si>
  <si>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</si>
  <si>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</si>
  <si>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</si>
  <si>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</si>
  <si>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</si>
  <si>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</si>
  <si>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</si>
  <si>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</si>
  <si>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</si>
  <si>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</si>
  <si>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</si>
  <si>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</si>
  <si>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</si>
  <si>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</si>
  <si>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</si>
  <si>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</si>
  <si>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</si>
  <si>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</si>
  <si>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</si>
  <si>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</si>
  <si>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</si>
  <si>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</si>
  <si>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</si>
  <si>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</si>
  <si>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</si>
  <si>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</si>
  <si>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</si>
  <si>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</si>
  <si>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</si>
  <si>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</si>
  <si>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</si>
  <si>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</si>
  <si>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</si>
  <si>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</si>
  <si>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</si>
  <si>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</si>
  <si>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</si>
  <si>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</si>
  <si>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</si>
  <si>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</si>
  <si>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</si>
  <si>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</si>
  <si>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</si>
  <si>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</si>
  <si>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</si>
  <si>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</si>
  <si>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</si>
  <si>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</si>
  <si>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</si>
  <si>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</si>
  <si>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</si>
  <si>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</si>
  <si>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</si>
  <si>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</si>
  <si>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</si>
  <si>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</si>
  <si>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</si>
  <si>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</si>
  <si>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</si>
  <si>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</si>
  <si>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</si>
  <si>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</si>
  <si>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</si>
  <si>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</si>
  <si>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</si>
  <si>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</si>
  <si>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</si>
  <si>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</si>
  <si>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</si>
  <si>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</si>
  <si>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</si>
  <si>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</si>
  <si>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</si>
  <si>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</si>
  <si>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</si>
  <si>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</si>
  <si>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</si>
  <si>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</si>
  <si>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</si>
  <si>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</si>
  <si>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</si>
  <si>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</si>
  <si>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</si>
  <si>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</si>
  <si>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</si>
  <si>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</si>
  <si>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</si>
  <si>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</si>
  <si>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</si>
  <si>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</si>
  <si>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</si>
  <si>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</si>
  <si>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</si>
  <si>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</si>
  <si>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</si>
  <si>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</si>
  <si>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</si>
  <si>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</si>
  <si>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</si>
  <si>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</si>
  <si>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</si>
  <si>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</si>
  <si>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</si>
  <si>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</si>
  <si>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</si>
  <si>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</si>
  <si>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</si>
  <si>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</si>
  <si>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</si>
  <si>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</si>
  <si>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</si>
  <si>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</si>
  <si>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</si>
  <si>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</si>
  <si>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</si>
  <si>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</si>
  <si>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</si>
  <si>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</si>
  <si>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</si>
  <si>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</si>
  <si>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</si>
  <si>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</si>
  <si>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</si>
  <si>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</si>
  <si>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</si>
  <si>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</si>
  <si>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</si>
  <si>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</si>
  <si>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</si>
  <si>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</si>
  <si>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</si>
  <si>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</si>
  <si>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</si>
  <si>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</si>
  <si>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</si>
  <si>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</si>
  <si>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</si>
  <si>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</si>
  <si>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</si>
  <si>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</si>
  <si>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</si>
  <si>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</si>
  <si>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</si>
  <si>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</si>
  <si>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</si>
  <si>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</si>
  <si>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</si>
  <si>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</si>
  <si>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</si>
  <si>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</si>
  <si>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</si>
  <si>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</si>
  <si>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</si>
  <si>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</si>
  <si>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</si>
  <si>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</si>
  <si>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</si>
  <si>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</si>
  <si>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</si>
  <si>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</si>
  <si>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</si>
  <si>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</si>
  <si>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</si>
  <si>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</si>
  <si>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</si>
  <si>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</si>
  <si>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</si>
  <si>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</si>
  <si>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</si>
  <si>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</si>
  <si>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</si>
  <si>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</si>
  <si>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</si>
  <si>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</si>
  <si>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</si>
  <si>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</si>
  <si>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</si>
  <si>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</si>
  <si>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</si>
  <si>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</si>
  <si>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</si>
  <si>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</si>
  <si>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</si>
  <si>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</si>
  <si>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</si>
  <si>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</si>
  <si>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</si>
  <si>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</si>
  <si>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</si>
  <si>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</si>
  <si>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</si>
  <si>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</si>
  <si>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</si>
  <si>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</si>
  <si>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</si>
  <si>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</si>
  <si>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</si>
  <si>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</si>
  <si>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</si>
  <si>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</si>
  <si>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</si>
  <si>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</si>
  <si>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</si>
  <si>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</si>
  <si>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</si>
  <si>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</si>
  <si>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</si>
  <si>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</si>
  <si>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</si>
  <si>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</si>
  <si>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</si>
  <si>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</si>
  <si>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</si>
  <si>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</si>
  <si>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</si>
  <si>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</si>
  <si>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</si>
  <si>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</si>
  <si>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</si>
  <si>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</si>
  <si>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</si>
  <si>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</si>
  <si>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</si>
  <si>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</si>
  <si>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</si>
  <si>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</si>
  <si>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</si>
  <si>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</si>
  <si>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</si>
  <si>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</si>
  <si>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</si>
  <si>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</si>
  <si>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</si>
  <si>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</si>
  <si>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</si>
  <si>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</si>
  <si>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</si>
  <si>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</si>
  <si>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</si>
  <si>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</si>
  <si>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</si>
  <si>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</si>
  <si>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</si>
  <si>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</si>
  <si>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</si>
  <si>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</si>
  <si>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</si>
  <si>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</si>
  <si>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</si>
  <si>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</si>
  <si>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</si>
  <si>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</si>
  <si>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</si>
  <si>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</si>
  <si>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</si>
  <si>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</si>
  <si>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</si>
  <si>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</si>
  <si>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</si>
  <si>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</si>
  <si>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</si>
  <si>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</si>
  <si>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</si>
  <si>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</si>
  <si>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</si>
  <si>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</si>
  <si>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</si>
  <si>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</si>
  <si>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</si>
  <si>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</si>
  <si>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</si>
  <si>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</si>
  <si>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</si>
  <si>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</si>
  <si>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</si>
  <si>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</si>
  <si>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</si>
  <si>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</si>
  <si>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</si>
  <si>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</si>
  <si>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</si>
  <si>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</si>
  <si>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</si>
  <si>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</si>
  <si>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</si>
  <si>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</si>
  <si>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</si>
  <si>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</si>
  <si>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</si>
  <si>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</si>
  <si>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</si>
  <si>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</si>
  <si>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</si>
  <si>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</si>
  <si>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</si>
  <si>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</si>
  <si>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</si>
  <si>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</si>
  <si>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</si>
  <si>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</si>
  <si>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</si>
  <si>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</si>
  <si>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</si>
  <si>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</si>
  <si>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</si>
  <si>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</si>
  <si>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</si>
  <si>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</si>
  <si>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</si>
  <si>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</si>
  <si>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</si>
  <si>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</si>
  <si>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</si>
  <si>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</si>
  <si>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</si>
  <si>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</si>
  <si>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</si>
  <si>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</si>
  <si>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</si>
  <si>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</si>
  <si>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</si>
  <si>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</si>
  <si>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</si>
  <si>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</si>
  <si>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</si>
  <si>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</si>
  <si>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</si>
  <si>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</si>
  <si>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</si>
  <si>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</si>
  <si>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</si>
  <si>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</si>
  <si>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</si>
  <si>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</si>
  <si>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</si>
  <si>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</si>
  <si>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</si>
  <si>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</si>
  <si>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</si>
  <si>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</si>
  <si>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</si>
  <si>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</si>
  <si>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</si>
  <si>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</si>
  <si>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</si>
  <si>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</si>
  <si>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</si>
  <si>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</si>
  <si>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</si>
  <si>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</si>
  <si>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</si>
  <si>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</si>
  <si>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</si>
  <si>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</si>
  <si>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</si>
  <si>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</si>
  <si>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</si>
  <si>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</si>
  <si>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</si>
  <si>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</si>
  <si>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</si>
  <si>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</si>
  <si>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</si>
  <si>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</si>
  <si>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</si>
  <si>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</si>
  <si>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</si>
  <si>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</si>
  <si>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</si>
  <si>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</si>
  <si>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</si>
  <si>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</si>
  <si>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</si>
  <si>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</si>
  <si>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</si>
  <si>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</si>
  <si>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</si>
  <si>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</si>
  <si>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</si>
  <si>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</si>
  <si>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</si>
  <si>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</si>
  <si>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</si>
  <si>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</si>
  <si>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</si>
  <si>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</si>
  <si>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</si>
  <si>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</si>
  <si>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</si>
  <si>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</si>
  <si>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</si>
  <si>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</si>
  <si>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</si>
  <si>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</si>
  <si>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</si>
  <si>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</si>
  <si>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</si>
  <si>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</si>
  <si>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</si>
  <si>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</si>
  <si>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</si>
  <si>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</si>
  <si>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</si>
  <si>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</si>
  <si>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</si>
  <si>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</si>
  <si>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</si>
  <si>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</si>
  <si>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</si>
  <si>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</si>
  <si>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</si>
  <si>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</si>
  <si>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</si>
  <si>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</si>
  <si>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</si>
  <si>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</si>
  <si>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</si>
  <si>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</si>
  <si>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</si>
  <si>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</si>
  <si>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</si>
  <si>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</si>
  <si>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</si>
  <si>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</si>
  <si>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</si>
  <si>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</si>
  <si>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</si>
  <si>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</si>
  <si>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</si>
  <si>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</si>
  <si>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</si>
  <si>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</si>
  <si>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</si>
  <si>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</si>
  <si>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</si>
  <si>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</si>
  <si>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</si>
  <si>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</si>
  <si>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</si>
  <si>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</si>
  <si>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</si>
  <si>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</si>
  <si>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</si>
  <si>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</si>
  <si>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</si>
  <si>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</si>
  <si>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</si>
  <si>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</si>
  <si>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</si>
  <si>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</si>
  <si>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</si>
  <si>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</si>
  <si>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</si>
  <si>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</si>
  <si>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</si>
  <si>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</si>
  <si>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</si>
  <si>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</si>
  <si>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</si>
  <si>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</si>
  <si>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</si>
  <si>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</si>
  <si>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</si>
  <si>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</si>
  <si>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</si>
  <si>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</si>
  <si>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</si>
  <si>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</si>
  <si>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</si>
  <si>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</si>
  <si>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</si>
  <si>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</si>
  <si>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</si>
  <si>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</si>
  <si>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</si>
  <si>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</si>
  <si>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</si>
  <si>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</si>
  <si>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</si>
  <si>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</si>
  <si>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</si>
  <si>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</si>
  <si>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</si>
  <si>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</si>
  <si>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</si>
  <si>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</si>
  <si>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</si>
  <si>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</si>
  <si>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</si>
  <si>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</si>
  <si>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</si>
  <si>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</si>
  <si>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</si>
  <si>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</si>
  <si>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</si>
  <si>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</si>
  <si>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</si>
  <si>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</si>
  <si>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</si>
  <si>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</si>
  <si>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</si>
  <si>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</si>
  <si>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</si>
  <si>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</si>
  <si>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</si>
  <si>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</si>
  <si>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</si>
  <si>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</si>
  <si>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</si>
  <si>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</si>
  <si>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</si>
  <si>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</si>
  <si>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</si>
  <si>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</si>
  <si>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</si>
  <si>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</si>
  <si>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</si>
  <si>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</si>
  <si>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</si>
  <si>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</si>
  <si>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</si>
  <si>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</si>
  <si>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</si>
  <si>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</si>
  <si>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</si>
  <si>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</si>
  <si>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</si>
  <si>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</si>
  <si>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</si>
  <si>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</si>
  <si>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</si>
  <si>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</si>
  <si>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</si>
  <si>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</si>
  <si>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</si>
  <si>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</si>
  <si>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</si>
  <si>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</si>
  <si>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</si>
  <si>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</si>
  <si>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</si>
  <si>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</si>
  <si>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</si>
  <si>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</si>
  <si>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</si>
  <si>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</si>
  <si>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</si>
  <si>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</si>
  <si>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</si>
  <si>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</si>
  <si>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</si>
  <si>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</si>
  <si>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</si>
  <si>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</si>
  <si>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</si>
  <si>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</si>
  <si>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</si>
  <si>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</si>
  <si>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</si>
  <si>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</si>
  <si>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</si>
  <si>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</si>
  <si>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</si>
  <si>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</si>
  <si>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</si>
  <si>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</si>
  <si>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</si>
  <si>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</si>
  <si>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</si>
  <si>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</si>
  <si>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</si>
  <si>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</si>
  <si>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</si>
  <si>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</si>
  <si>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</si>
  <si>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</si>
  <si>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</si>
  <si>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</si>
  <si>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</si>
  <si>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</si>
  <si>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</si>
  <si>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</si>
  <si>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</si>
  <si>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</si>
  <si>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</si>
  <si>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</si>
  <si>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</si>
  <si>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</si>
  <si>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</si>
  <si>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</si>
  <si>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</si>
  <si>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</si>
  <si>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</si>
  <si>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</si>
  <si>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</si>
  <si>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</si>
  <si>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</si>
  <si>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</si>
  <si>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</si>
  <si>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</si>
  <si>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</si>
  <si>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</si>
  <si>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</si>
  <si>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</si>
  <si>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</si>
  <si>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</si>
  <si>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</si>
  <si>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</si>
  <si>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</si>
  <si>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</si>
  <si>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</si>
  <si>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</si>
  <si>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</si>
  <si>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</si>
  <si>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</si>
  <si>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</si>
  <si>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</si>
  <si>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</si>
  <si>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</si>
  <si>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</si>
  <si>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</si>
  <si>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</si>
  <si>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</si>
  <si>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</si>
  <si>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</si>
  <si>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</si>
  <si>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</si>
  <si>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</si>
  <si>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</si>
  <si>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</si>
  <si>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</si>
  <si>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</si>
  <si>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</si>
  <si>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</si>
  <si>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</si>
  <si>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</si>
  <si>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</si>
  <si>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</si>
  <si>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</si>
  <si>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</si>
  <si>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</si>
  <si>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</si>
  <si>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</si>
  <si>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</si>
  <si>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</si>
  <si>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</si>
  <si>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</si>
  <si>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</si>
  <si>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</si>
  <si>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</si>
  <si>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</si>
  <si>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</si>
  <si>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</si>
  <si>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</si>
  <si>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</si>
  <si>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</si>
  <si>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</si>
  <si>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</si>
  <si>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</si>
  <si>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</si>
  <si>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</si>
  <si>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</si>
  <si>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</si>
  <si>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</si>
  <si>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</si>
  <si>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</si>
  <si>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</si>
  <si>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</si>
  <si>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</si>
  <si>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</si>
  <si>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</si>
  <si>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</si>
  <si>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</si>
  <si>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</si>
  <si>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</si>
  <si>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</si>
  <si>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</si>
  <si>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</si>
  <si>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</si>
  <si>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</si>
  <si>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</si>
  <si>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</si>
  <si>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</si>
  <si>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</si>
  <si>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</si>
  <si>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</si>
  <si>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</si>
  <si>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</si>
  <si>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</si>
  <si>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</si>
  <si>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</si>
  <si>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</si>
  <si>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</si>
  <si>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</si>
  <si>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</si>
  <si>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</si>
  <si>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</si>
  <si>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</si>
  <si>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</si>
  <si>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</si>
  <si>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</si>
  <si>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</si>
  <si>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</si>
  <si>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</si>
  <si>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</si>
  <si>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</si>
  <si>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</si>
  <si>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</si>
  <si>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</si>
  <si>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</si>
  <si>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</si>
  <si>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</si>
  <si>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</si>
  <si>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</si>
  <si>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</si>
  <si>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</si>
  <si>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</si>
  <si>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</si>
  <si>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</si>
  <si>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</si>
  <si>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</si>
  <si>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</si>
  <si>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</si>
  <si>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</si>
  <si>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</si>
  <si>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</si>
  <si>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</si>
  <si>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</si>
  <si>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</si>
  <si>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</si>
  <si>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</si>
  <si>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</si>
  <si>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</si>
  <si>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</si>
  <si>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</si>
  <si>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</si>
  <si>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</si>
  <si>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</si>
  <si>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</si>
  <si>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</si>
  <si>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</si>
  <si>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</si>
  <si>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</si>
  <si>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</si>
  <si>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</si>
  <si>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</si>
  <si>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</si>
  <si>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</si>
  <si>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</si>
  <si>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</si>
  <si>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</si>
  <si>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</si>
  <si>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</si>
  <si>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</si>
  <si>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</si>
  <si>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</si>
  <si>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</si>
  <si>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</si>
  <si>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</si>
  <si>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</si>
  <si>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</si>
  <si>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</si>
  <si>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</si>
  <si>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</si>
  <si>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</si>
  <si>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</si>
  <si>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</si>
  <si>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</si>
  <si>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</si>
  <si>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</si>
  <si>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</si>
  <si>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</si>
  <si>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</si>
  <si>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</si>
  <si>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</si>
  <si>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</si>
  <si>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</si>
  <si>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</si>
  <si>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</si>
  <si>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</si>
  <si>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</si>
  <si>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</si>
  <si>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</si>
  <si>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</si>
  <si>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</si>
  <si>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</si>
  <si>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</si>
  <si>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</si>
  <si>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</si>
  <si>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</si>
  <si>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</si>
  <si>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</si>
  <si>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</si>
  <si>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</si>
  <si>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</si>
  <si>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</si>
  <si>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</si>
  <si>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</si>
  <si>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</si>
  <si>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</si>
  <si>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</si>
  <si>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</si>
  <si>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</si>
  <si>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</si>
  <si>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</si>
  <si>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</si>
  <si>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</si>
  <si>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</si>
  <si>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</si>
  <si>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</si>
  <si>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</si>
  <si>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</si>
  <si>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</si>
  <si>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</si>
  <si>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</si>
  <si>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</si>
  <si>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</si>
  <si>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</si>
  <si>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</si>
  <si>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</si>
  <si>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</si>
  <si>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</si>
  <si>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</si>
  <si>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</si>
  <si>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</si>
  <si>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</si>
  <si>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</si>
  <si>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</si>
  <si>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</si>
  <si>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</si>
  <si>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</si>
  <si>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</si>
  <si>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</si>
  <si>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</si>
  <si>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</si>
  <si>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</si>
  <si>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</si>
  <si>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</si>
  <si>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</si>
  <si>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</si>
  <si>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</si>
  <si>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</si>
  <si>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</si>
  <si>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</si>
  <si>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</si>
  <si>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</si>
  <si>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</si>
  <si>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</si>
  <si>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</si>
  <si>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</si>
  <si>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</si>
  <si>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</si>
  <si>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</si>
  <si>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</si>
  <si>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</si>
  <si>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</si>
  <si>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</si>
  <si>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</si>
  <si>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</si>
  <si>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</si>
  <si>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</si>
  <si>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</si>
  <si>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</si>
  <si>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</si>
  <si>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</si>
  <si>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</si>
  <si>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</si>
  <si>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</si>
  <si>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</si>
  <si>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</si>
  <si>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</si>
  <si>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</si>
  <si>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</si>
  <si>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</si>
  <si>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</si>
  <si>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</si>
  <si>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</si>
  <si>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</si>
  <si>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</si>
  <si>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</si>
  <si>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</si>
  <si>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</si>
  <si>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</si>
  <si>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</si>
  <si>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</si>
  <si>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</si>
  <si>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</si>
  <si>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</si>
  <si>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</si>
  <si>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</si>
  <si>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</si>
  <si>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</si>
  <si>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</si>
  <si>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</si>
  <si>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</si>
  <si>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</si>
  <si>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</si>
  <si>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</si>
  <si>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</si>
  <si>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</si>
  <si>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</si>
  <si>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</si>
  <si>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</si>
  <si>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</si>
  <si>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</si>
  <si>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</si>
  <si>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</si>
  <si>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</si>
  <si>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</si>
  <si>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</si>
  <si>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</si>
  <si>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</si>
  <si>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</si>
  <si>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</si>
  <si>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</si>
  <si>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</si>
  <si>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</si>
  <si>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</si>
  <si>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</si>
  <si>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</si>
  <si>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</si>
  <si>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</si>
  <si>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</si>
  <si>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</si>
  <si>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</si>
  <si>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</si>
  <si>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</si>
  <si>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</si>
  <si>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</si>
  <si>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</si>
  <si>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</si>
  <si>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</si>
  <si>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</si>
  <si>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</si>
  <si>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</si>
  <si>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</si>
  <si>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</si>
  <si>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</si>
  <si>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</si>
  <si>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</si>
  <si>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</si>
  <si>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</si>
  <si>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</si>
  <si>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</si>
  <si>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</si>
  <si>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</si>
  <si>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</si>
  <si>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</si>
  <si>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</si>
  <si>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</si>
  <si>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</si>
  <si>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</si>
  <si>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</si>
  <si>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</si>
  <si>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</si>
  <si>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</si>
  <si>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</si>
  <si>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</si>
  <si>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</si>
  <si>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</si>
  <si>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</si>
  <si>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</si>
  <si>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</si>
  <si>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</si>
  <si>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</si>
  <si>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</si>
  <si>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</si>
  <si>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</si>
  <si>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</si>
  <si>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</si>
  <si>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</si>
  <si>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</si>
  <si>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</si>
  <si>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</si>
  <si>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</si>
  <si>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</si>
  <si>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</si>
  <si>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</si>
  <si>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</si>
  <si>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</si>
  <si>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</si>
  <si>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</si>
  <si>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</si>
  <si>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</si>
  <si>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</si>
  <si>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</si>
  <si>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</si>
  <si>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</si>
  <si>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</si>
  <si>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</si>
  <si>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</si>
  <si>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</si>
  <si>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</si>
  <si>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</si>
  <si>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</si>
  <si>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</si>
  <si>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</si>
  <si>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</si>
  <si>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</si>
  <si>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</si>
  <si>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</si>
  <si>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</si>
  <si>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</si>
  <si>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</si>
  <si>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</si>
  <si>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</si>
  <si>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</si>
  <si>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</si>
  <si>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</si>
  <si>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</si>
  <si>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</si>
  <si>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</si>
  <si>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</si>
  <si>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</si>
  <si>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</si>
  <si>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</si>
  <si>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</si>
  <si>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</si>
  <si>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</si>
  <si>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</si>
  <si>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</si>
  <si>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</si>
  <si>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</si>
  <si>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</si>
  <si>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</si>
  <si>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</si>
  <si>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</si>
  <si>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</si>
  <si>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</si>
  <si>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</si>
  <si>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</si>
  <si>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</si>
  <si>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</si>
  <si>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</si>
  <si>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</si>
  <si>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</si>
  <si>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</si>
  <si>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</si>
  <si>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</si>
  <si>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</si>
  <si>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</si>
  <si>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</si>
  <si>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</si>
  <si>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</si>
  <si>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</si>
  <si>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</si>
  <si>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</si>
  <si>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</si>
  <si>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</si>
  <si>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</si>
  <si>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</si>
  <si>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</si>
  <si>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</si>
  <si>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</si>
  <si>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</si>
  <si>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</si>
  <si>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</si>
  <si>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</si>
  <si>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</si>
  <si>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</si>
  <si>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</si>
  <si>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</si>
  <si>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</si>
  <si>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</si>
  <si>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</si>
  <si>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</si>
  <si>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</si>
  <si>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</si>
  <si>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</si>
  <si>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</si>
  <si>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</si>
  <si>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</si>
  <si>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</si>
  <si>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</si>
  <si>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</si>
  <si>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</si>
  <si>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</si>
  <si>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</si>
  <si>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</si>
  <si>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</si>
  <si>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</si>
  <si>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</si>
  <si>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</si>
  <si>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</si>
  <si>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</si>
  <si>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</si>
  <si>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</si>
  <si>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</si>
  <si>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</si>
  <si>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</si>
  <si>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</si>
  <si>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</si>
  <si>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</si>
  <si>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</si>
  <si>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</si>
  <si>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</si>
  <si>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</si>
  <si>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</si>
  <si>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</si>
  <si>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</si>
  <si>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</si>
  <si>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</si>
  <si>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</si>
  <si>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</si>
  <si>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</si>
  <si>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</si>
  <si>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</si>
  <si>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</si>
  <si>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</si>
  <si>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</si>
  <si>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</si>
  <si>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</si>
  <si>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</si>
  <si>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</si>
  <si>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</si>
  <si>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</si>
  <si>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</si>
  <si>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</si>
  <si>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</si>
  <si>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</si>
  <si>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</si>
  <si>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</si>
  <si>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</si>
  <si>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</si>
  <si>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</si>
  <si>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</si>
  <si>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</si>
  <si>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</si>
  <si>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</si>
  <si>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</si>
  <si>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</si>
  <si>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</si>
  <si>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</si>
  <si>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</si>
  <si>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</si>
  <si>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</si>
  <si>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</si>
  <si>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</si>
  <si>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</si>
  <si>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</si>
  <si>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</si>
  <si>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</si>
  <si>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</si>
  <si>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</si>
  <si>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</si>
  <si>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</si>
  <si>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</si>
  <si>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</si>
  <si>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</si>
  <si>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</si>
  <si>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</si>
  <si>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</si>
  <si>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</si>
  <si>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</si>
  <si>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</si>
  <si>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</si>
  <si>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</si>
  <si>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</si>
  <si>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</si>
  <si>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</si>
  <si>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</si>
  <si>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</si>
  <si>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</si>
  <si>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</si>
  <si>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</si>
  <si>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</si>
  <si>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</si>
  <si>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</si>
  <si>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</si>
  <si>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</si>
  <si>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</si>
  <si>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</si>
  <si>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</si>
  <si>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</si>
  <si>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</si>
  <si>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</si>
  <si>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</si>
  <si>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</si>
  <si>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</si>
  <si>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</si>
  <si>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</si>
  <si>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</si>
  <si>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</si>
  <si>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</si>
  <si>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</si>
  <si>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</si>
  <si>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</si>
  <si>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</si>
  <si>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</si>
  <si>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</si>
  <si>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</si>
  <si>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</si>
  <si>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</si>
  <si>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</si>
  <si>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</si>
  <si>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</si>
  <si>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</si>
  <si>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</si>
  <si>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</si>
  <si>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</si>
  <si>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</si>
  <si>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</si>
  <si>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</si>
  <si>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</si>
  <si>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</si>
  <si>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</si>
  <si>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</si>
  <si>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</si>
  <si>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</si>
  <si>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</si>
  <si>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</si>
  <si>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</si>
  <si>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</si>
  <si>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</si>
  <si>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</si>
  <si>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</si>
  <si>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</si>
  <si>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</si>
  <si>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</si>
  <si>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</si>
  <si>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</si>
  <si>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</si>
  <si>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</si>
  <si>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</si>
  <si>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</si>
  <si>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</si>
  <si>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</si>
  <si>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</si>
  <si>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</si>
  <si>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</si>
  <si>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</si>
  <si>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</si>
  <si>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</si>
  <si>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</si>
  <si>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</si>
  <si>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</si>
  <si>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</si>
  <si>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</si>
  <si>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</si>
  <si>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</si>
  <si>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</si>
  <si>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</si>
  <si>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</si>
  <si>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</si>
  <si>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</si>
  <si>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</si>
  <si>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</si>
  <si>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</si>
  <si>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</si>
  <si>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</si>
  <si>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</si>
  <si>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</si>
  <si>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</si>
  <si>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</si>
  <si>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</si>
  <si>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</si>
  <si>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</si>
  <si>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</si>
  <si>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</si>
  <si>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</si>
  <si>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</si>
  <si>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</si>
  <si>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</si>
  <si>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</si>
  <si>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</si>
  <si>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</si>
  <si>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</si>
  <si>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</si>
  <si>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</si>
  <si>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</si>
  <si>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</si>
  <si>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</si>
  <si>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</si>
  <si>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</si>
  <si>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</si>
  <si>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</si>
  <si>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</si>
  <si>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</si>
  <si>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</si>
  <si>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</si>
  <si>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</si>
  <si>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</si>
  <si>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</si>
  <si>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</si>
  <si>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</si>
  <si>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</si>
  <si>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</si>
  <si>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</si>
  <si>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</si>
  <si>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</si>
  <si>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</si>
  <si>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</si>
  <si>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</si>
  <si>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</si>
  <si>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</si>
  <si>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</si>
  <si>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</si>
  <si>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</si>
  <si>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</si>
  <si>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</si>
  <si>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</si>
  <si>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</si>
  <si>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</si>
  <si>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</si>
  <si>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</si>
  <si>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</si>
  <si>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</si>
  <si>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</si>
  <si>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</si>
  <si>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</si>
  <si>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</si>
  <si>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</si>
  <si>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</si>
  <si>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</si>
  <si>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</si>
  <si>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</si>
  <si>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</si>
  <si>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</si>
  <si>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</si>
  <si>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</si>
  <si>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</si>
  <si>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</si>
  <si>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</si>
  <si>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</si>
  <si>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</si>
  <si>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</si>
  <si>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</si>
  <si>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</si>
  <si>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</si>
  <si>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</si>
  <si>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</si>
  <si>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</si>
  <si>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</si>
  <si>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</si>
  <si>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</si>
  <si>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</si>
  <si>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</si>
  <si>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</si>
  <si>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</si>
  <si>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</si>
  <si>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</si>
  <si>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</si>
  <si>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</si>
  <si>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</si>
  <si>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</si>
  <si>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</si>
  <si>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</si>
  <si>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</si>
  <si>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</si>
  <si>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</si>
  <si>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</si>
  <si>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</si>
  <si>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</si>
  <si>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</si>
  <si>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</si>
  <si>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</si>
  <si>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</si>
  <si>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</si>
  <si>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</si>
  <si>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</si>
  <si>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</si>
  <si>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</si>
  <si>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</si>
  <si>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</si>
  <si>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</si>
  <si>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</si>
  <si>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</si>
  <si>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</si>
  <si>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</si>
  <si>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</si>
  <si>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</si>
  <si>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</si>
  <si>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</si>
  <si>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</si>
  <si>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</si>
  <si>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</si>
  <si>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</si>
  <si>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</si>
  <si>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</si>
  <si>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</si>
  <si>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</si>
  <si>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</si>
  <si>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</si>
  <si>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</si>
  <si>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</si>
  <si>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</si>
  <si>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</si>
  <si>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</si>
  <si>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</si>
  <si>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</si>
  <si>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</si>
  <si>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</si>
  <si>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</si>
  <si>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</si>
  <si>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</si>
  <si>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</si>
  <si>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</si>
  <si>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</si>
  <si>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</si>
  <si>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</si>
  <si>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</si>
  <si>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</si>
  <si>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</si>
  <si>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</si>
  <si>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</si>
  <si>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</si>
  <si>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</si>
  <si>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</si>
  <si>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</si>
  <si>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</si>
  <si>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</si>
  <si>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</si>
  <si>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</si>
  <si>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</si>
  <si>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</si>
  <si>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</si>
  <si>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</si>
  <si>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</si>
  <si>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</si>
  <si>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</si>
  <si>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</si>
  <si>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</si>
  <si>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</si>
  <si>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</si>
  <si>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</si>
  <si>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</si>
  <si>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</si>
  <si>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</si>
  <si>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</si>
  <si>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</si>
  <si>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</si>
  <si>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</si>
  <si>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</si>
  <si>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</si>
  <si>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</si>
  <si>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</si>
  <si>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</si>
  <si>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</si>
  <si>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</si>
  <si>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</si>
  <si>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</si>
  <si>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</si>
  <si>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</si>
  <si>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</si>
  <si>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</si>
  <si>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</si>
  <si>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</si>
  <si>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</si>
  <si>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</si>
  <si>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</si>
  <si>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</si>
  <si>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</si>
  <si>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</si>
  <si>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</si>
  <si>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</si>
  <si>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</si>
  <si>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</si>
  <si>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</si>
  <si>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</si>
  <si>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</si>
  <si>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</si>
  <si>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</si>
  <si>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</si>
  <si>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</si>
  <si>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</si>
  <si>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</si>
  <si>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</si>
  <si>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</si>
  <si>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</si>
  <si>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</si>
  <si>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</si>
  <si>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</si>
  <si>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</si>
  <si>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</si>
  <si>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</si>
  <si>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</si>
  <si>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</si>
  <si>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</si>
  <si>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</si>
  <si>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</si>
  <si>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</si>
  <si>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</si>
  <si>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</si>
  <si>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</si>
  <si>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</si>
  <si>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</si>
  <si>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</si>
  <si>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</si>
  <si>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</si>
  <si>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</si>
  <si>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</si>
  <si>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</si>
  <si>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</si>
  <si>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</si>
  <si>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</si>
  <si>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</si>
  <si>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</si>
  <si>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</si>
  <si>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</si>
  <si>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</si>
  <si>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</si>
  <si>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</si>
  <si>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</si>
  <si>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</si>
  <si>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</si>
  <si>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</si>
  <si>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</si>
  <si>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</si>
  <si>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</si>
  <si>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</si>
  <si>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</si>
  <si>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</si>
  <si>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</si>
  <si>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</si>
  <si>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</si>
  <si>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</si>
  <si>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</si>
  <si>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</si>
  <si>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</si>
  <si>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</si>
  <si>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</si>
  <si>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</si>
  <si>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</si>
  <si>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</si>
  <si>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</si>
  <si>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</si>
  <si>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</si>
  <si>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</si>
  <si>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</si>
  <si>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</si>
  <si>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</si>
  <si>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</si>
  <si>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</si>
  <si>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</si>
  <si>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</si>
  <si>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</si>
  <si>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</si>
  <si>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</si>
  <si>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</si>
  <si>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</si>
  <si>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</si>
  <si>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</si>
  <si>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</si>
  <si>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</si>
  <si>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</si>
  <si>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</si>
  <si>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</si>
  <si>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</si>
  <si>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</si>
  <si>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</si>
  <si>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</si>
  <si>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</si>
  <si>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</si>
  <si>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</si>
  <si>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</si>
  <si>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</si>
  <si>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</si>
  <si>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</si>
  <si>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</si>
  <si>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</si>
  <si>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</si>
  <si>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</si>
  <si>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</si>
  <si>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</si>
  <si>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</si>
  <si>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</si>
  <si>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</si>
  <si>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</si>
  <si>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</si>
  <si>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</si>
  <si>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</si>
  <si>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</si>
  <si>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</si>
  <si>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</si>
  <si>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</si>
  <si>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</si>
  <si>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</si>
  <si>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</si>
  <si>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</si>
  <si>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</si>
  <si>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</si>
  <si>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</si>
  <si>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</si>
  <si>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</si>
  <si>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</si>
  <si>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</si>
  <si>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</si>
  <si>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</si>
  <si>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</si>
  <si>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</si>
  <si>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</si>
  <si>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</si>
  <si>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</si>
  <si>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</si>
  <si>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</si>
  <si>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</si>
  <si>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</si>
  <si>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</si>
  <si>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</si>
  <si>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</si>
  <si>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</si>
  <si>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</si>
  <si>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</si>
  <si>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</si>
  <si>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</si>
  <si>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</si>
  <si>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</si>
  <si>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</si>
  <si>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</si>
  <si>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</si>
  <si>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</si>
  <si>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</si>
  <si>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</si>
  <si>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</si>
  <si>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</si>
  <si>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</si>
  <si>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</si>
  <si>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</si>
  <si>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</si>
  <si>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</si>
  <si>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</si>
  <si>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</si>
  <si>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</si>
  <si>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</si>
  <si>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</si>
  <si>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</si>
  <si>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</si>
  <si>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</si>
  <si>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</si>
  <si>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</si>
  <si>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</si>
  <si>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</si>
  <si>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</si>
  <si>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</si>
  <si>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</si>
  <si>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</si>
  <si>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</si>
  <si>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</si>
  <si>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</si>
  <si>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</si>
  <si>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</si>
  <si>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</si>
  <si>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</si>
  <si>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</si>
  <si>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</si>
  <si>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</si>
  <si>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</si>
  <si>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</si>
  <si>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</si>
  <si>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</si>
  <si>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</si>
  <si>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</si>
  <si>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</si>
  <si>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</si>
  <si>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</si>
  <si>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</si>
  <si>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</si>
  <si>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</si>
  <si>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</si>
  <si>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</si>
  <si>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</si>
  <si>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</si>
  <si>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</si>
  <si>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</si>
  <si>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</si>
  <si>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</si>
  <si>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</si>
  <si>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</si>
  <si>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</si>
  <si>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</si>
  <si>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</si>
  <si>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</si>
  <si>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</si>
  <si>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</si>
  <si>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</si>
  <si>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</si>
  <si>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</si>
  <si>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</si>
  <si>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</si>
  <si>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</si>
  <si>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</si>
  <si>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</si>
  <si>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</si>
  <si>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</si>
  <si>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</si>
  <si>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</si>
  <si>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</si>
  <si>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</si>
  <si>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</si>
  <si>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</si>
  <si>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</si>
  <si>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</si>
  <si>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</si>
  <si>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</si>
  <si>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</si>
  <si>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</si>
  <si>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</si>
  <si>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</si>
  <si>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</si>
  <si>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</si>
  <si>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</si>
  <si>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</si>
  <si>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</si>
  <si>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</si>
  <si>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</si>
  <si>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</si>
  <si>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</si>
  <si>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</si>
  <si>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</si>
  <si>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</si>
  <si>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</si>
  <si>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</si>
  <si>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</si>
  <si>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</si>
  <si>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</si>
  <si>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</si>
  <si>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</si>
  <si>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</si>
  <si>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</si>
  <si>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</si>
  <si>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</si>
  <si>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</si>
  <si>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</si>
  <si>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</si>
  <si>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</si>
  <si>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</si>
  <si>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</si>
  <si>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</si>
  <si>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</si>
  <si>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</si>
  <si>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</si>
  <si>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</si>
  <si>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</si>
  <si>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</si>
  <si>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</si>
  <si>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</si>
  <si>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</si>
  <si>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</si>
  <si>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</si>
  <si>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</si>
  <si>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</si>
  <si>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</si>
  <si>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</si>
  <si>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</si>
  <si>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</si>
  <si>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</si>
  <si>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</si>
  <si>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</si>
  <si>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</si>
  <si>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</si>
  <si>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</si>
  <si>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</si>
  <si>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</si>
  <si>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</si>
  <si>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</si>
  <si>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</si>
  <si>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</si>
  <si>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</si>
  <si>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</si>
  <si>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</si>
  <si>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</si>
  <si>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</si>
  <si>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</si>
  <si>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</si>
  <si>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</si>
  <si>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</si>
  <si>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</si>
  <si>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</si>
  <si>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</si>
  <si>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</si>
  <si>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</si>
  <si>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</si>
  <si>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</si>
  <si>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</si>
  <si>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</si>
  <si>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</si>
  <si>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</si>
  <si>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</si>
  <si>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</si>
  <si>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</si>
  <si>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</si>
  <si>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</si>
  <si>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</si>
  <si>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</si>
  <si>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</si>
  <si>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</si>
  <si>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</si>
  <si>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</si>
  <si>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</si>
  <si>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</si>
  <si>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</si>
  <si>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</si>
  <si>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</si>
  <si>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</si>
  <si>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</si>
  <si>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</si>
  <si>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</si>
  <si>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</si>
  <si>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</si>
  <si>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</si>
  <si>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</si>
  <si>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</si>
  <si>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</si>
  <si>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</si>
  <si>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</si>
  <si>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</si>
  <si>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</si>
  <si>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</si>
  <si>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</si>
  <si>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</si>
  <si>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</si>
  <si>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</si>
  <si>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</si>
  <si>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</si>
  <si>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</si>
  <si>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</si>
  <si>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</si>
  <si>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</si>
  <si>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</si>
  <si>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</si>
  <si>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</si>
  <si>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</si>
  <si>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</si>
  <si>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</si>
  <si>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</si>
  <si>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</si>
  <si>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</si>
  <si>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</si>
  <si>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</si>
  <si>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</si>
  <si>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</si>
  <si>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</si>
  <si>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</si>
  <si>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</si>
  <si>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</si>
  <si>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</si>
  <si>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</si>
  <si>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</si>
  <si>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</si>
  <si>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</si>
  <si>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</si>
  <si>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</si>
  <si>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</si>
  <si>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</si>
  <si>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</si>
  <si>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</si>
  <si>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</si>
  <si>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</si>
  <si>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</si>
  <si>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</si>
  <si>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</si>
  <si>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</si>
  <si>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</si>
  <si>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</si>
  <si>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</si>
  <si>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</si>
  <si>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</si>
  <si>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</si>
  <si>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</si>
  <si>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</si>
  <si>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</si>
  <si>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</si>
  <si>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</si>
  <si>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</si>
  <si>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</si>
  <si>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</si>
  <si>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</si>
  <si>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</si>
  <si>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</si>
  <si>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</si>
  <si>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</si>
  <si>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</si>
  <si>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</si>
  <si>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</si>
  <si>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</si>
  <si>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</si>
  <si>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</si>
  <si>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</si>
  <si>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</si>
  <si>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</si>
  <si>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</si>
  <si>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</si>
  <si>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</si>
  <si>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</si>
  <si>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</si>
  <si>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</si>
  <si>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</si>
  <si>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</si>
  <si>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</si>
  <si>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</si>
  <si>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</si>
  <si>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</si>
  <si>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</si>
  <si>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</si>
  <si>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</si>
  <si>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</si>
  <si>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</si>
  <si>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</si>
  <si>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</si>
  <si>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</si>
  <si>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</si>
  <si>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</si>
  <si>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</si>
  <si>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</si>
  <si>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</si>
  <si>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</si>
  <si>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</si>
  <si>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</si>
  <si>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</si>
  <si>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</si>
  <si>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</si>
  <si>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</si>
  <si>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</si>
  <si>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</si>
  <si>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</si>
  <si>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</si>
  <si>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</si>
  <si>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</si>
  <si>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</si>
  <si>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</si>
  <si>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</si>
  <si>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</si>
  <si>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</si>
  <si>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</si>
  <si>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</si>
  <si>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</si>
  <si>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</si>
  <si>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</si>
  <si>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</si>
  <si>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</si>
  <si>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</si>
  <si>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</si>
  <si>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</si>
  <si>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</si>
  <si>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</si>
  <si>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</si>
  <si>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</si>
  <si>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</si>
  <si>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</si>
  <si>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</si>
  <si>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</si>
  <si>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</si>
  <si>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</si>
  <si>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</si>
  <si>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</si>
  <si>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</si>
  <si>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</si>
  <si>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</si>
  <si>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</si>
  <si>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</si>
  <si>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</si>
  <si>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</si>
  <si>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</si>
  <si>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</si>
  <si>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</si>
  <si>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</si>
  <si>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</si>
  <si>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</si>
  <si>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</si>
  <si>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</si>
  <si>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</si>
  <si>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</si>
  <si>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</si>
  <si>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</si>
  <si>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</si>
  <si>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</si>
  <si>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</si>
  <si>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</si>
  <si>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</si>
  <si>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</si>
  <si>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</si>
  <si>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</si>
  <si>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</si>
  <si>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</si>
  <si>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</si>
  <si>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</si>
  <si>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</si>
  <si>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</si>
  <si>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</si>
  <si>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</si>
  <si>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</si>
  <si>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</si>
  <si>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</si>
  <si>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</si>
  <si>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</si>
  <si>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</si>
  <si>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</si>
  <si>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</si>
  <si>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</si>
  <si>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</si>
  <si>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</si>
  <si>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</si>
  <si>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</si>
  <si>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</si>
  <si>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</si>
  <si>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</si>
  <si>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</si>
  <si>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</si>
  <si>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</si>
  <si>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</si>
  <si>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</si>
  <si>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</si>
  <si>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</si>
  <si>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</si>
  <si>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</si>
  <si>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</si>
  <si>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</si>
  <si>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</si>
  <si>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</si>
  <si>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</si>
  <si>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</si>
  <si>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</si>
  <si>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</si>
  <si>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</si>
  <si>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</si>
  <si>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</si>
  <si>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</si>
  <si>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</si>
  <si>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</si>
  <si>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</si>
  <si>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</si>
  <si>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</si>
  <si>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</si>
  <si>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</si>
  <si>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</si>
  <si>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</si>
  <si>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</si>
  <si>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</si>
  <si>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</si>
  <si>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</si>
  <si>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</si>
  <si>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</si>
  <si>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</si>
  <si>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</si>
  <si>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</si>
  <si>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</si>
  <si>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</si>
  <si>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</si>
  <si>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</si>
  <si>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</si>
  <si>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</si>
  <si>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</si>
  <si>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</si>
  <si>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</si>
  <si>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</si>
  <si>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</si>
  <si>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</si>
  <si>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</si>
  <si>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</si>
  <si>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</si>
  <si>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</si>
  <si>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</si>
  <si>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</si>
  <si>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</si>
  <si>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</si>
  <si>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</si>
  <si>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</si>
  <si>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</si>
  <si>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</si>
  <si>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</si>
  <si>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</si>
  <si>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</si>
  <si>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</si>
  <si>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</si>
  <si>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</si>
  <si>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</si>
  <si>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</si>
  <si>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</si>
  <si>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</si>
  <si>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</si>
  <si>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</si>
  <si>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</si>
  <si>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</si>
  <si>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</si>
  <si>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</si>
  <si>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</si>
  <si>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</si>
  <si>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</si>
  <si>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</si>
  <si>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</si>
  <si>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</si>
  <si>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</si>
  <si>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</si>
  <si>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</si>
  <si>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</si>
  <si>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</si>
  <si>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</si>
  <si>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</si>
  <si>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</si>
  <si>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</si>
  <si>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</si>
  <si>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</si>
  <si>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</si>
  <si>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</si>
  <si>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</si>
  <si>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</si>
  <si>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</si>
  <si>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</si>
  <si>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</si>
  <si>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</si>
  <si>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</si>
  <si>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</si>
  <si>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</si>
  <si>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</si>
  <si>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</si>
  <si>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</si>
  <si>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</si>
  <si>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</si>
  <si>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</si>
  <si>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</si>
  <si>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</si>
  <si>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</si>
  <si>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</si>
  <si>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</si>
  <si>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</si>
  <si>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</si>
  <si>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</si>
  <si>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</si>
  <si>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</si>
  <si>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</si>
  <si>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</si>
  <si>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</si>
  <si>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</si>
  <si>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</si>
  <si>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</si>
  <si>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</si>
  <si>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</si>
  <si>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</si>
  <si>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</si>
  <si>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</si>
  <si>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</si>
  <si>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</si>
  <si>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</si>
  <si>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</si>
  <si>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</si>
  <si>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</si>
  <si>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</si>
  <si>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</si>
  <si>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</si>
  <si>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</si>
  <si>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</si>
  <si>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</si>
  <si>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</si>
  <si>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</si>
  <si>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</si>
  <si>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</si>
  <si>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</si>
  <si>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</si>
  <si>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</si>
  <si>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</si>
  <si>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</si>
  <si>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</si>
  <si>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</si>
  <si>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</si>
  <si>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</si>
  <si>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</si>
  <si>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</si>
  <si>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</si>
  <si>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</si>
  <si>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</si>
  <si>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</si>
  <si>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</si>
  <si>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</si>
  <si>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</si>
  <si>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</si>
  <si>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</si>
  <si>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</si>
  <si>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</si>
  <si>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</si>
  <si>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</si>
  <si>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</si>
  <si>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</si>
  <si>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</si>
  <si>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</si>
  <si>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</si>
  <si>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</si>
  <si>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</si>
  <si>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</si>
  <si>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</si>
  <si>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</si>
  <si>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</si>
  <si>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</si>
  <si>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</si>
  <si>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</si>
  <si>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</si>
  <si>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</si>
  <si>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</si>
  <si>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</si>
  <si>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</si>
  <si>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</si>
  <si>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</si>
  <si>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</si>
  <si>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</si>
  <si>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</si>
  <si>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</si>
  <si>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</si>
  <si>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</si>
  <si>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</si>
  <si>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</si>
  <si>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</si>
  <si>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</si>
  <si>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</si>
  <si>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</si>
  <si>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</si>
  <si>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</si>
  <si>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</si>
  <si>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</si>
  <si>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</si>
  <si>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</si>
  <si>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</si>
  <si>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</si>
  <si>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</si>
  <si>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</si>
  <si>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</si>
  <si>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</si>
  <si>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</si>
  <si>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</si>
  <si>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</si>
  <si>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</si>
  <si>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</si>
  <si>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</si>
  <si>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</si>
  <si>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</si>
  <si>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</si>
  <si>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</si>
  <si>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</si>
  <si>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</si>
  <si>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</si>
  <si>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</si>
  <si>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</si>
  <si>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</si>
  <si>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</si>
  <si>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</si>
  <si>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</si>
  <si>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</si>
  <si>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</si>
  <si>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</si>
  <si>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</si>
  <si>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</si>
  <si>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</si>
  <si>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</si>
  <si>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</si>
  <si>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</si>
  <si>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</si>
  <si>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</si>
  <si>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</si>
  <si>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</si>
  <si>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</si>
  <si>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</si>
  <si>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</si>
  <si>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</si>
  <si>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</si>
  <si>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</si>
  <si>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</si>
  <si>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</si>
  <si>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</si>
  <si>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</si>
  <si>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</si>
  <si>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</si>
  <si>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</si>
  <si>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</si>
  <si>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</si>
  <si>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</si>
  <si>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</si>
  <si>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</si>
  <si>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</si>
  <si>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</si>
  <si>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</si>
  <si>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</si>
  <si>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</si>
  <si>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</si>
  <si>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</si>
  <si>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</si>
  <si>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</si>
  <si>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</si>
  <si>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</si>
  <si>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</si>
  <si>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</si>
  <si>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</si>
  <si>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</si>
  <si>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</si>
  <si>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</si>
  <si>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</si>
  <si>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</si>
  <si>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</si>
  <si>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</si>
  <si>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</si>
  <si>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</si>
  <si>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</si>
  <si>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</si>
  <si>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</si>
  <si>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</si>
  <si>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</si>
  <si>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</si>
  <si>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</si>
  <si>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</si>
  <si>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</si>
  <si>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</si>
  <si>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</si>
  <si>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</si>
  <si>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</si>
  <si>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</si>
  <si>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</si>
  <si>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</si>
  <si>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</si>
  <si>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</si>
  <si>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</si>
  <si>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</si>
  <si>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</si>
  <si>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</si>
  <si>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</si>
  <si>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</si>
  <si>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</si>
  <si>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</si>
  <si>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</si>
  <si>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</si>
  <si>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</si>
  <si>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</si>
  <si>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</si>
  <si>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</si>
  <si>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</si>
  <si>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</si>
  <si>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</si>
  <si>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</si>
  <si>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</si>
  <si>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</si>
  <si>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</si>
  <si>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</si>
  <si>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</si>
  <si>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</si>
  <si>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</si>
  <si>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</si>
  <si>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</si>
  <si>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</si>
  <si>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</si>
  <si>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</si>
  <si>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</si>
  <si>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</si>
  <si>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</si>
  <si>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</si>
  <si>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</si>
  <si>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</si>
  <si>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</si>
  <si>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</si>
  <si>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</si>
  <si>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</si>
  <si>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</si>
  <si>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</si>
  <si>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</si>
  <si>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</si>
  <si>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</si>
  <si>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</si>
  <si>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</si>
  <si>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</si>
  <si>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</si>
  <si>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</si>
  <si>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</si>
  <si>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</si>
  <si>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</si>
  <si>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</si>
  <si>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</si>
  <si>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</si>
  <si>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</si>
  <si>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</si>
  <si>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</si>
  <si>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</si>
  <si>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</si>
  <si>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</si>
  <si>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</si>
  <si>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</si>
  <si>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</si>
  <si>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</si>
  <si>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</si>
  <si>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</si>
  <si>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</si>
  <si>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</si>
  <si>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</si>
  <si>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</si>
  <si>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</si>
  <si>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</si>
  <si>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</si>
  <si>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</si>
  <si>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</si>
  <si>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</si>
  <si>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</si>
  <si>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</si>
  <si>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</si>
  <si>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</si>
  <si>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</si>
  <si>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</si>
  <si>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</si>
  <si>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</si>
  <si>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</si>
  <si>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</si>
  <si>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</si>
  <si>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</si>
  <si>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</si>
  <si>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</si>
  <si>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</si>
  <si>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</si>
  <si>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</si>
  <si>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</si>
  <si>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</si>
  <si>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</si>
  <si>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</si>
  <si>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</si>
  <si>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</si>
  <si>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</si>
  <si>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</si>
  <si>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</si>
  <si>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</si>
  <si>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</si>
  <si>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</si>
  <si>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</si>
  <si>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</si>
  <si>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</si>
  <si>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</si>
  <si>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</si>
  <si>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</si>
  <si>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</si>
  <si>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</si>
  <si>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</si>
  <si>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</si>
  <si>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</si>
  <si>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</si>
  <si>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</si>
  <si>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</si>
  <si>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</si>
  <si>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</si>
  <si>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</si>
  <si>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</si>
  <si>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</si>
  <si>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</si>
  <si>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</si>
  <si>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</si>
  <si>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</si>
  <si>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</si>
  <si>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</si>
  <si>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</si>
  <si>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</si>
  <si>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</si>
  <si>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</si>
  <si>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</si>
  <si>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</si>
  <si>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</si>
  <si>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</si>
  <si>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</si>
  <si>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</si>
  <si>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</si>
  <si>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</si>
  <si>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</si>
  <si>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</si>
  <si>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</si>
  <si>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</si>
  <si>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</si>
  <si>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</si>
  <si>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</si>
  <si>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</si>
  <si>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</si>
  <si>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</si>
  <si>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</si>
  <si>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</si>
  <si>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</si>
  <si>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</si>
  <si>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</si>
  <si>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</si>
  <si>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</si>
  <si>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</si>
  <si>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</si>
  <si>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</si>
  <si>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</si>
  <si>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</si>
  <si>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</si>
  <si>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</si>
  <si>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</si>
  <si>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</si>
  <si>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</si>
  <si>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</si>
  <si>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</si>
  <si>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</si>
  <si>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</si>
  <si>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</si>
  <si>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</si>
  <si>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</si>
  <si>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</si>
  <si>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</si>
  <si>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</si>
  <si>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</si>
  <si>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</si>
  <si>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</si>
  <si>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</si>
  <si>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</si>
  <si>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</si>
  <si>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</si>
  <si>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</si>
  <si>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</si>
  <si>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</si>
  <si>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</si>
  <si>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</si>
  <si>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</si>
  <si>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</si>
  <si>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</si>
  <si>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</si>
  <si>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</si>
  <si>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</si>
  <si>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</si>
  <si>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</si>
  <si>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</si>
  <si>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</si>
  <si>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</si>
  <si>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</si>
  <si>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</si>
  <si>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</si>
  <si>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</si>
  <si>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</si>
  <si>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</si>
  <si>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</si>
  <si>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</si>
  <si>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</si>
  <si>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</si>
  <si>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</si>
  <si>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</si>
  <si>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</si>
  <si>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</si>
  <si>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</si>
  <si>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</si>
  <si>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</si>
  <si>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</si>
  <si>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</si>
  <si>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</si>
  <si>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</si>
  <si>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</si>
  <si>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</si>
  <si>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</si>
  <si>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</si>
  <si>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</si>
  <si>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</si>
  <si>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</si>
  <si>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</si>
  <si>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</si>
  <si>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</si>
  <si>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</si>
  <si>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</si>
  <si>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</si>
  <si>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</si>
  <si>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</si>
  <si>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</si>
  <si>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</si>
  <si>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</si>
  <si>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</si>
  <si>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</si>
  <si>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</si>
  <si>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</si>
  <si>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</si>
  <si>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</si>
  <si>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</si>
  <si>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</si>
  <si>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</si>
  <si>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</si>
  <si>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</si>
  <si>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</si>
  <si>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</si>
  <si>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</si>
  <si>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</si>
  <si>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</si>
  <si>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</si>
  <si>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</si>
  <si>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</si>
  <si>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</si>
  <si>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</si>
  <si>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</si>
  <si>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</si>
  <si>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</si>
  <si>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</si>
  <si>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</si>
  <si>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</si>
  <si>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</si>
  <si>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</si>
  <si>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</si>
  <si>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</si>
  <si>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</si>
  <si>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</si>
  <si>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</si>
  <si>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</si>
  <si>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</si>
  <si>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</si>
  <si>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</si>
  <si>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</si>
  <si>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</si>
  <si>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</si>
  <si>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</si>
  <si>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</si>
  <si>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</si>
  <si>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</si>
  <si>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</si>
  <si>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</si>
  <si>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</si>
  <si>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</si>
  <si>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</si>
  <si>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</si>
  <si>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</si>
  <si>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</si>
  <si>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</si>
  <si>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</si>
  <si>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</si>
  <si>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</si>
  <si>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</si>
  <si>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</si>
  <si>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</si>
  <si>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</si>
  <si>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</si>
  <si>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</si>
  <si>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</si>
  <si>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</si>
  <si>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</si>
  <si>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</si>
  <si>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</si>
  <si>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</si>
  <si>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</si>
  <si>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</si>
  <si>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</si>
  <si>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</si>
  <si>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</si>
  <si>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</si>
  <si>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</si>
  <si>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</si>
  <si>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</si>
  <si>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</si>
  <si>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</si>
  <si>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</si>
  <si>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</si>
  <si>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</si>
  <si>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</si>
  <si>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</si>
  <si>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</si>
  <si>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</si>
  <si>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</si>
  <si>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</si>
  <si>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</si>
  <si>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</si>
  <si>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</si>
  <si>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</si>
  <si>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</si>
  <si>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</si>
  <si>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</si>
  <si>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</si>
  <si>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</si>
  <si>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</si>
  <si>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</si>
  <si>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</si>
  <si>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</si>
  <si>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</si>
  <si>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</si>
  <si>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</si>
  <si>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</si>
  <si>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</si>
  <si>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</si>
  <si>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</si>
  <si>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</si>
  <si>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</si>
  <si>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</si>
  <si>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</si>
  <si>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</si>
  <si>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</si>
  <si>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</si>
  <si>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</si>
  <si>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</si>
  <si>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</si>
  <si>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</si>
  <si>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</si>
  <si>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</si>
  <si>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</si>
  <si>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</si>
  <si>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</si>
  <si>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</si>
  <si>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</si>
  <si>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</si>
  <si>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</si>
  <si>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</si>
  <si>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</si>
  <si>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</si>
  <si>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</si>
  <si>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</si>
  <si>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</si>
  <si>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</si>
  <si>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</si>
  <si>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</si>
  <si>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</si>
  <si>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</si>
  <si>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</si>
  <si>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</si>
  <si>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</si>
  <si>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</si>
  <si>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</si>
  <si>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</si>
  <si>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</si>
  <si>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</si>
  <si>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</si>
  <si>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</si>
  <si>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</si>
  <si>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</si>
  <si>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</si>
  <si>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</si>
  <si>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</si>
  <si>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</si>
  <si>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</si>
  <si>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</si>
  <si>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</si>
  <si>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</si>
  <si>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</si>
  <si>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</si>
  <si>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</si>
  <si>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</si>
  <si>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</si>
  <si>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</si>
  <si>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</si>
  <si>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</si>
  <si>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</si>
  <si>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</si>
  <si>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</si>
  <si>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</si>
  <si>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</si>
  <si>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</si>
  <si>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</si>
  <si>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</si>
  <si>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</si>
  <si>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</si>
  <si>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</si>
  <si>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</si>
  <si>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</si>
  <si>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</si>
  <si>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</si>
  <si>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</si>
  <si>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</si>
  <si>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</si>
  <si>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</si>
  <si>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</si>
  <si>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</si>
  <si>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</si>
  <si>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</si>
  <si>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</si>
  <si>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</si>
  <si>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</si>
  <si>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</si>
  <si>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</si>
  <si>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</si>
  <si>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</si>
  <si>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</si>
  <si>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</si>
  <si>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</si>
  <si>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</si>
  <si>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</si>
  <si>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</si>
  <si>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</si>
  <si>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</si>
  <si>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</si>
  <si>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</si>
  <si>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</si>
  <si>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</si>
  <si>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</si>
  <si>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</si>
  <si>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</si>
  <si>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</si>
  <si>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</si>
  <si>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</si>
  <si>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</si>
  <si>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</si>
  <si>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</si>
  <si>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</si>
  <si>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</si>
  <si>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</si>
  <si>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</si>
  <si>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</si>
  <si>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</si>
  <si>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</si>
  <si>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</si>
  <si>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</si>
  <si>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</si>
  <si>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</si>
  <si>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</si>
  <si>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</si>
  <si>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</si>
  <si>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</si>
  <si>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</si>
  <si>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</si>
  <si>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</si>
  <si>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</si>
  <si>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</si>
  <si>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</si>
  <si>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</si>
  <si>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</si>
  <si>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</si>
  <si>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</si>
  <si>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</si>
  <si>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</si>
  <si>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</si>
  <si>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</si>
  <si>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</si>
  <si>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</si>
  <si>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</si>
  <si>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</si>
  <si>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</si>
  <si>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</si>
  <si>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</si>
  <si>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</si>
  <si>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</si>
  <si>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</si>
  <si>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</si>
  <si>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</si>
  <si>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</si>
  <si>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</si>
  <si>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</si>
  <si>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</si>
  <si>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</si>
  <si>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</si>
  <si>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</si>
  <si>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</si>
  <si>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</si>
  <si>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</si>
  <si>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</si>
  <si>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</si>
  <si>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</si>
  <si>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</si>
  <si>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</si>
  <si>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</si>
  <si>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</si>
  <si>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</si>
  <si>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</si>
  <si>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</si>
  <si>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</si>
  <si>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</si>
  <si>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</si>
  <si>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</si>
  <si>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</si>
  <si>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</si>
  <si>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</si>
  <si>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</si>
  <si>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</si>
  <si>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</si>
  <si>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</si>
  <si>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</si>
  <si>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</si>
  <si>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</si>
  <si>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</si>
  <si>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</si>
  <si>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</si>
  <si>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</si>
  <si>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</si>
  <si>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</si>
  <si>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</si>
  <si>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</si>
  <si>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</si>
  <si>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</si>
  <si>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</si>
  <si>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</si>
  <si>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</si>
  <si>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</si>
  <si>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</si>
  <si>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</si>
  <si>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</si>
  <si>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</si>
  <si>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</si>
  <si>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</si>
  <si>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</si>
  <si>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</si>
  <si>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</si>
  <si>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</si>
  <si>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</si>
  <si>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</si>
  <si>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</si>
  <si>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</si>
  <si>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</si>
  <si>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</si>
  <si>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</si>
  <si>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</si>
  <si>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</si>
  <si>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</si>
  <si>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</si>
  <si>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</si>
  <si>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</si>
  <si>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</si>
  <si>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</si>
  <si>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</si>
  <si>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</si>
  <si>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</si>
  <si>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</si>
  <si>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</si>
  <si>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</si>
  <si>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</si>
  <si>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</si>
  <si>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</si>
  <si>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</si>
  <si>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</si>
  <si>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</si>
  <si>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</si>
  <si>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</si>
  <si>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</si>
  <si>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</si>
  <si>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</si>
  <si>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</si>
  <si>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</si>
  <si>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</si>
  <si>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</si>
  <si>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</si>
  <si>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</si>
  <si>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</si>
  <si>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</si>
  <si>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</si>
  <si>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</si>
  <si>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</si>
  <si>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</si>
  <si>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</si>
  <si>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</si>
  <si>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</si>
  <si>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</si>
  <si>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</si>
  <si>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</si>
  <si>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</si>
  <si>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</si>
  <si>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</si>
  <si>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</si>
  <si>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</si>
  <si>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</si>
  <si>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</si>
  <si>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</si>
  <si>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</si>
  <si>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</si>
  <si>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</si>
  <si>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</si>
  <si>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</si>
  <si>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</si>
  <si>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</si>
  <si>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</si>
  <si>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</si>
  <si>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</si>
  <si>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</si>
  <si>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</si>
  <si>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</si>
  <si>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</si>
  <si>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</si>
  <si>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</si>
  <si>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</si>
  <si>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</si>
  <si>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</si>
  <si>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</si>
  <si>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</si>
  <si>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</si>
  <si>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</si>
  <si>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</si>
  <si>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</si>
  <si>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</si>
  <si>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</si>
  <si>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</si>
  <si>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</si>
  <si>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</si>
  <si>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</si>
  <si>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</si>
  <si>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</si>
  <si>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</si>
  <si>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</si>
  <si>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</si>
  <si>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</si>
  <si>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</si>
  <si>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</si>
  <si>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</si>
  <si>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</si>
  <si>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</si>
  <si>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</si>
  <si>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</si>
  <si>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</si>
  <si>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</si>
  <si>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</si>
  <si>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</si>
  <si>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</si>
  <si>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</si>
  <si>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</si>
  <si>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</si>
  <si>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</si>
  <si>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</si>
  <si>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</si>
  <si>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</si>
  <si>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</si>
  <si>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</si>
  <si>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</si>
  <si>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</si>
  <si>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</si>
  <si>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</si>
  <si>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</si>
  <si>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</si>
  <si>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</si>
  <si>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</si>
  <si>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</si>
  <si>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</si>
  <si>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</si>
  <si>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</si>
  <si>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</si>
  <si>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</si>
  <si>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</si>
  <si>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</si>
  <si>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</si>
  <si>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</si>
  <si>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</si>
  <si>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</si>
  <si>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</si>
  <si>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</si>
  <si>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</si>
  <si>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</si>
  <si>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</si>
  <si>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</si>
  <si>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</si>
  <si>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</si>
  <si>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</si>
  <si>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</si>
  <si>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</si>
  <si>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</si>
  <si>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</si>
  <si>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</si>
  <si>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</si>
  <si>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</si>
  <si>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</si>
  <si>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</si>
  <si>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</si>
  <si>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</si>
  <si>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</si>
  <si>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</si>
  <si>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</si>
  <si>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</si>
  <si>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</si>
  <si>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</si>
  <si>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</si>
  <si>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</si>
  <si>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</si>
  <si>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</si>
  <si>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</si>
  <si>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</si>
  <si>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</si>
  <si>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</si>
  <si>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</si>
  <si>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</si>
  <si>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</si>
  <si>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</si>
  <si>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</si>
  <si>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</si>
  <si>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</si>
  <si>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</si>
  <si>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</si>
  <si>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</si>
  <si>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</si>
  <si>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</si>
  <si>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</si>
  <si>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</si>
  <si>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</si>
  <si>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</si>
  <si>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</si>
  <si>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</si>
  <si>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</si>
  <si>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</si>
  <si>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</si>
  <si>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</si>
  <si>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</si>
  <si>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</si>
  <si>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</si>
  <si>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</si>
  <si>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</si>
  <si>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</si>
  <si>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</si>
  <si>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</si>
  <si>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</si>
  <si>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</si>
  <si>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</si>
  <si>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</si>
  <si>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</si>
  <si>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</si>
  <si>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</si>
  <si>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</si>
  <si>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</si>
  <si>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</si>
  <si>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</si>
  <si>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</si>
  <si>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</si>
  <si>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</si>
  <si>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</si>
  <si>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</si>
  <si>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</si>
  <si>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</si>
  <si>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</si>
  <si>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</si>
  <si>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</si>
  <si>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</si>
  <si>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</si>
  <si>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</si>
  <si>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</si>
  <si>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</si>
  <si>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</si>
  <si>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</si>
  <si>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</si>
  <si>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</si>
  <si>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</si>
  <si>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</si>
  <si>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</si>
  <si>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</si>
  <si>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</si>
  <si>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</si>
  <si>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</si>
  <si>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</si>
  <si>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</si>
  <si>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</si>
  <si>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</si>
  <si>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</si>
  <si>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</si>
  <si>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</si>
  <si>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</si>
  <si>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</si>
  <si>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</si>
  <si>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</si>
  <si>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</si>
  <si>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</si>
  <si>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</si>
  <si>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</si>
  <si>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</si>
  <si>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</si>
  <si>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</si>
  <si>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</si>
  <si>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</si>
  <si>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</si>
  <si>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</si>
  <si>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</si>
  <si>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</si>
  <si>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</si>
  <si>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</si>
  <si>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</si>
  <si>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</si>
  <si>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</si>
  <si>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</si>
  <si>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</si>
  <si>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</si>
  <si>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</si>
  <si>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</si>
  <si>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</si>
  <si>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</si>
  <si>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</si>
  <si>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</si>
  <si>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</si>
  <si>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</si>
  <si>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</si>
  <si>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</si>
  <si>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</si>
  <si>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</si>
  <si>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</si>
  <si>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</si>
  <si>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</si>
  <si>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</si>
  <si>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</si>
  <si>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</si>
  <si>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</si>
  <si>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</si>
  <si>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</si>
  <si>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</si>
  <si>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</si>
  <si>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</si>
  <si>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</si>
  <si>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</si>
  <si>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</si>
  <si>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</si>
  <si>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</si>
  <si>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</si>
  <si>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</si>
  <si>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</si>
  <si>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</si>
  <si>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</si>
  <si>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</si>
  <si>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</si>
  <si>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</si>
  <si>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</si>
  <si>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</si>
  <si>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</si>
  <si>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</si>
  <si>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</si>
  <si>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</si>
  <si>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</si>
  <si>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</si>
  <si>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</si>
  <si>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</si>
  <si>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</si>
  <si>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</si>
  <si>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</si>
  <si>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</si>
  <si>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</si>
  <si>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</si>
  <si>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</si>
  <si>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</si>
  <si>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</si>
  <si>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</si>
  <si>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</si>
  <si>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</si>
  <si>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</si>
  <si>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</si>
  <si>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</si>
  <si>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</si>
  <si>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</si>
  <si>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</si>
  <si>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</si>
  <si>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</si>
  <si>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</si>
  <si>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</si>
  <si>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</si>
  <si>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</si>
  <si>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</si>
  <si>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</si>
  <si>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</si>
  <si>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</si>
  <si>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</si>
  <si>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</si>
  <si>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</si>
  <si>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</si>
  <si>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</si>
  <si>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</si>
  <si>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</si>
  <si>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</si>
  <si>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</si>
  <si>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</si>
  <si>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</si>
  <si>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</si>
  <si>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</si>
  <si>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</si>
  <si>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</si>
  <si>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</si>
  <si>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</si>
  <si>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</si>
  <si>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</si>
  <si>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</si>
  <si>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</si>
  <si>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</si>
  <si>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</si>
  <si>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</si>
  <si>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</si>
  <si>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</si>
  <si>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</si>
  <si>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</si>
  <si>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</si>
  <si>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</si>
  <si>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</si>
  <si>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</si>
  <si>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</si>
  <si>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</si>
  <si>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</si>
  <si>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</si>
  <si>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</si>
  <si>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</si>
  <si>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</si>
  <si>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</si>
  <si>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</si>
  <si>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</si>
  <si>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</si>
  <si>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</si>
  <si>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</si>
  <si>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</si>
  <si>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</si>
  <si>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</si>
  <si>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</si>
  <si>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</si>
  <si>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</si>
  <si>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</si>
  <si>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</si>
  <si>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</si>
  <si>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</si>
  <si>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</si>
  <si>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</si>
  <si>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</si>
  <si>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</si>
  <si>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</si>
  <si>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</si>
  <si>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</si>
  <si>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</si>
  <si>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</si>
  <si>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</si>
  <si>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</si>
  <si>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</si>
  <si>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</si>
  <si>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</si>
  <si>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</si>
  <si>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</si>
  <si>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</si>
  <si>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</si>
  <si>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</si>
  <si>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</si>
  <si>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</si>
  <si>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</si>
  <si>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</si>
  <si>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</si>
  <si>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</si>
  <si>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</si>
  <si>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</si>
  <si>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</si>
  <si>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</si>
  <si>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</si>
  <si>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</si>
  <si>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</si>
  <si>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</si>
  <si>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</si>
  <si>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</si>
  <si>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</si>
  <si>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</si>
  <si>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</si>
  <si>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</si>
  <si>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</si>
  <si>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</si>
  <si>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</si>
  <si>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</si>
  <si>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</si>
  <si>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</si>
  <si>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</si>
  <si>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</si>
  <si>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</si>
  <si>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</si>
  <si>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</si>
  <si>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</si>
  <si>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</si>
  <si>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</si>
  <si>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</si>
  <si>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</si>
  <si>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</si>
  <si>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</si>
  <si>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</si>
  <si>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</si>
  <si>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</si>
  <si>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</si>
  <si>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</si>
  <si>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</si>
  <si>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</si>
  <si>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</si>
  <si>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</si>
  <si>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</si>
  <si>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</si>
  <si>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</si>
  <si>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</si>
  <si>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</si>
  <si>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</si>
  <si>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</si>
  <si>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</si>
  <si>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</si>
  <si>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</si>
  <si>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</si>
  <si>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</si>
  <si>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</si>
  <si>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</si>
  <si>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</si>
  <si>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</si>
  <si>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</si>
  <si>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</si>
  <si>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</si>
  <si>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</si>
  <si>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</si>
  <si>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</si>
  <si>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</si>
  <si>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</si>
  <si>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</si>
  <si>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</si>
  <si>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</si>
  <si>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</si>
  <si>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</si>
  <si>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</si>
  <si>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</si>
  <si>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</si>
  <si>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</si>
  <si>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</si>
  <si>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</si>
  <si>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</si>
  <si>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</si>
  <si>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</si>
  <si>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</si>
  <si>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</si>
  <si>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</si>
  <si>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</si>
  <si>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</si>
  <si>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</si>
  <si>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</si>
  <si>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</si>
  <si>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</si>
  <si>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</si>
  <si>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</si>
  <si>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</si>
  <si>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</si>
  <si>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</si>
  <si>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</si>
  <si>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</si>
  <si>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</si>
  <si>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</si>
  <si>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</si>
  <si>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</si>
  <si>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</si>
  <si>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</si>
  <si>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</si>
  <si>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</si>
  <si>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</si>
  <si>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</si>
  <si>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</si>
  <si>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</si>
  <si>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</si>
  <si>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</si>
  <si>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</si>
  <si>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</si>
  <si>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</si>
  <si>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</si>
  <si>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</si>
  <si>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</si>
  <si>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</si>
  <si>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</si>
  <si>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</si>
  <si>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</si>
  <si>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</si>
  <si>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</si>
  <si>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</si>
  <si>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</si>
  <si>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</si>
  <si>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</si>
  <si>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</si>
  <si>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</si>
  <si>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</si>
  <si>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</si>
  <si>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</si>
  <si>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</si>
  <si>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</si>
  <si>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</si>
  <si>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</si>
  <si>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</si>
  <si>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</si>
  <si>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</si>
  <si>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</si>
  <si>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</si>
  <si>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</si>
  <si>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</si>
  <si>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</si>
  <si>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</si>
  <si>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</si>
  <si>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</si>
  <si>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</si>
  <si>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</si>
  <si>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</si>
  <si>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</si>
  <si>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</si>
  <si>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</si>
  <si>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</si>
  <si>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</si>
  <si>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</si>
  <si>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</si>
  <si>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</si>
  <si>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</si>
  <si>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</si>
  <si>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</si>
  <si>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</si>
  <si>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</si>
  <si>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</si>
  <si>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</si>
  <si>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</si>
  <si>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</si>
  <si>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</si>
  <si>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</si>
  <si>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</si>
  <si>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</si>
  <si>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</si>
  <si>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</si>
  <si>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</si>
  <si>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</si>
  <si>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</si>
  <si>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</si>
  <si>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</si>
  <si>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</si>
  <si>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</si>
  <si>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</si>
  <si>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</si>
  <si>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</si>
  <si>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</si>
  <si>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</si>
  <si>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</si>
  <si>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</si>
  <si>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</si>
  <si>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</si>
  <si>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</si>
  <si>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</si>
  <si>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</si>
  <si>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</si>
  <si>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</si>
  <si>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</si>
  <si>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</si>
  <si>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</si>
  <si>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</si>
  <si>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</si>
  <si>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</si>
  <si>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</si>
  <si>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</si>
  <si>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</si>
  <si>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</si>
  <si>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</si>
  <si>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</si>
  <si>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</si>
  <si>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</si>
  <si>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</si>
  <si>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</si>
  <si>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</si>
  <si>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</si>
  <si>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</si>
  <si>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</si>
  <si>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</si>
  <si>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</si>
  <si>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</si>
  <si>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</si>
  <si>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</si>
  <si>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</si>
  <si>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</si>
  <si>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</si>
  <si>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</si>
  <si>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</si>
  <si>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</si>
  <si>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</si>
  <si>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</si>
  <si>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</si>
  <si>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</si>
  <si>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</si>
  <si>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</si>
  <si>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</si>
  <si>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</si>
  <si>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</si>
  <si>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</si>
  <si>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</si>
  <si>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</si>
  <si>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</si>
  <si>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</si>
  <si>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</si>
  <si>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</si>
  <si>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</si>
  <si>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</si>
  <si>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</si>
  <si>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</si>
  <si>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</si>
  <si>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</si>
  <si>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</si>
  <si>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</si>
  <si>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</si>
  <si>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</si>
  <si>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</si>
  <si>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</si>
  <si>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</si>
  <si>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</si>
  <si>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</si>
  <si>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</si>
  <si>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</si>
  <si>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</si>
  <si>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</si>
  <si>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</si>
  <si>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</si>
  <si>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</si>
  <si>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</si>
  <si>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</si>
  <si>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</si>
  <si>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</si>
  <si>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</si>
  <si>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</si>
  <si>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</si>
  <si>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</si>
  <si>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</si>
  <si>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</si>
  <si>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</si>
  <si>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</si>
  <si>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</si>
  <si>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</si>
  <si>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</si>
  <si>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</si>
  <si>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</si>
  <si>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</si>
  <si>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</si>
  <si>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</si>
  <si>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</si>
  <si>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</si>
  <si>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</si>
  <si>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</si>
  <si>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</si>
  <si>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</si>
  <si>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</si>
  <si>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</si>
  <si>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</si>
  <si>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</si>
  <si>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</si>
  <si>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</si>
  <si>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</si>
  <si>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</si>
  <si>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</si>
  <si>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</si>
  <si>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</si>
  <si>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</si>
  <si>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</si>
  <si>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</si>
  <si>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</si>
  <si>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</si>
  <si>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</si>
  <si>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</si>
  <si>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</si>
  <si>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</si>
  <si>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</si>
  <si>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</si>
  <si>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</si>
  <si>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</si>
  <si>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</si>
  <si>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</si>
  <si>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</si>
  <si>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</si>
  <si>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</si>
  <si>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</si>
  <si>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</si>
  <si>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</si>
  <si>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</si>
  <si>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</si>
  <si>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</si>
  <si>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</si>
  <si>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</si>
  <si>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</si>
  <si>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</si>
  <si>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</si>
  <si>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</si>
  <si>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</si>
  <si>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</si>
  <si>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</si>
  <si>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</si>
  <si>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</si>
  <si>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</si>
  <si>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</si>
  <si>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</si>
  <si>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</si>
  <si>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</si>
  <si>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</si>
  <si>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</si>
  <si>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</si>
  <si>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</si>
  <si>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</si>
  <si>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</si>
  <si>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</si>
  <si>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</si>
  <si>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</si>
  <si>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</si>
  <si>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</si>
  <si>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</si>
  <si>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</si>
  <si>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</si>
  <si>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</si>
  <si>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</si>
  <si>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</si>
  <si>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</si>
  <si>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</si>
  <si>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</si>
  <si>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</si>
  <si>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</si>
  <si>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</si>
  <si>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</si>
  <si>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</si>
  <si>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</si>
  <si>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</si>
  <si>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</si>
  <si>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</si>
  <si>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</si>
  <si>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</si>
  <si>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</si>
  <si>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</si>
  <si>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</si>
  <si>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</si>
  <si>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</si>
  <si>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</si>
  <si>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</si>
  <si>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</si>
  <si>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</si>
  <si>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</si>
  <si>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</si>
  <si>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</si>
  <si>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</si>
  <si>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</si>
  <si>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</si>
  <si>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</si>
  <si>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</si>
  <si>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</si>
  <si>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</si>
  <si>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</si>
  <si>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</si>
  <si>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</si>
  <si>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</si>
  <si>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</si>
  <si>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</si>
  <si>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</si>
  <si>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</si>
  <si>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</si>
  <si>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</si>
  <si>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</si>
  <si>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</si>
  <si>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</si>
  <si>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</si>
  <si>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</si>
  <si>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</si>
  <si>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</si>
  <si>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</si>
  <si>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</si>
  <si>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</si>
  <si>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</si>
  <si>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</si>
  <si>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</si>
  <si>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</si>
  <si>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</si>
  <si>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</si>
  <si>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</si>
  <si>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</si>
  <si>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</si>
  <si>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</si>
  <si>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</si>
  <si>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</si>
  <si>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</si>
  <si>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</si>
  <si>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</si>
  <si>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</si>
  <si>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</si>
  <si>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</si>
  <si>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</si>
  <si>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</si>
  <si>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</si>
  <si>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</si>
  <si>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</si>
  <si>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</si>
  <si>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</si>
  <si>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</si>
  <si>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</si>
  <si>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</si>
  <si>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</si>
  <si>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</si>
  <si>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</si>
  <si>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</si>
  <si>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</si>
  <si>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</si>
  <si>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</si>
  <si>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</si>
  <si>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</si>
  <si>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</si>
  <si>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</si>
  <si>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</si>
  <si>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</si>
  <si>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</si>
  <si>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</si>
  <si>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</si>
  <si>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</si>
  <si>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</si>
  <si>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</si>
  <si>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</si>
  <si>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</si>
  <si>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</si>
  <si>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</si>
  <si>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</si>
  <si>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</si>
  <si>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</si>
  <si>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</si>
  <si>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</si>
  <si>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</si>
  <si>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</si>
  <si>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</si>
  <si>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</si>
  <si>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</si>
  <si>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</si>
  <si>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</si>
  <si>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</si>
  <si>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</si>
  <si>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</si>
  <si>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</si>
  <si>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</si>
  <si>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</si>
  <si>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</si>
  <si>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</si>
  <si>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</si>
  <si>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</si>
  <si>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</si>
  <si>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</si>
  <si>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</si>
  <si>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</si>
  <si>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</si>
  <si>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</si>
  <si>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</si>
  <si>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</si>
  <si>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</si>
  <si>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</si>
  <si>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</si>
  <si>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</si>
  <si>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</si>
  <si>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</si>
  <si>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</si>
  <si>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</si>
  <si>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</si>
  <si>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</si>
  <si>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</si>
  <si>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</si>
  <si>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</si>
  <si>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</si>
  <si>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</si>
  <si>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</si>
  <si>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</si>
  <si>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</si>
  <si>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</si>
  <si>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</si>
  <si>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</si>
  <si>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</si>
  <si>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</si>
  <si>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</si>
  <si>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</si>
  <si>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</si>
  <si>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</si>
  <si>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</si>
  <si>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</si>
  <si>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</si>
  <si>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</si>
  <si>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</si>
  <si>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</si>
  <si>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</si>
  <si>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</si>
  <si>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</si>
  <si>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</si>
  <si>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</si>
  <si>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</si>
  <si>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</si>
  <si>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</si>
  <si>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</si>
  <si>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</si>
  <si>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</si>
  <si>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</si>
  <si>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</si>
  <si>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</si>
  <si>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</si>
  <si>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</si>
  <si>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</si>
  <si>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</si>
  <si>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</si>
  <si>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</si>
  <si>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</si>
  <si>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</si>
  <si>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</si>
  <si>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</si>
  <si>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</si>
  <si>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</si>
  <si>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</si>
  <si>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</si>
  <si>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</si>
  <si>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</si>
  <si>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</si>
  <si>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</si>
  <si>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</si>
  <si>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</si>
  <si>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</si>
  <si>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</si>
  <si>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</si>
  <si>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</si>
  <si>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</si>
  <si>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</si>
  <si>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</si>
  <si>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</si>
  <si>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</si>
  <si>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</si>
  <si>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</si>
  <si>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</si>
  <si>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</si>
  <si>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</si>
  <si>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</si>
  <si>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</si>
  <si>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</si>
  <si>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</si>
  <si>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</si>
  <si>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</si>
  <si>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</si>
  <si>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</si>
  <si>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</si>
  <si>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</si>
  <si>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</si>
  <si>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</si>
  <si>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</si>
  <si>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</si>
  <si>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</si>
  <si>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</si>
  <si>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</si>
  <si>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</si>
  <si>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</si>
  <si>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</si>
  <si>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</si>
  <si>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</si>
  <si>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</si>
  <si>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</si>
  <si>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</si>
  <si>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</si>
  <si>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</si>
  <si>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</si>
  <si>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</si>
  <si>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</si>
  <si>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</si>
  <si>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</si>
  <si>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</si>
  <si>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</si>
  <si>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</si>
  <si>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</si>
  <si>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</si>
  <si>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</si>
  <si>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</si>
  <si>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</si>
  <si>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</si>
  <si>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</si>
  <si>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</si>
  <si>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</si>
  <si>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</si>
  <si>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</si>
  <si>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</si>
  <si>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</si>
  <si>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</si>
  <si>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</si>
  <si>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</si>
  <si>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</si>
  <si>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</si>
  <si>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</si>
  <si>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</si>
  <si>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</si>
  <si>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</si>
  <si>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</si>
  <si>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</si>
  <si>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</si>
  <si>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</si>
  <si>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</si>
  <si>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</si>
  <si>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</si>
  <si>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</si>
  <si>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</si>
  <si>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</si>
  <si>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</si>
  <si>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</si>
  <si>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</si>
  <si>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</si>
  <si>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</si>
  <si>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</si>
  <si>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</si>
  <si>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</si>
  <si>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</si>
  <si>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</si>
  <si>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</si>
  <si>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</si>
  <si>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</si>
  <si>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</si>
  <si>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</si>
  <si>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</si>
  <si>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</si>
  <si>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</si>
  <si>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</si>
  <si>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</si>
  <si>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</si>
  <si>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</si>
  <si>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</si>
  <si>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</si>
  <si>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</si>
  <si>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</si>
  <si>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</si>
  <si>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</si>
  <si>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</si>
  <si>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</si>
  <si>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</si>
  <si>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</si>
  <si>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</si>
  <si>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</si>
  <si>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</si>
  <si>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</si>
  <si>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</si>
  <si>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</si>
  <si>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</si>
  <si>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</si>
  <si>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</si>
  <si>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</si>
  <si>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</si>
  <si>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</si>
  <si>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</si>
  <si>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</si>
  <si>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</si>
  <si>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</si>
  <si>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</si>
  <si>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</si>
  <si>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</si>
  <si>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</si>
  <si>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</si>
  <si>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</si>
  <si>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</si>
  <si>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</si>
  <si>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</si>
  <si>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</si>
  <si>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</si>
  <si>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</si>
  <si>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</si>
  <si>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</si>
  <si>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</si>
  <si>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</si>
  <si>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</si>
  <si>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</si>
  <si>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</si>
  <si>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</si>
  <si>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</si>
  <si>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</si>
  <si>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</si>
  <si>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</si>
  <si>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</si>
  <si>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</si>
  <si>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</si>
  <si>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</si>
  <si>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</si>
  <si>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</si>
  <si>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</si>
  <si>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</si>
  <si>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</si>
  <si>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</si>
  <si>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</si>
  <si>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</si>
  <si>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</si>
  <si>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</si>
  <si>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</si>
  <si>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</si>
  <si>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</si>
  <si>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</si>
  <si>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</si>
  <si>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</si>
  <si>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</si>
  <si>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</si>
  <si>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</si>
  <si>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</si>
  <si>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</si>
  <si>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</si>
  <si>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</si>
  <si>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</si>
  <si>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</si>
  <si>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</si>
  <si>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</si>
  <si>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</si>
  <si>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</si>
  <si>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</si>
  <si>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</si>
  <si>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</si>
  <si>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</si>
  <si>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</si>
  <si>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</si>
  <si>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</si>
  <si>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</si>
  <si>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</si>
  <si>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</si>
  <si>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</si>
  <si>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</si>
  <si>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</si>
  <si>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</si>
  <si>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</si>
  <si>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</si>
  <si>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</si>
  <si>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</si>
  <si>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</si>
  <si>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</si>
  <si>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</si>
  <si>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</si>
  <si>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</si>
  <si>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</si>
  <si>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</si>
  <si>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</si>
  <si>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</si>
  <si>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</si>
  <si>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</si>
  <si>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</si>
  <si>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</si>
  <si>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</si>
  <si>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</si>
  <si>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</si>
  <si>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</si>
  <si>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</si>
  <si>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</si>
  <si>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</si>
  <si>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</si>
  <si>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</si>
  <si>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</si>
  <si>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</si>
  <si>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</si>
  <si>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</si>
  <si>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</si>
  <si>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</si>
  <si>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</si>
  <si>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</si>
  <si>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</si>
  <si>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</si>
  <si>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</si>
  <si>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</si>
  <si>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</si>
  <si>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</si>
  <si>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</si>
  <si>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</si>
  <si>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</si>
  <si>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</si>
  <si>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</si>
  <si>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</si>
  <si>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</si>
  <si>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</si>
  <si>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</si>
  <si>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</si>
  <si>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</si>
  <si>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</si>
  <si>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</si>
  <si>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</si>
  <si>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</si>
  <si>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</si>
  <si>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</si>
  <si>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</si>
  <si>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</si>
  <si>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</si>
  <si>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</si>
  <si>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</si>
  <si>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</si>
  <si>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</si>
  <si>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</si>
  <si>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</si>
  <si>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</si>
  <si>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</si>
  <si>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</si>
  <si>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</si>
  <si>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</si>
  <si>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</si>
  <si>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</si>
  <si>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</si>
  <si>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</si>
  <si>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</si>
  <si>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</si>
  <si>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</si>
  <si>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</si>
  <si>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</si>
  <si>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</si>
  <si>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</si>
  <si>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</si>
  <si>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</si>
  <si>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</si>
  <si>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</si>
  <si>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</si>
  <si>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</si>
  <si>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</si>
  <si>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</si>
  <si>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</si>
  <si>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</si>
  <si>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</si>
  <si>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</si>
  <si>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</si>
  <si>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</si>
  <si>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</si>
  <si>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</si>
  <si>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</si>
  <si>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</si>
  <si>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</si>
  <si>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</si>
  <si>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</si>
  <si>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</si>
  <si>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</si>
  <si>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</si>
  <si>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</si>
  <si>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</si>
  <si>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</si>
  <si>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</si>
  <si>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</si>
  <si>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</si>
  <si>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</si>
  <si>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</si>
  <si>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</si>
  <si>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</si>
  <si>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</si>
  <si>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</si>
  <si>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</si>
  <si>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</si>
  <si>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</si>
  <si>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</si>
  <si>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</si>
  <si>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</si>
  <si>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</si>
  <si>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</si>
  <si>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</si>
  <si>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</si>
  <si>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</si>
  <si>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</si>
  <si>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</si>
  <si>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</si>
  <si>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</si>
  <si>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</si>
  <si>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</si>
  <si>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</si>
  <si>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</si>
  <si>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</si>
  <si>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</si>
  <si>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</si>
  <si>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</si>
  <si>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</si>
  <si>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</si>
  <si>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</si>
  <si>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</si>
  <si>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</si>
  <si>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</si>
  <si>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</si>
  <si>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</si>
  <si>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</si>
  <si>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</si>
  <si>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</si>
  <si>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</si>
  <si>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</si>
  <si>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</si>
  <si>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</si>
  <si>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</si>
  <si>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</si>
  <si>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</si>
  <si>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</si>
  <si>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</si>
  <si>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</si>
  <si>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</si>
  <si>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</si>
  <si>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</si>
  <si>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</si>
  <si>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</si>
  <si>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</si>
  <si>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</si>
  <si>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</si>
  <si>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</si>
  <si>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</si>
  <si>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</si>
  <si>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</si>
  <si>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</si>
  <si>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</si>
  <si>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</si>
  <si>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</si>
  <si>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</si>
  <si>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</si>
  <si>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</si>
  <si>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</si>
  <si>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</si>
  <si>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</si>
  <si>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</si>
  <si>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</si>
  <si>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</si>
  <si>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</si>
  <si>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</si>
  <si>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</si>
  <si>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</si>
  <si>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</si>
  <si>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</si>
  <si>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</si>
  <si>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</si>
  <si>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</si>
  <si>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</si>
  <si>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</si>
  <si>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</si>
  <si>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</si>
  <si>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</si>
  <si>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</si>
  <si>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</si>
  <si>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</si>
  <si>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</si>
  <si>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</si>
  <si>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</si>
  <si>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</si>
  <si>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</si>
  <si>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</si>
  <si>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</si>
  <si>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</si>
  <si>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</si>
  <si>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</si>
  <si>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</si>
  <si>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</si>
  <si>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</si>
  <si>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</si>
  <si>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</si>
  <si>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</si>
  <si>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</si>
  <si>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</si>
  <si>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</si>
  <si>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</si>
  <si>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</si>
  <si>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</si>
  <si>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</si>
  <si>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</si>
  <si>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</si>
  <si>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</si>
  <si>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</si>
  <si>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</si>
  <si>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</si>
  <si>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</si>
  <si>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</si>
  <si>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</si>
  <si>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</si>
  <si>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</si>
  <si>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</si>
  <si>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</si>
  <si>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</si>
  <si>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</si>
  <si>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</si>
  <si>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</si>
  <si>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</si>
  <si>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</si>
  <si>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</si>
  <si>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</si>
  <si>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</si>
  <si>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</si>
  <si>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</si>
  <si>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</si>
  <si>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</si>
  <si>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</si>
  <si>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</si>
  <si>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</si>
  <si>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</si>
  <si>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</si>
  <si>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</si>
  <si>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</si>
  <si>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</si>
  <si>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</si>
  <si>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</si>
  <si>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</si>
  <si>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</si>
  <si>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</si>
  <si>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</si>
  <si>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</si>
  <si>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</si>
  <si>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</si>
  <si>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</si>
  <si>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</si>
  <si>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</si>
  <si>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</si>
  <si>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</si>
  <si>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</si>
  <si>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</si>
  <si>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</si>
  <si>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</si>
  <si>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</si>
  <si>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</si>
  <si>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</si>
  <si>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</si>
  <si>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</si>
  <si>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</si>
  <si>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</si>
  <si>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</si>
  <si>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</si>
  <si>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</si>
  <si>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</si>
  <si>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</si>
  <si>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</si>
  <si>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</si>
  <si>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</si>
  <si>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</si>
  <si>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</si>
  <si>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</si>
  <si>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</si>
  <si>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</si>
  <si>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</si>
  <si>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</si>
  <si>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</si>
  <si>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</si>
  <si>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</si>
  <si>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</si>
  <si>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</si>
  <si>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</si>
  <si>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</si>
  <si>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</si>
  <si>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</si>
  <si>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</si>
  <si>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</si>
  <si>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</si>
  <si>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</si>
  <si>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</si>
  <si>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</si>
  <si>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</si>
  <si>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</si>
  <si>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</si>
  <si>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</si>
  <si>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</si>
  <si>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</si>
  <si>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</si>
  <si>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</si>
  <si>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</si>
  <si>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</si>
  <si>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</si>
  <si>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</si>
  <si>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</si>
  <si>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</si>
  <si>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</si>
  <si>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</si>
  <si>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</si>
  <si>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</si>
  <si>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</si>
  <si>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</si>
  <si>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</si>
  <si>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</si>
  <si>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</si>
  <si>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</si>
  <si>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</si>
  <si>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</si>
  <si>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</si>
  <si>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</si>
  <si>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</si>
  <si>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</si>
  <si>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</si>
  <si>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</si>
  <si>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</si>
  <si>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</si>
  <si>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</si>
  <si>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</si>
  <si>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</si>
  <si>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</si>
  <si>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</si>
  <si>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</si>
  <si>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</si>
  <si>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</si>
  <si>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</si>
  <si>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</si>
  <si>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</si>
  <si>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</si>
  <si>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</si>
  <si>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</si>
  <si>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</si>
  <si>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</si>
  <si>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</si>
  <si>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</si>
  <si>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</si>
  <si>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</si>
  <si>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</si>
  <si>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</si>
  <si>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</si>
  <si>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</si>
  <si>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</si>
  <si>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</si>
  <si>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</si>
  <si>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</si>
  <si>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</si>
  <si>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</si>
  <si>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</si>
  <si>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</si>
  <si>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</si>
  <si>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</si>
  <si>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</si>
  <si>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</si>
  <si>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</si>
  <si>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</si>
  <si>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</si>
  <si>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</si>
  <si>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</si>
  <si>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</si>
  <si>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</si>
  <si>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</si>
  <si>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</si>
  <si>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</si>
  <si>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</si>
  <si>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</si>
  <si>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</si>
  <si>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</si>
  <si>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</si>
  <si>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</si>
  <si>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</si>
  <si>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</si>
  <si>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</si>
  <si>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</si>
  <si>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</si>
  <si>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</si>
  <si>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</si>
  <si>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</si>
  <si>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</si>
  <si>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</si>
  <si>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</si>
  <si>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</si>
  <si>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</si>
  <si>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</si>
  <si>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</si>
  <si>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</si>
  <si>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</si>
  <si>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</si>
  <si>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</si>
  <si>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</si>
  <si>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</si>
  <si>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</si>
  <si>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</si>
  <si>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</si>
  <si>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</si>
  <si>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</si>
  <si>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</si>
  <si>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</si>
  <si>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</si>
  <si>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</si>
  <si>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</si>
  <si>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</si>
  <si>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</si>
  <si>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</si>
  <si>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</si>
  <si>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</si>
  <si>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</si>
  <si>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</si>
  <si>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</si>
  <si>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</si>
  <si>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</si>
  <si>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</si>
  <si>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</si>
  <si>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</si>
  <si>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</si>
  <si>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</si>
  <si>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</si>
  <si>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</si>
  <si>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</si>
  <si>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</si>
  <si>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</si>
  <si>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</si>
  <si>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</si>
  <si>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</si>
  <si>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</si>
  <si>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</si>
  <si>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</si>
  <si>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</si>
  <si>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</si>
  <si>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</si>
  <si>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</si>
  <si>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</si>
  <si>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</si>
  <si>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</si>
  <si>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</si>
  <si>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</si>
  <si>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</si>
  <si>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</si>
  <si>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</si>
  <si>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</si>
  <si>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</si>
  <si>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</si>
  <si>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</si>
  <si>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</si>
  <si>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</si>
  <si>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</si>
  <si>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</si>
  <si>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</si>
  <si>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</si>
  <si>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</si>
  <si>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</si>
  <si>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</si>
  <si>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</si>
  <si>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</si>
  <si>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</si>
  <si>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</si>
  <si>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</si>
  <si>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</si>
  <si>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</si>
  <si>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</si>
  <si>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</si>
  <si>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</si>
  <si>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</si>
  <si>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</si>
  <si>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</si>
  <si>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</si>
  <si>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</si>
  <si>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</si>
  <si>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</si>
  <si>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</si>
  <si>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</si>
  <si>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</si>
  <si>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</si>
  <si>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</si>
  <si>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</si>
  <si>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</si>
  <si>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</si>
  <si>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</si>
  <si>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</si>
  <si>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</si>
  <si>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</si>
  <si>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</si>
  <si>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</si>
  <si>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</si>
  <si>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</si>
  <si>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</si>
  <si>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</si>
  <si>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</si>
  <si>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</si>
  <si>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</si>
  <si>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</si>
  <si>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</si>
  <si>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</si>
  <si>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</si>
  <si>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</si>
  <si>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</si>
  <si>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</si>
  <si>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</si>
  <si>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</si>
  <si>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</si>
  <si>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</si>
  <si>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</si>
  <si>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</si>
  <si>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</si>
  <si>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</si>
  <si>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</si>
  <si>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</si>
  <si>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</si>
  <si>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</si>
  <si>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</si>
  <si>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</si>
  <si>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</si>
  <si>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</si>
  <si>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</si>
  <si>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</si>
  <si>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</si>
  <si>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</si>
  <si>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</si>
  <si>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</si>
  <si>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</si>
  <si>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</si>
  <si>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</si>
  <si>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</si>
  <si>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</si>
  <si>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</si>
  <si>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</si>
  <si>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</si>
  <si>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</si>
  <si>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</si>
  <si>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</si>
  <si>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</si>
  <si>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</si>
  <si>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</si>
  <si>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</si>
  <si>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</si>
  <si>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</si>
  <si>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</si>
  <si>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</si>
  <si>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</si>
  <si>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</si>
  <si>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</si>
  <si>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</si>
  <si>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</si>
  <si>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</si>
  <si>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</si>
  <si>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</si>
  <si>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</si>
  <si>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</si>
  <si>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</si>
  <si>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</si>
  <si>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</si>
  <si>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</si>
  <si>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</si>
  <si>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</si>
  <si>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</si>
  <si>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</si>
  <si>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</si>
  <si>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</si>
  <si>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</si>
  <si>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</si>
  <si>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</si>
  <si>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</si>
  <si>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</si>
  <si>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</si>
  <si>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</si>
  <si>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</si>
  <si>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</si>
  <si>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</si>
  <si>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</si>
  <si>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</si>
  <si>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</si>
  <si>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</si>
  <si>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</si>
  <si>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</si>
  <si>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</si>
  <si>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</si>
  <si>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</si>
  <si>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</si>
  <si>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</si>
  <si>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</si>
  <si>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</si>
  <si>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</si>
  <si>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</si>
  <si>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</si>
  <si>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</si>
  <si>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</si>
  <si>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</si>
  <si>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</si>
  <si>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</si>
  <si>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</si>
  <si>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</si>
  <si>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</si>
  <si>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</si>
  <si>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</si>
  <si>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</si>
  <si>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</si>
  <si>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</si>
  <si>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</si>
  <si>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</si>
  <si>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</si>
  <si>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</si>
  <si>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</si>
  <si>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</si>
  <si>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</si>
  <si>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</si>
  <si>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</si>
  <si>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</si>
  <si>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</si>
  <si>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</si>
  <si>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</si>
  <si>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Goal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</si>
  <si>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</si>
  <si>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</si>
  <si>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</si>
  <si>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</si>
  <si>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</si>
  <si>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</si>
  <si>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</si>
  <si>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</si>
  <si>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</si>
  <si>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</si>
  <si>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</si>
  <si>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</si>
  <si>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</si>
  <si>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</si>
  <si>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</si>
  <si>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</si>
  <si>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</si>
  <si>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</si>
  <si>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</si>
  <si>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</si>
  <si>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 of Backers</t>
  </si>
  <si>
    <t>Median of Backers</t>
  </si>
  <si>
    <t>Minimum Number of backers</t>
  </si>
  <si>
    <t>Maximum Numbers of backers</t>
  </si>
  <si>
    <t>Variance of backers</t>
  </si>
  <si>
    <t>Standard dev of backers</t>
  </si>
  <si>
    <t>Successful Campaign</t>
  </si>
  <si>
    <t>Failaed Campaigns</t>
  </si>
  <si>
    <t>Statistic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</si>
</sst>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5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NumberFormat="1" applyFont="1"/>
    <xf numFmtId="1" fontId="1" fillId="0" borderId="0" xfId="0" applyNumberFormat="1" applyFont="1"/>
    <xf numFmtId="1" fontId="0" fillId="0" borderId="0" xfId="0" applyNumberFormat="1"/>
    <xf numFmtId="9" fontId="0" fillId="0" borderId="0" xfId="1" applyFont="1"/>
    <xf numFmtId="165" fontId="1" fillId="0" borderId="0" xfId="1" applyNumberFormat="1" applyFont="1"/>
    <xf numFmtId="165" fontId="0" fillId="0" borderId="0" xfId="1" applyNumberFormat="1" applyFont="1"/>
    <xf numFmtId="1" fontId="1" fillId="0" borderId="0" xfId="1" applyNumberFormat="1" applyFont="1" applyAlignment="1">
      <alignment horizontal="center"/>
    </xf>
    <xf numFmtId="1" fontId="0" fillId="0" borderId="0" xfId="1" applyNumberFormat="1" applyFont="1"/>
  </cellXfs>
  <cellStyles count="2">
    <cellStyle name="Normal" xfId="0" builtinId="0"/>
    <cellStyle name="Percent" xfId="1" builtinId="5"/>
  </cellStyles>
  <dxfs count="12">
    <dxf>
      <font>
        <color theme="9"/>
      </font>
    </dxf>
    <dxf>
      <font>
        <color rgb="FFFF0000"/>
      </font>
    </dxf>
    <dxf>
      <font>
        <color rgb="FFFFC000"/>
      </font>
    </dxf>
    <dxf>
      <font>
        <color rgb="FF00B0F0"/>
      </font>
    </dxf>
    <dxf>
      <font>
        <color theme="9"/>
      </font>
    </dxf>
    <dxf>
      <font>
        <color rgb="FFFF0000"/>
      </font>
    </dxf>
    <dxf>
      <font>
        <color rgb="FFFFC000"/>
      </font>
    </dxf>
    <dxf>
      <font>
        <color rgb="FF00B0F0"/>
      </font>
    </dxf>
    <dxf>
      <font>
        <color theme="9"/>
      </font>
    </dxf>
    <dxf>
      <font>
        <color rgb="FFFF0000"/>
      </font>
    </dxf>
    <dxf>
      <font>
        <color rgb="FFFFC000"/>
      </font>
    </dxf>
    <dxf>
      <font>
        <color rgb="FF00B0F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659456478446017E-2"/>
          <c:y val="4.9230769230769231E-2"/>
          <c:w val="0.79691212966083524"/>
          <c:h val="0.802033918837068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F4-7340-8E43-009E9B3543C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F4-7340-8E43-009E9B3543C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F4-7340-8E43-009E9B3543C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F4-7340-8E43-009E9B354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8405280"/>
        <c:axId val="2067064464"/>
      </c:barChart>
      <c:catAx>
        <c:axId val="202840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064464"/>
        <c:crosses val="autoZero"/>
        <c:auto val="1"/>
        <c:lblAlgn val="ctr"/>
        <c:lblOffset val="100"/>
        <c:noMultiLvlLbl val="0"/>
      </c:catAx>
      <c:valAx>
        <c:axId val="206706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0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11336545039079"/>
          <c:y val="0.32933351210355671"/>
          <c:w val="0.10038205714119376"/>
          <c:h val="0.27322127690695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012430649558642E-2"/>
          <c:y val="1.6901408450704224E-2"/>
          <c:w val="0.74722560103715852"/>
          <c:h val="0.75206055229011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A-4A44-A96E-CE1E1E01A5D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A-4A44-A96E-CE1E1E01A5D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A-4A44-A96E-CE1E1E01A5D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A-4A44-A96E-CE1E1E01A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8136144"/>
        <c:axId val="2107774704"/>
      </c:barChart>
      <c:catAx>
        <c:axId val="210813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774704"/>
        <c:crosses val="autoZero"/>
        <c:auto val="1"/>
        <c:lblAlgn val="ctr"/>
        <c:lblOffset val="100"/>
        <c:noMultiLvlLbl val="0"/>
      </c:catAx>
      <c:valAx>
        <c:axId val="210777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13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549956990670282"/>
          <c:y val="0.43269197986849584"/>
          <c:w val="0.13929034605968371"/>
          <c:h val="0.17585295072652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177</c:v>
                </c:pt>
                <c:pt idx="1">
                  <c:v>207</c:v>
                </c:pt>
                <c:pt idx="2">
                  <c:v>179</c:v>
                </c:pt>
                <c:pt idx="3">
                  <c:v>189</c:v>
                </c:pt>
                <c:pt idx="4">
                  <c:v>238</c:v>
                </c:pt>
                <c:pt idx="5">
                  <c:v>211</c:v>
                </c:pt>
                <c:pt idx="6">
                  <c:v>194</c:v>
                </c:pt>
                <c:pt idx="7">
                  <c:v>168</c:v>
                </c:pt>
                <c:pt idx="8">
                  <c:v>146</c:v>
                </c:pt>
                <c:pt idx="9">
                  <c:v>181</c:v>
                </c:pt>
                <c:pt idx="10">
                  <c:v>181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5C-6F41-8BC0-F4E12BD0000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146</c:v>
                </c:pt>
                <c:pt idx="1">
                  <c:v>106</c:v>
                </c:pt>
                <c:pt idx="2">
                  <c:v>107</c:v>
                </c:pt>
                <c:pt idx="3">
                  <c:v>105</c:v>
                </c:pt>
                <c:pt idx="4">
                  <c:v>127</c:v>
                </c:pt>
                <c:pt idx="5">
                  <c:v>143</c:v>
                </c:pt>
                <c:pt idx="6">
                  <c:v>152</c:v>
                </c:pt>
                <c:pt idx="7">
                  <c:v>134</c:v>
                </c:pt>
                <c:pt idx="8">
                  <c:v>127</c:v>
                </c:pt>
                <c:pt idx="9">
                  <c:v>151</c:v>
                </c:pt>
                <c:pt idx="10">
                  <c:v>111</c:v>
                </c:pt>
                <c:pt idx="11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5C-6F41-8BC0-F4E12BD0000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33</c:v>
                </c:pt>
                <c:pt idx="1">
                  <c:v>27</c:v>
                </c:pt>
                <c:pt idx="2">
                  <c:v>29</c:v>
                </c:pt>
                <c:pt idx="3">
                  <c:v>27</c:v>
                </c:pt>
                <c:pt idx="4">
                  <c:v>26</c:v>
                </c:pt>
                <c:pt idx="5">
                  <c:v>25</c:v>
                </c:pt>
                <c:pt idx="6">
                  <c:v>44</c:v>
                </c:pt>
                <c:pt idx="7">
                  <c:v>33</c:v>
                </c:pt>
                <c:pt idx="8">
                  <c:v>25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5C-6F41-8BC0-F4E12BD00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6428032"/>
        <c:axId val="2136429664"/>
      </c:lineChart>
      <c:catAx>
        <c:axId val="213642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429664"/>
        <c:crosses val="autoZero"/>
        <c:auto val="1"/>
        <c:lblAlgn val="ctr"/>
        <c:lblOffset val="100"/>
        <c:noMultiLvlLbl val="0"/>
      </c:catAx>
      <c:valAx>
        <c:axId val="213642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42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4B-F34A-B8F7-999092D0DB68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4B-F34A-B8F7-999092D0DB68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4B-F34A-B8F7-999092D0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614352"/>
        <c:axId val="348615984"/>
      </c:lineChart>
      <c:catAx>
        <c:axId val="34861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615984"/>
        <c:crosses val="autoZero"/>
        <c:auto val="1"/>
        <c:lblAlgn val="ctr"/>
        <c:lblOffset val="100"/>
        <c:noMultiLvlLbl val="0"/>
      </c:catAx>
      <c:valAx>
        <c:axId val="34861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61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1</xdr:row>
      <xdr:rowOff>127000</xdr:rowOff>
    </xdr:from>
    <xdr:to>
      <xdr:col>14</xdr:col>
      <xdr:colOff>787400</xdr:colOff>
      <xdr:row>30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298E75-FD12-674B-8CF4-82A90EA09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3</xdr:row>
      <xdr:rowOff>63500</xdr:rowOff>
    </xdr:from>
    <xdr:to>
      <xdr:col>14</xdr:col>
      <xdr:colOff>431800</xdr:colOff>
      <xdr:row>29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DA44B4-9C3D-2A48-8A29-2B27BA69E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520700</xdr:colOff>
      <xdr:row>19</xdr:row>
      <xdr:rowOff>38100</xdr:rowOff>
    </xdr:from>
    <xdr:to>
      <xdr:col>8</xdr:col>
      <xdr:colOff>152400</xdr:colOff>
      <xdr:row>37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9B62F2-A8F6-1148-8A33-69A212E14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1092200</xdr:colOff>
      <xdr:row>13</xdr:row>
      <xdr:rowOff>165100</xdr:rowOff>
    </xdr:from>
    <xdr:to>
      <xdr:col>8</xdr:col>
      <xdr:colOff>685800</xdr:colOff>
      <xdr:row>34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6ED51BC-2708-3149-899C-4D563B216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jegbile adeola" refreshedDate="43904.191600694445" createdVersion="6" refreshedVersion="6" minRefreshableVersion="3" recordCount="4114" xr:uid="{FB4D59B4-A930-CB47-AD75-870FF94240A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11:55:13" maxDate="2017-03-15T23:30:07" count="4114">
        <d v="2015-06-21T16:10:11"/>
        <d v="2017-01-31T22:24:43"/>
        <d v="2016-02-06T00:51:23"/>
        <d v="2014-07-08T20:21:47"/>
        <d v="2015-11-20T04:01:19"/>
        <d v="2016-07-13T06:23:27"/>
        <d v="2014-06-04T09:44:10"/>
        <d v="2016-05-26T09:07:47"/>
        <d v="2016-04-09T06:40:12"/>
        <d v="2016-03-18T10:29:04"/>
        <d v="2014-05-21T09:37:59"/>
        <d v="2016-07-22T02:41:02"/>
        <d v="2014-06-02T01:07:05"/>
        <d v="2016-05-19T00:15:09"/>
        <d v="2014-06-18T08:38:08"/>
        <d v="2015-09-09T17:24:18"/>
        <d v="2014-05-02T03:06:51"/>
        <d v="2014-10-06T01:33:42"/>
        <d v="2014-08-18T21:00:56"/>
        <d v="2015-06-21T03:35:34"/>
        <d v="2015-07-16T02:11:52"/>
        <d v="2014-08-27T23:03:09"/>
        <d v="2014-12-17T05:52:20"/>
        <d v="2015-04-04T02:41:41"/>
        <d v="2015-08-14T03:41:03"/>
        <d v="2015-11-10T08:36:01"/>
        <d v="2014-07-08T20:22:24"/>
        <d v="2014-10-17T11:57:13"/>
        <d v="2015-11-17T07:08:04"/>
        <d v="2014-06-23T00:09:28"/>
        <d v="2014-07-22T15:01:55"/>
        <d v="2016-01-08T03:00:34"/>
        <d v="2016-04-01T23:03:37"/>
        <d v="2015-10-09T23:51:41"/>
        <d v="2014-07-21T15:43:21"/>
        <d v="2015-04-04T15:00:14"/>
        <d v="2015-03-05T15:22:05"/>
        <d v="2015-01-29T00:37:59"/>
        <d v="2013-04-11T09:22:24"/>
        <d v="2014-04-25T09:07:48"/>
        <d v="2014-05-30T13:08:08"/>
        <d v="2014-09-05T21:39:14"/>
        <d v="2014-11-28T23:20:26"/>
        <d v="2014-06-13T02:58:06"/>
        <d v="2014-08-23T10:22:17"/>
        <d v="2016-03-28T22:58:27"/>
        <d v="2015-11-16T07:09:34"/>
        <d v="2014-10-21T03:40:07"/>
        <d v="2015-01-29T20:24:20"/>
        <d v="2015-09-24T12:14:05"/>
        <d v="2014-12-23T02:04:18"/>
        <d v="2015-07-12T06:17:17"/>
        <d v="2014-06-18T00:50:46"/>
        <d v="2014-03-21T21:10:45"/>
        <d v="2015-11-26T01:07:01"/>
        <d v="2016-05-07T07:15:16"/>
        <d v="2015-05-25T21:10:24"/>
        <d v="2015-03-27T03:59:22"/>
        <d v="2014-10-21T01:52:52"/>
        <d v="2015-08-14T13:39:36"/>
        <d v="2014-03-04T05:38:37"/>
        <d v="2013-05-16T03:32:37"/>
        <d v="2013-02-07T03:11:18"/>
        <d v="2013-12-05T05:53:33"/>
        <d v="2013-06-08T08:26:21"/>
        <d v="2014-07-16T03:42:34"/>
        <d v="2016-06-19T04:23:40"/>
        <d v="2012-06-15T22:00:04"/>
        <d v="2014-01-24T21:39:51"/>
        <d v="2011-08-31T12:30:25"/>
        <d v="2011-07-07T05:30:45"/>
        <d v="2012-03-29T14:30:57"/>
        <d v="2012-10-26T08:14:41"/>
        <d v="2011-02-14T02:09:44"/>
        <d v="2015-12-22T19:41:35"/>
        <d v="2013-03-24T13:01:12"/>
        <d v="2011-10-29T00:35:58"/>
        <d v="2012-03-29T11:28:37"/>
        <d v="2016-08-23T01:32:01"/>
        <d v="2014-03-27T02:38:13"/>
        <d v="2013-11-05T10:00:56"/>
        <d v="2012-07-10T11:48:47"/>
        <d v="2011-09-10T03:41:01"/>
        <d v="2015-02-07T22:46:29"/>
        <d v="2011-04-16T02:11:26"/>
        <d v="2011-08-24T11:00:37"/>
        <d v="2015-10-14T21:20:45"/>
        <d v="2010-05-24T20:56:43"/>
        <d v="2014-05-27T23:48:51"/>
        <d v="2013-05-09T02:03:12"/>
        <d v="2011-06-12T15:08:19"/>
        <d v="2011-03-17T17:39:24"/>
        <d v="2016-12-17T12:46:23"/>
        <d v="2012-06-06T04:35:37"/>
        <d v="2014-03-19T01:13:42"/>
        <d v="2012-01-27T08:07:21"/>
        <d v="2010-05-26T23:54:01"/>
        <d v="2011-06-12T11:14:42"/>
        <d v="2012-11-02T03:04:34"/>
        <d v="2013-12-24T05:39:59"/>
        <d v="2012-10-16T02:04:46"/>
        <d v="2013-01-01T02:38:30"/>
        <d v="2010-11-23T11:08:53"/>
        <d v="2014-02-13T03:20:30"/>
        <d v="2011-03-11T00:41:06"/>
        <d v="2016-04-26T01:23:40"/>
        <d v="2012-03-20T02:38:21"/>
        <d v="2011-04-03T07:34:47"/>
        <d v="2013-04-01T22:42:50"/>
        <d v="2011-01-27T08:37:10"/>
        <d v="2013-10-11T06:47:33"/>
        <d v="2015-05-01T15:59:47"/>
        <d v="2014-03-20T09:01:58"/>
        <d v="2011-07-30T02:12:08"/>
        <d v="2011-11-14T14:34:48"/>
        <d v="2012-01-11T01:44:04"/>
        <d v="2011-02-21T19:55:55"/>
        <d v="2010-03-12T04:02:24"/>
        <d v="2011-06-29T09:17:16"/>
        <d v="2011-07-15T09:39:46"/>
        <d v="2016-09-03T09:11:47"/>
        <d v="2015-04-03T00:55:10"/>
        <d v="2016-08-11T18:21:47"/>
        <d v="2014-09-23T02:46:04"/>
        <d v="2015-04-21T06:17:22"/>
        <d v="2016-12-06T07:51:20"/>
        <d v="2015-05-11T22:08:57"/>
        <d v="2015-03-04T22:59:01"/>
        <d v="2016-09-15T13:28:13"/>
        <d v="2014-09-01T06:29:43"/>
        <d v="2014-05-20T05:58:12"/>
        <d v="2016-06-21T04:06:01"/>
        <d v="2014-09-24T03:30:07"/>
        <d v="2016-05-02T03:23:04"/>
        <d v="2015-08-06T05:50:18"/>
        <d v="2014-05-29T17:09:57"/>
        <d v="2015-04-02T17:50:34"/>
        <d v="2015-08-23T21:46:33"/>
        <d v="2015-07-01T14:10:41"/>
        <d v="2015-07-03T06:06:12"/>
        <d v="2015-02-18T12:45:32"/>
        <d v="2015-04-16T11:40:23"/>
        <d v="2014-10-27T05:26:18"/>
        <d v="2016-07-08T09:32:22"/>
        <d v="2015-02-13T02:17:52"/>
        <d v="2015-07-15T21:00:52"/>
        <d v="2016-11-19T08:23:18"/>
        <d v="2014-11-27T02:25:40"/>
        <d v="2016-01-28T14:45:36"/>
        <d v="2014-11-25T12:07:50"/>
        <d v="2015-03-27T11:53:02"/>
        <d v="2015-04-19T21:13:11"/>
        <d v="2014-08-24T09:51:40"/>
        <d v="2014-10-21T22:04:04"/>
        <d v="2015-04-21T21:08:15"/>
        <d v="2015-06-13T21:25:35"/>
        <d v="2014-06-04T10:59:56"/>
        <d v="2016-01-28T05:52:52"/>
        <d v="2014-09-22T09:50:28"/>
        <d v="2016-05-24T18:25:45"/>
        <d v="2015-06-17T05:54:51"/>
        <d v="2014-06-03T00:29:55"/>
        <d v="2014-07-15T11:02:36"/>
        <d v="2015-08-28T07:04:14"/>
        <d v="2014-07-22T02:18:21"/>
        <d v="2015-12-13T23:48:44"/>
        <d v="2016-12-17T09:49:22"/>
        <d v="2015-06-06T06:15:35"/>
        <d v="2015-02-18T04:02:50"/>
        <d v="2014-09-18T20:07:39"/>
        <d v="2015-08-01T07:28:03"/>
        <d v="2016-06-13T12:20:14"/>
        <d v="2015-02-12T17:28:43"/>
        <d v="2015-01-29T21:45:08"/>
        <d v="2015-03-10T02:12:56"/>
        <d v="2014-08-05T02:40:11"/>
        <d v="2015-07-07T03:46:39"/>
        <d v="2015-03-07T09:08:46"/>
        <d v="2015-10-28T06:55:45"/>
        <d v="2016-02-03T09:55:55"/>
        <d v="2015-03-05T07:47:23"/>
        <d v="2015-05-24T01:48:15"/>
        <d v="2016-12-08T08:17:12"/>
        <d v="2014-10-28T03:26:50"/>
        <d v="2014-07-06T02:59:22"/>
        <d v="2016-07-20T05:52:19"/>
        <d v="2017-02-02T03:30:34"/>
        <d v="2015-06-27T13:37:37"/>
        <d v="2014-08-06T12:23:35"/>
        <d v="2016-07-06T00:34:37"/>
        <d v="2016-06-06T23:37:26"/>
        <d v="2015-08-23T18:35:38"/>
        <d v="2014-09-18T03:00:32"/>
        <d v="2014-09-30T06:26:06"/>
        <d v="2016-01-07T07:55:31"/>
        <d v="2015-05-12T00:05:32"/>
        <d v="2015-09-12T21:01:38"/>
        <d v="2017-01-07T04:21:40"/>
        <d v="2014-09-05T17:12:02"/>
        <d v="2016-08-02T10:58:22"/>
        <d v="2014-08-16T10:00:03"/>
        <d v="2015-01-20T03:38:49"/>
        <d v="2015-09-09T06:16:04"/>
        <d v="2014-12-01T04:21:04"/>
        <d v="2016-07-05T22:00:03"/>
        <d v="2015-09-01T23:10:22"/>
        <d v="2016-07-16T08:06:23"/>
        <d v="2014-12-05T12:43:58"/>
        <d v="2014-11-16T16:52:47"/>
        <d v="2015-06-11T06:08:55"/>
        <d v="2015-09-02T09:33:12"/>
        <d v="2015-08-20T11:50:17"/>
        <d v="2016-02-17T05:08:40"/>
        <d v="2015-07-17T22:15:47"/>
        <d v="2015-01-05T23:22:29"/>
        <d v="2016-01-06T13:31:22"/>
        <d v="2015-03-04T07:00:37"/>
        <d v="2014-11-27T23:22:29"/>
        <d v="2015-03-16T23:04:49"/>
        <d v="2016-02-29T15:50:25"/>
        <d v="2015-07-10T23:27:10"/>
        <d v="2015-01-28T04:06:04"/>
        <d v="2015-01-28T02:28:38"/>
        <d v="2016-04-22T09:09:10"/>
        <d v="2015-05-11T13:38:46"/>
        <d v="2016-03-10T07:04:14"/>
        <d v="2015-04-12T23:59:04"/>
        <d v="2015-06-10T05:27:21"/>
        <d v="2015-04-03T00:28:25"/>
        <d v="2016-01-15T06:24:57"/>
        <d v="2015-05-06T02:39:11"/>
        <d v="2015-12-04T07:00:51"/>
        <d v="2015-01-29T03:49:06"/>
        <d v="2016-08-31T05:52:52"/>
        <d v="2015-05-12T08:50:59"/>
        <d v="2015-06-10T05:48:17"/>
        <d v="2015-11-13T10:01:39"/>
        <d v="2016-01-08T21:51:09"/>
        <d v="2016-12-10T07:06:00"/>
        <d v="2015-10-20T10:38:50"/>
        <d v="2013-03-22T01:00:11"/>
        <d v="2014-11-07T00:45:04"/>
        <d v="2011-11-15T19:49:50"/>
        <d v="2014-01-23T09:08:24"/>
        <d v="2010-02-04T15:45:59"/>
        <d v="2012-07-17T09:16:25"/>
        <d v="2010-10-29T16:43:25"/>
        <d v="2010-09-09T22:30:14"/>
        <d v="2011-11-24T02:35:09"/>
        <d v="2010-06-04T06:10:20"/>
        <d v="2013-05-07T21:34:51"/>
        <d v="2012-04-15T02:54:06"/>
        <d v="2010-03-29T23:54:18"/>
        <d v="2012-01-16T23:37:15"/>
        <d v="2015-09-17T06:51:50"/>
        <d v="2011-02-14T20:38:02"/>
        <d v="2013-02-15T02:27:47"/>
        <d v="2016-04-19T23:02:42"/>
        <d v="2011-05-19T09:14:26"/>
        <d v="2015-03-10T01:42:49"/>
        <d v="2010-06-02T02:07:59"/>
        <d v="2012-04-19T05:15:04"/>
        <d v="2011-01-12T13:57:08"/>
        <d v="2012-08-29T06:54:54"/>
        <d v="2012-04-11T22:53:15"/>
        <d v="2010-03-30T13:53:50"/>
        <d v="2010-01-27T12:11:47"/>
        <d v="2014-05-26T18:51:39"/>
        <d v="2011-09-23T11:39:38"/>
        <d v="2017-01-23T12:43:42"/>
        <d v="2011-04-05T04:47:50"/>
        <d v="2013-12-04T10:24:21"/>
        <d v="2010-02-27T05:36:31"/>
        <d v="2011-06-03T19:57:46"/>
        <d v="2012-03-02T05:53:49"/>
        <d v="2012-10-11T08:46:06"/>
        <d v="2012-02-28T09:57:54"/>
        <d v="2015-04-24T05:23:39"/>
        <d v="2012-09-12T08:58:59"/>
        <d v="2017-01-24T13:51:36"/>
        <d v="2014-04-15T22:10:35"/>
        <d v="2009-05-17T11:55:13"/>
        <d v="2010-01-17T06:04:52"/>
        <d v="2011-05-13T01:02:24"/>
        <d v="2011-12-28T01:43:00"/>
        <d v="2013-08-21T02:08:48"/>
        <d v="2013-02-09T03:35:24"/>
        <d v="2012-10-02T14:40:18"/>
        <d v="2012-05-22T12:03:13"/>
        <d v="2013-10-03T18:57:14"/>
        <d v="2010-12-14T16:51:37"/>
        <d v="2013-04-13T02:27:26"/>
        <d v="2011-09-27T03:16:39"/>
        <d v="2014-03-22T00:01:54"/>
        <d v="2010-06-14T10:01:34"/>
        <d v="2013-09-02T08:06:49"/>
        <d v="2012-08-13T19:24:43"/>
        <d v="2015-03-27T01:28:21"/>
        <d v="2014-03-11T19:07:28"/>
        <d v="2010-10-18T13:24:20"/>
        <d v="2011-03-25T07:02:18"/>
        <d v="2013-02-08T01:42:15"/>
        <d v="2012-01-26T04:33:58"/>
        <d v="2012-05-03T09:42:26"/>
        <d v="2012-07-24T10:16:37"/>
        <d v="2012-02-09T23:07:29"/>
        <d v="2013-03-01T04:05:33"/>
        <d v="2013-01-09T06:40:01"/>
        <d v="2011-01-25T00:40:10"/>
        <d v="2012-08-14T02:02:14"/>
        <d v="2011-10-05T12:23:43"/>
        <d v="2011-11-21T13:16:32"/>
        <d v="2013-03-16T05:03:52"/>
        <d v="2010-06-28T13:28:14"/>
        <d v="2013-01-31T03:59:48"/>
        <d v="2012-07-24T02:32:14"/>
        <d v="2014-11-08T06:09:57"/>
        <d v="2013-11-12T00:14:43"/>
        <d v="2013-02-25T08:55:51"/>
        <d v="2009-11-07T04:07:09"/>
        <d v="2015-11-23T21:13:53"/>
        <d v="2016-10-04T18:43:06"/>
        <d v="2016-04-13T21:40:48"/>
        <d v="2016-11-23T15:42:46"/>
        <d v="2015-06-29T23:01:48"/>
        <d v="2016-11-15T12:30:33"/>
        <d v="2017-02-09T15:33:26"/>
        <d v="2015-02-23T13:38:49"/>
        <d v="2015-10-02T06:43:08"/>
        <d v="2015-10-14T19:12:07"/>
        <d v="2013-04-15T20:22:43"/>
        <d v="2016-05-17T21:57:14"/>
        <d v="2015-09-17T00:19:37"/>
        <d v="2016-03-08T23:16:31"/>
        <d v="2015-04-08T00:22:37"/>
        <d v="2015-04-08T01:41:55"/>
        <d v="2015-10-14T22:18:38"/>
        <d v="2015-02-12T11:05:08"/>
        <d v="2016-07-09T02:08:10"/>
        <d v="2015-03-31T02:14:28"/>
        <d v="2017-02-07T00:03:27"/>
        <d v="2014-09-13T05:06:38"/>
        <d v="2016-03-31T02:44:25"/>
        <d v="2014-10-15T01:42:25"/>
        <d v="2015-04-18T07:18:14"/>
        <d v="2015-04-21T06:39:50"/>
        <d v="2015-09-14T20:00:21"/>
        <d v="2015-10-15T19:53:29"/>
        <d v="2015-07-22T22:05:16"/>
        <d v="2017-01-25T19:58:28"/>
        <d v="2016-08-04T09:35:09"/>
        <d v="2016-02-28T07:09:14"/>
        <d v="2014-09-08T12:01:08"/>
        <d v="2015-10-21T03:00:19"/>
        <d v="2016-03-10T03:52:01"/>
        <d v="2014-10-31T15:03:14"/>
        <d v="2016-02-16T03:16:33"/>
        <d v="2015-03-15T13:19:57"/>
        <d v="2016-05-18T04:38:41"/>
        <d v="2014-10-23T09:41:30"/>
        <d v="2015-06-09T05:33:00"/>
        <d v="2014-10-24T08:01:46"/>
        <d v="2014-07-17T13:03:11"/>
        <d v="2010-03-19T01:52:16"/>
        <d v="2014-05-22T04:37:52"/>
        <d v="2014-01-29T22:33:19"/>
        <d v="2012-04-21T03:01:58"/>
        <d v="2013-03-22T21:51:18"/>
        <d v="2015-02-08T22:32:02"/>
        <d v="2011-12-16T21:14:29"/>
        <d v="2016-12-08T03:05:00"/>
        <d v="2012-12-19T02:25:39"/>
        <d v="2016-02-25T21:50:44"/>
        <d v="2012-06-19T05:53:18"/>
        <d v="2011-08-03T05:20:31"/>
        <d v="2014-01-19T07:38:31"/>
        <d v="2016-07-25T18:51:56"/>
        <d v="2015-10-15T14:01:08"/>
        <d v="2016-01-01T21:43:28"/>
        <d v="2012-03-20T00:31:12"/>
        <d v="2015-12-30T01:16:32"/>
        <d v="2012-06-26T00:45:17"/>
        <d v="2012-08-24T01:01:40"/>
        <d v="2014-04-26T10:49:19"/>
        <d v="2014-12-08T02:45:47"/>
        <d v="2014-10-22T22:01:41"/>
        <d v="2015-07-27T06:49:51"/>
        <d v="2015-07-16T00:14:18"/>
        <d v="2016-06-28T09:49:40"/>
        <d v="2014-02-04T09:30:50"/>
        <d v="2015-04-18T08:52:52"/>
        <d v="2011-11-18T09:00:51"/>
        <d v="2011-08-09T01:12:51"/>
        <d v="2013-09-10T01:00:52"/>
        <d v="2016-02-18T03:38:02"/>
        <d v="2012-03-23T05:49:20"/>
        <d v="2012-06-22T21:33:26"/>
        <d v="2010-07-21T02:38:04"/>
        <d v="2015-03-16T03:02:06"/>
        <d v="2016-11-14T05:01:07"/>
        <d v="2014-04-16T23:15:47"/>
        <d v="2011-07-09T04:12:50"/>
        <d v="2015-10-15T20:56:57"/>
        <d v="2011-06-24T15:27:21"/>
        <d v="2014-01-07T23:04:22"/>
        <d v="2014-02-04T10:02:19"/>
        <d v="2011-04-05T11:53:57"/>
        <d v="2011-09-21T04:54:10"/>
        <d v="2013-09-27T01:39:50"/>
        <d v="2016-06-23T04:42:24"/>
        <d v="2015-04-20T07:33:17"/>
        <d v="2013-11-20T12:13:24"/>
        <d v="2012-07-10T01:49:38"/>
        <d v="2012-06-20T05:03:31"/>
        <d v="2013-09-12T09:31:05"/>
        <d v="2014-09-23T04:26:42"/>
        <d v="2014-01-09T17:30:31"/>
        <d v="2013-03-28T07:17:40"/>
        <d v="2015-06-23T14:46:37"/>
        <d v="2013-05-01T04:13:07"/>
        <d v="2014-02-12T13:40:31"/>
        <d v="2015-06-22T19:47:36"/>
        <d v="2014-08-12T14:14:57"/>
        <d v="2013-05-07T06:13:50"/>
        <d v="2012-01-26T17:01:39"/>
        <d v="2015-09-29T04:40:04"/>
        <d v="2016-02-01T01:05:14"/>
        <d v="2015-10-09T05:49:00"/>
        <d v="2014-05-20T02:24:05"/>
        <d v="2009-09-15T05:38:02"/>
        <d v="2013-08-27T10:34:27"/>
        <d v="2016-06-06T04:54:43"/>
        <d v="2015-08-23T01:26:21"/>
        <d v="2015-08-12T23:07:02"/>
        <d v="2013-10-30T04:01:42"/>
        <d v="2013-08-15T01:56:20"/>
        <d v="2013-07-01T16:41:53"/>
        <d v="2016-08-09T15:38:46"/>
        <d v="2015-10-19T14:15:58"/>
        <d v="2014-10-08T02:16:58"/>
        <d v="2016-02-24T07:39:13"/>
        <d v="2013-10-04T03:03:16"/>
        <d v="2015-01-21T05:19:43"/>
        <d v="2014-01-11T08:21:41"/>
        <d v="2011-12-18T05:46:01"/>
        <d v="2015-05-06T16:02:55"/>
        <d v="2015-02-02T10:00:20"/>
        <d v="2013-02-26T21:19:23"/>
        <d v="2014-04-25T02:11:35"/>
        <d v="2013-09-17T21:38:05"/>
        <d v="2014-01-16T06:43:20"/>
        <d v="2013-12-27T01:09:51"/>
        <d v="2015-04-14T00:53:35"/>
        <d v="2015-02-04T03:47:59"/>
        <d v="2014-10-27T01:12:51"/>
        <d v="2012-03-03T08:03:42"/>
        <d v="2013-10-01T00:40:01"/>
        <d v="2014-07-18T02:25:12"/>
        <d v="2013-04-15T00:47:40"/>
        <d v="2011-09-14T23:22:07"/>
        <d v="2014-04-30T21:01:15"/>
        <d v="2013-05-14T04:19:27"/>
        <d v="2011-06-11T11:02:21"/>
        <d v="2011-07-27T01:02:33"/>
        <d v="2016-04-29T04:22:15"/>
        <d v="2014-06-11T10:52:54"/>
        <d v="2012-08-09T06:37:44"/>
        <d v="2012-08-15T00:18:54"/>
        <d v="2012-05-12T12:01:23"/>
        <d v="2014-07-08T07:45:24"/>
        <d v="2013-11-27T12:01:29"/>
        <d v="2014-03-06T01:19:39"/>
        <d v="2014-07-25T06:08:38"/>
        <d v="2014-08-19T00:45:19"/>
        <d v="2017-01-18T15:53:49"/>
        <d v="2015-04-06T10:04:03"/>
        <d v="2014-04-29T07:24:01"/>
        <d v="2012-03-20T04:02:14"/>
        <d v="2015-03-03T05:51:49"/>
        <d v="2014-09-22T17:47:15"/>
        <d v="2013-07-10T20:00:15"/>
        <d v="2012-09-11T00:08:09"/>
        <d v="2016-03-19T05:31:30"/>
        <d v="2012-11-30T12:44:32"/>
        <d v="2015-09-26T06:32:52"/>
        <d v="2013-04-17T20:08:19"/>
        <d v="2014-05-03T06:37:19"/>
        <d v="2016-10-26T22:16:34"/>
        <d v="2016-12-10T09:18:20"/>
        <d v="2011-12-05T19:33:36"/>
        <d v="2012-07-24T07:14:45"/>
        <d v="2015-12-29T07:34:59"/>
        <d v="2016-08-14T08:50:30"/>
        <d v="2015-04-21T01:25:38"/>
        <d v="2014-06-10T03:56:05"/>
        <d v="2015-06-17T03:51:45"/>
        <d v="2013-12-13T06:21:14"/>
        <d v="2014-11-02T08:54:25"/>
        <d v="2011-11-12T02:17:29"/>
        <d v="2009-08-19T05:29:28"/>
        <d v="2010-03-11T05:15:51"/>
        <d v="2011-06-09T13:37:31"/>
        <d v="2012-02-17T21:17:05"/>
        <d v="2014-12-18T20:38:23"/>
        <d v="2012-02-11T07:36:27"/>
        <d v="2015-11-10T10:21:26"/>
        <d v="2013-07-11T21:15:20"/>
        <d v="2012-09-05T07:00:57"/>
        <d v="2012-03-27T08:35:01"/>
        <d v="2015-05-29T23:09:30"/>
        <d v="2016-01-31T12:13:59"/>
        <d v="2013-03-07T15:16:22"/>
        <d v="2016-10-07T01:48:47"/>
        <d v="2016-07-01T23:41:45"/>
        <d v="2014-07-10T22:44:07"/>
        <d v="2015-11-19T19:46:41"/>
        <d v="2015-03-29T02:41:20"/>
        <d v="2017-01-03T22:46:01"/>
        <d v="2015-08-07T22:47:04"/>
        <d v="2012-11-05T17:23:41"/>
        <d v="2015-11-11T00:51:01"/>
        <d v="2016-10-03T10:13:39"/>
        <d v="2016-03-01T08:58:45"/>
        <d v="2015-08-22T11:11:16"/>
        <d v="2016-05-03T01:12:49"/>
        <d v="2014-07-30T17:37:21"/>
        <d v="2015-07-07T22:12:24"/>
        <d v="2017-01-18T12:56:06"/>
        <d v="2015-06-01T06:05:07"/>
        <d v="2016-12-21T08:44:54"/>
        <d v="2015-06-02T22:11:08"/>
        <d v="2016-11-02T09:33:49"/>
        <d v="2016-04-13T08:10:08"/>
        <d v="2016-04-22T18:26:05"/>
        <d v="2015-09-24T03:27:50"/>
        <d v="2016-12-07T21:05:05"/>
        <d v="2015-06-24T16:16:47"/>
        <d v="2015-10-06T02:26:31"/>
        <d v="2016-04-14T03:04:23"/>
        <d v="2016-06-14T09:11:47"/>
        <d v="2015-01-06T03:36:46"/>
        <d v="2015-09-29T09:07:14"/>
        <d v="2016-03-05T01:41:56"/>
        <d v="2014-10-02T10:12:42"/>
        <d v="2016-06-04T23:46:00"/>
        <d v="2015-10-06T22:13:09"/>
        <d v="2015-09-03T00:01:55"/>
        <d v="2016-01-12T00:42:44"/>
        <d v="2015-09-30T05:40:48"/>
        <d v="2015-06-08T23:17:02"/>
        <d v="2017-01-19T00:17:25"/>
        <d v="2015-06-18T14:37:04"/>
        <d v="2015-11-10T22:48:16"/>
        <d v="2014-10-16T01:16:31"/>
        <d v="2014-09-20T00:26:12"/>
        <d v="2016-05-13T16:29:03"/>
        <d v="2015-12-08T04:38:37"/>
        <d v="2016-11-03T06:36:43"/>
        <d v="2015-02-23T05:11:45"/>
        <d v="2015-11-13T14:47:40"/>
        <d v="2014-11-18T02:30:45"/>
        <d v="2015-09-21T23:48:33"/>
        <d v="2016-11-18T17:20:15"/>
        <d v="2015-01-18T09:40:47"/>
        <d v="2016-02-12T06:37:55"/>
        <d v="2015-06-11T02:50:49"/>
        <d v="2016-06-15T00:25:33"/>
        <d v="2014-12-03T04:13:14"/>
        <d v="2015-12-11T06:07:03"/>
        <d v="2015-12-03T04:20:12"/>
        <d v="2016-01-20T03:09:29"/>
        <d v="2015-07-08T03:35:23"/>
        <d v="2015-10-06T01:11:28"/>
        <d v="2014-11-20T09:12:11"/>
        <d v="2016-09-19T18:38:27"/>
        <d v="2015-05-15T00:37:23"/>
        <d v="2015-01-27T19:19:12"/>
        <d v="2016-03-21T22:08:22"/>
        <d v="2015-08-14T21:53:13"/>
        <d v="2014-11-26T04:27:03"/>
        <d v="2016-08-24T05:47:47"/>
        <d v="2015-07-03T08:18:24"/>
        <d v="2015-02-21T01:45:19"/>
        <d v="2015-02-18T06:31:27"/>
        <d v="2015-02-15T01:11:56"/>
        <d v="2015-10-06T17:22:57"/>
        <d v="2015-01-17T04:30:07"/>
        <d v="2015-03-18T02:10:33"/>
        <d v="2016-09-19T02:28:06"/>
        <d v="2015-06-23T22:44:59"/>
        <d v="2016-01-08T21:18:51"/>
        <d v="2015-06-22T21:02:10"/>
        <d v="2014-11-03T13:34:20"/>
        <d v="2015-03-08T00:15:45"/>
        <d v="2016-03-18T02:43:26"/>
        <d v="2015-03-20T09:40:38"/>
        <d v="2016-10-04T05:31:32"/>
        <d v="2016-06-25T00:55:35"/>
        <d v="2014-11-05T08:03:01"/>
        <d v="2015-02-13T03:30:02"/>
        <d v="2015-03-11T03:09:22"/>
        <d v="2014-11-27T04:35:39"/>
        <d v="2015-05-20T03:03:35"/>
        <d v="2014-07-15T23:20:23"/>
        <d v="2014-07-29T08:50:56"/>
        <d v="2015-07-09T16:35:08"/>
        <d v="2015-04-08T23:36:49"/>
        <d v="2015-10-24T03:48:56"/>
        <d v="2015-05-17T06:06:20"/>
        <d v="2015-10-30T08:49:04"/>
        <d v="2015-03-24T03:56:26"/>
        <d v="2015-11-20T21:27:17"/>
        <d v="2016-08-03T08:45:46"/>
        <d v="2015-08-31T19:55:20"/>
        <d v="2016-05-25T09:29:00"/>
        <d v="2015-08-26T10:55:59"/>
        <d v="2017-01-26T17:01:47"/>
        <d v="2015-03-24T16:14:03"/>
        <d v="2015-11-10T03:26:43"/>
        <d v="2014-09-26T23:36:30"/>
        <d v="2014-07-12T01:12:18"/>
        <d v="2016-06-08T07:42:17"/>
        <d v="2016-06-12T02:35:38"/>
        <d v="2015-04-28T08:13:17"/>
        <d v="2015-04-15T07:44:01"/>
        <d v="2017-02-25T05:29:37"/>
        <d v="2015-07-13T21:25:39"/>
        <d v="2016-01-15T15:21:51"/>
        <d v="2014-06-14T00:37:37"/>
        <d v="2016-04-14T23:18:28"/>
        <d v="2015-08-07T22:52:01"/>
        <d v="2016-04-30T02:32:09"/>
        <d v="2015-10-26T23:49:25"/>
        <d v="2016-05-17T15:11:02"/>
        <d v="2015-01-28T06:17:09"/>
        <d v="2015-03-13T10:12:42"/>
        <d v="2015-05-07T18:55:50"/>
        <d v="2017-01-28T07:05:18"/>
        <d v="2017-01-24T22:14:22"/>
        <d v="2014-08-14T21:59:55"/>
        <d v="2016-11-09T18:05:15"/>
        <d v="2015-07-14T21:40:48"/>
        <d v="2015-07-14T23:37:54"/>
        <d v="2015-04-06T23:24:35"/>
        <d v="2014-09-16T23:58:59"/>
        <d v="2016-07-13T08:37:54"/>
        <d v="2014-07-13T04:27:47"/>
        <d v="2016-02-17T02:25:49"/>
        <d v="2014-09-10T00:38:28"/>
        <d v="2014-08-27T05:53:33"/>
        <d v="2014-10-20T08:53:04"/>
        <d v="2014-11-13T08:25:11"/>
        <d v="2016-11-02T00:34:10"/>
        <d v="2015-07-14T22:50:40"/>
        <d v="2015-06-09T06:58:33"/>
        <d v="2015-02-11T06:58:32"/>
        <d v="2016-02-18T03:18:39"/>
        <d v="2015-11-24T04:17:52"/>
        <d v="2015-06-24T11:51:29"/>
        <d v="2015-07-24T22:14:55"/>
        <d v="2014-10-11T01:47:59"/>
        <d v="2016-09-23T23:29:19"/>
        <d v="2014-12-17T18:30:47"/>
        <d v="2015-06-19T04:14:16"/>
        <d v="2015-03-14T23:59:35"/>
        <d v="2016-11-15T01:04:21"/>
        <d v="2014-07-19T03:58:18"/>
        <d v="2016-09-19T16:57:43"/>
        <d v="2015-03-28T03:57:02"/>
        <d v="2016-06-06T23:00:58"/>
        <d v="2016-05-17T01:02:00"/>
        <d v="2014-12-12T00:37:32"/>
        <d v="2014-12-01T13:16:04"/>
        <d v="2014-07-19T04:10:17"/>
        <d v="2014-06-13T10:47:07"/>
        <d v="2014-12-03T06:20:04"/>
        <d v="2015-01-09T02:26:21"/>
        <d v="2016-05-14T17:41:35"/>
        <d v="2016-04-21T17:02:18"/>
        <d v="2016-07-06T00:41:49"/>
        <d v="2014-08-13T20:02:11"/>
        <d v="2016-09-27T03:20:04"/>
        <d v="2017-02-13T02:22:02"/>
        <d v="2016-09-22T05:36:04"/>
        <d v="2014-06-19T19:21:31"/>
        <d v="2014-11-29T04:47:52"/>
        <d v="2015-07-05T00:09:30"/>
        <d v="2016-12-08T02:00:53"/>
        <d v="2015-09-15T10:30:53"/>
        <d v="2016-11-02T00:01:37"/>
        <d v="2016-07-28T23:14:01"/>
        <d v="2015-06-03T08:40:46"/>
        <d v="2016-11-22T17:01:03"/>
        <d v="2015-04-01T03:23:47"/>
        <d v="2017-01-02T23:55:59"/>
        <d v="2014-10-01T20:30:20"/>
        <d v="2014-06-26T06:15:02"/>
        <d v="2016-01-19T20:33:09"/>
        <d v="2014-08-16T06:20:45"/>
        <d v="2013-10-16T19:39:08"/>
        <d v="2016-12-12T00:31:21"/>
        <d v="2014-06-23T23:54:40"/>
        <d v="2016-10-26T01:26:27"/>
        <d v="2016-12-08T06:49:09"/>
        <d v="2016-12-22T12:37:48"/>
        <d v="2016-12-22T19:47:58"/>
        <d v="2016-11-03T07:53:03"/>
        <d v="2016-11-22T23:55:27"/>
        <d v="2014-07-15T21:56:40"/>
        <d v="2014-11-05T08:59:19"/>
        <d v="2014-07-18T07:38:22"/>
        <d v="2016-11-04T19:01:08"/>
        <d v="2016-01-16T00:20:32"/>
        <d v="2016-05-06T20:42:12"/>
        <d v="2016-12-31T02:54:42"/>
        <d v="2015-09-26T10:10:40"/>
        <d v="2014-10-28T23:48:27"/>
        <d v="2014-08-07T04:30:02"/>
        <d v="2017-01-18T04:17:27"/>
        <d v="2016-02-09T08:57:56"/>
        <d v="2012-01-01T23:34:51"/>
        <d v="2014-06-17T21:43:27"/>
        <d v="2012-03-10T03:19:38"/>
        <d v="2015-06-30T03:35:49"/>
        <d v="2011-05-31T23:19:23"/>
        <d v="2015-11-13T23:01:52"/>
        <d v="2013-03-13T09:01:27"/>
        <d v="2012-12-04T08:29:09"/>
        <d v="2011-07-08T04:05:57"/>
        <d v="2012-07-21T12:27:41"/>
        <d v="2011-11-08T01:53:11"/>
        <d v="2011-12-03T03:05:47"/>
        <d v="2013-07-31T18:11:01"/>
        <d v="2013-11-20T18:04:52"/>
        <d v="2015-04-08T11:57:00"/>
        <d v="2014-11-03T08:42:26"/>
        <d v="2013-11-02T01:37:20"/>
        <d v="2014-01-28T14:36:27"/>
        <d v="2014-10-31T22:29:54"/>
        <d v="2014-07-09T20:03:49"/>
        <d v="2015-06-07T11:31:22"/>
        <d v="2013-05-07T23:33:26"/>
        <d v="2014-02-20T06:01:52"/>
        <d v="2012-03-23T01:01:25"/>
        <d v="2012-11-14T06:58:23"/>
        <d v="2013-04-03T21:44:05"/>
        <d v="2012-09-05T09:01:49"/>
        <d v="2014-12-15T21:10:19"/>
        <d v="2014-07-12T04:19:26"/>
        <d v="2016-12-30T06:35:30"/>
        <d v="2013-01-26T05:04:32"/>
        <d v="2011-06-19T23:07:55"/>
        <d v="2016-09-26T18:06:57"/>
        <d v="2015-01-15T22:09:51"/>
        <d v="2012-12-07T01:58:41"/>
        <d v="2013-04-19T22:31:17"/>
        <d v="2011-02-17T02:24:19"/>
        <d v="2012-11-22T09:18:34"/>
        <d v="2010-09-09T04:04:28"/>
        <d v="2014-05-30T15:55:39"/>
        <d v="2016-10-28T02:20:13"/>
        <d v="2014-01-04T02:02:06"/>
        <d v="2016-11-17T04:36:10"/>
        <d v="2013-07-16T18:43:28"/>
        <d v="2015-08-11T12:09:21"/>
        <d v="2014-09-19T21:01:24"/>
        <d v="2015-01-18T02:48:03"/>
        <d v="2015-04-21T11:26:50"/>
        <d v="2013-11-16T12:58:10"/>
        <d v="2013-11-27T07:54:54"/>
        <d v="2013-01-16T07:59:29"/>
        <d v="2015-12-12T03:46:42"/>
        <d v="2009-09-12T09:21:59"/>
        <d v="2015-04-07T01:39:45"/>
        <d v="2014-01-25T02:43:38"/>
        <d v="2011-11-16T09:26:35"/>
        <d v="2015-09-04T00:27:25"/>
        <d v="2013-07-02T07:32:57"/>
        <d v="2014-04-01T00:51:20"/>
        <d v="2010-09-16T00:25:05"/>
        <d v="2011-04-04T00:10:25"/>
        <d v="2013-05-09T08:01:14"/>
        <d v="2012-07-27T02:11:42"/>
        <d v="2012-03-20T02:34:09"/>
        <d v="2014-02-05T11:35:19"/>
        <d v="2013-01-29T22:15:15"/>
        <d v="2012-03-15T09:20:34"/>
        <d v="2013-10-02T23:03:46"/>
        <d v="2012-05-30T08:09:48"/>
        <d v="2013-01-03T12:28:00"/>
        <d v="2013-01-02T09:08:59"/>
        <d v="2013-10-11T02:44:06"/>
        <d v="2013-10-09T04:58:03"/>
        <d v="2013-06-18T01:47:24"/>
        <d v="2011-07-12T10:45:37"/>
        <d v="2012-02-24T22:42:46"/>
        <d v="2013-08-17T05:11:25"/>
        <d v="2012-03-29T07:51:28"/>
        <d v="2014-08-31T22:09:47"/>
        <d v="2012-03-29T00:00:46"/>
        <d v="2014-08-12T18:24:14"/>
        <d v="2011-06-02T03:05:20"/>
        <d v="2012-08-02T08:32:04"/>
        <d v="2011-05-03T06:47:58"/>
        <d v="2011-07-06T10:32:06"/>
        <d v="2011-05-28T03:45:12"/>
        <d v="2011-08-09T00:35:39"/>
        <d v="2017-01-24T23:05:11"/>
        <d v="2014-11-19T10:24:46"/>
        <d v="2013-12-21T04:00:30"/>
        <d v="2012-08-02T09:21:02"/>
        <d v="2013-06-18T23:26:42"/>
        <d v="2013-01-08T08:25:52"/>
        <d v="2012-06-21T07:02:45"/>
        <d v="2011-05-17T01:50:01"/>
        <d v="2014-10-03T06:01:43"/>
        <d v="2013-03-09T04:54:03"/>
        <d v="2012-01-17T22:23:31"/>
        <d v="2012-07-31T05:11:21"/>
        <d v="2013-12-12T07:57:34"/>
        <d v="2014-05-10T04:12:22"/>
        <d v="2015-03-31T06:07:45"/>
        <d v="2012-09-06T06:44:10"/>
        <d v="2015-02-21T07:20:52"/>
        <d v="2010-03-13T13:48:38"/>
        <d v="2012-10-04T15:21:24"/>
        <d v="2012-03-05T08:55:30"/>
        <d v="2012-01-19T19:21:47"/>
        <d v="2012-06-13T09:13:02"/>
        <d v="2016-05-15T03:14:00"/>
        <d v="2013-02-20T20:37:05"/>
        <d v="2012-03-28T23:31:34"/>
        <d v="2011-11-23T00:12:15"/>
        <d v="2014-03-21T05:04:35"/>
        <d v="2013-05-29T03:44:52"/>
        <d v="2012-04-06T18:59:18"/>
        <d v="2013-09-07T09:21:58"/>
        <d v="2014-04-02T07:57:42"/>
        <d v="2011-12-19T05:33:05"/>
        <d v="2012-08-24T02:19:16"/>
        <d v="2016-08-25T13:26:27"/>
        <d v="2014-10-12T04:07:43"/>
        <d v="2013-09-09T22:13:03"/>
        <d v="2016-11-21T14:11:20"/>
        <d v="2014-09-24T00:25:52"/>
        <d v="2016-07-27T12:56:36"/>
        <d v="2014-02-24T17:24:15"/>
        <d v="2015-06-11T03:09:36"/>
        <d v="2015-03-16T03:00:33"/>
        <d v="2015-02-16T11:34:24"/>
        <d v="2016-03-24T03:51:57"/>
        <d v="2016-06-02T05:07:33"/>
        <d v="2016-10-14T03:19:55"/>
        <d v="2015-01-18T03:58:29"/>
        <d v="2016-11-28T13:05:46"/>
        <d v="2016-06-24T11:00:17"/>
        <d v="2016-08-27T15:29:16"/>
        <d v="2015-10-14T21:57:11"/>
        <d v="2015-03-17T01:53:38"/>
        <d v="2015-05-05T03:41:08"/>
        <d v="2013-10-23T19:35:13"/>
        <d v="2016-08-18T07:10:04"/>
        <d v="2013-10-12T21:19:08"/>
        <d v="2012-01-13T10:49:26"/>
        <d v="2013-09-24T10:33:58"/>
        <d v="2012-11-18T02:33:17"/>
        <d v="2015-01-21T23:18:38"/>
        <d v="2009-10-02T10:31:46"/>
        <d v="2013-12-08T08:39:58"/>
        <d v="2013-03-10T04:17:37"/>
        <d v="2013-08-02T08:32:03"/>
        <d v="2013-10-30T21:28:15"/>
        <d v="2011-01-25T03:48:47"/>
        <d v="2012-10-02T12:00:40"/>
        <d v="2013-04-04T22:00:34"/>
        <d v="2015-09-02T01:22:11"/>
        <d v="2013-01-02T19:55:27"/>
        <d v="2013-11-20T02:56:00"/>
        <d v="2010-11-23T13:35:24"/>
        <d v="2012-05-09T03:55:05"/>
        <d v="2012-09-27T15:42:18"/>
        <d v="2011-11-30T14:01:26"/>
        <d v="2011-08-05T04:39:10"/>
        <d v="2016-01-03T06:27:15"/>
        <d v="2012-03-14T03:15:46"/>
        <d v="2016-12-10T06:35:11"/>
        <d v="2016-08-22T04:53:33"/>
        <d v="2012-04-28T07:00:55"/>
        <d v="2011-07-28T02:04:45"/>
        <d v="2014-09-06T02:49:03"/>
        <d v="2013-10-23T00:46:19"/>
        <d v="2014-07-22T08:45:30"/>
        <d v="2010-05-06T12:48:03"/>
        <d v="2015-03-03T05:32:43"/>
        <d v="2016-05-07T07:33:30"/>
        <d v="2010-09-10T11:03:49"/>
        <d v="2015-08-03T04:57:06"/>
        <d v="2012-10-30T00:31:48"/>
        <d v="2011-12-02T02:11:50"/>
        <d v="2011-04-13T10:22:42"/>
        <d v="2016-03-01T04:23:22"/>
        <d v="2010-04-24T03:28:34"/>
        <d v="2014-07-10T07:10:22"/>
        <d v="2012-08-29T03:06:20"/>
        <d v="2015-12-04T09:55:37"/>
        <d v="2010-11-25T13:45:26"/>
        <d v="2014-02-11T12:33:10"/>
        <d v="2011-08-12T12:37:03"/>
        <d v="2010-06-12T03:14:15"/>
        <d v="2012-06-22T00:34:00"/>
        <d v="2017-01-02T21:05:19"/>
        <d v="2014-01-03T08:07:25"/>
        <d v="2012-10-12T10:37:27"/>
        <d v="2012-04-05T11:20:19"/>
        <d v="2012-07-27T02:19:07"/>
        <d v="2012-01-30T00:18:34"/>
        <d v="2010-09-14T04:28:54"/>
        <d v="2014-06-13T06:38:50"/>
        <d v="2014-11-02T05:59:21"/>
        <d v="2012-11-14T23:24:05"/>
        <d v="2013-10-16T00:07:02"/>
        <d v="2011-10-31T12:06:16"/>
        <d v="2014-08-27T20:43:13"/>
        <d v="2014-10-23T07:02:03"/>
        <d v="2013-01-15T06:37:49"/>
        <d v="2013-10-29T05:08:31"/>
        <d v="2010-06-09T08:28:50"/>
        <d v="2012-04-15T03:44:55"/>
        <d v="2012-09-29T04:41:53"/>
        <d v="2012-03-10T13:42:49"/>
        <d v="2010-05-15T05:58:26"/>
        <d v="2014-02-10T16:38:22"/>
        <d v="2013-02-06T07:15:45"/>
        <d v="2014-03-13T12:03:29"/>
        <d v="2014-04-05T01:41:24"/>
        <d v="2015-12-30T16:00:29"/>
        <d v="2011-12-06T08:34:49"/>
        <d v="2013-10-05T03:09:17"/>
        <d v="2012-08-03T19:30:48"/>
        <d v="2013-05-23T02:18:58"/>
        <d v="2015-06-27T08:12:06"/>
        <d v="2017-01-11T10:19:05"/>
        <d v="2016-01-14T04:14:20"/>
        <d v="2016-10-31T00:01:45"/>
        <d v="2016-03-15T22:00:50"/>
        <d v="2016-12-29T04:57:06"/>
        <d v="2016-08-11T02:00:48"/>
        <d v="2016-05-02T02:45:06"/>
        <d v="2016-02-12T03:52:44"/>
        <d v="2015-12-23T09:02:56"/>
        <d v="2015-12-19T02:01:01"/>
        <d v="2016-04-20T23:41:12"/>
        <d v="2016-10-19T22:43:32"/>
        <d v="2014-12-26T11:56:39"/>
        <d v="2015-07-10T04:00:39"/>
        <d v="2016-08-04T15:05:00"/>
        <d v="2015-02-26T05:55:59"/>
        <d v="2016-10-17T21:15:33"/>
        <d v="2015-03-20T03:16:03"/>
        <d v="2014-12-20T12:11:05"/>
        <d v="2017-01-31T23:02:35"/>
        <d v="2017-01-06T00:38:55"/>
        <d v="2016-01-05T01:05:53"/>
        <d v="2016-09-12T23:15:19"/>
        <d v="2015-07-23T23:05:19"/>
        <d v="2016-09-24T08:24:06"/>
        <d v="2016-09-06T23:15:32"/>
        <d v="2016-02-22T14:06:14"/>
        <d v="2014-07-17T04:20:34"/>
        <d v="2017-01-07T15:16:47"/>
        <d v="2016-12-17T13:17:33"/>
        <d v="2015-04-18T01:01:00"/>
        <d v="2014-08-06T04:46:38"/>
        <d v="2015-09-10T08:21:33"/>
        <d v="2016-02-25T01:59:16"/>
        <d v="2016-04-30T00:43:05"/>
        <d v="2015-06-30T09:24:57"/>
        <d v="2016-01-23T06:36:37"/>
        <d v="2016-01-26T15:25:01"/>
        <d v="2016-05-16T18:00:28"/>
        <d v="2014-10-17T05:42:02"/>
        <d v="2014-07-11T06:43:42"/>
        <d v="2016-09-03T02:04:46"/>
        <d v="2016-07-24T00:01:25"/>
        <d v="2015-02-26T10:46:48"/>
        <d v="2015-12-02T07:13:30"/>
        <d v="2015-11-17T02:25:00"/>
        <d v="2014-05-14T15:04:10"/>
        <d v="2016-09-01T16:33:45"/>
        <d v="2016-08-30T06:24:55"/>
        <d v="2014-08-05T02:49:24"/>
        <d v="2016-06-18T02:09:48"/>
        <d v="2016-03-09T06:11:59"/>
        <d v="2016-10-10T07:09:28"/>
        <d v="2014-10-09T14:18:50"/>
        <d v="2014-11-05T06:34:40"/>
        <d v="2014-06-28T04:47:40"/>
        <d v="2014-10-29T10:28:17"/>
        <d v="2015-10-05T12:03:21"/>
        <d v="2014-10-14T15:11:30"/>
        <d v="2017-01-14T09:26:00"/>
        <d v="2016-12-17T01:16:53"/>
        <d v="2015-11-18T00:25:14"/>
        <d v="2017-02-15T01:01:01"/>
        <d v="2016-01-20T01:00:27"/>
        <d v="2015-09-29T22:59:43"/>
        <d v="2014-12-04T08:57:52"/>
        <d v="2016-11-02T22:00:23"/>
        <d v="2016-11-29T03:25:15"/>
        <d v="2016-05-20T22:30:46"/>
        <d v="2016-07-11T03:54:22"/>
        <d v="2014-11-04T05:33:15"/>
        <d v="2016-12-10T18:34:12"/>
        <d v="2015-12-02T04:00:56"/>
        <d v="2014-11-12T08:03:35"/>
        <d v="2015-10-27T05:04:55"/>
        <d v="2016-02-22T10:34:16"/>
        <d v="2015-10-13T00:12:15"/>
        <d v="2016-06-14T19:48:53"/>
        <d v="2015-01-06T07:22:29"/>
        <d v="2015-05-03T09:40:09"/>
        <d v="2015-09-24T14:02:51"/>
        <d v="2015-04-17T23:31:17"/>
        <d v="2015-05-22T06:04:21"/>
        <d v="2016-01-01T21:56:03"/>
        <d v="2015-02-15T04:00:37"/>
        <d v="2016-02-26T17:46:56"/>
        <d v="2014-09-23T08:49:07"/>
        <d v="2017-01-20T23:03:25"/>
        <d v="2015-02-10T01:05:07"/>
        <d v="2016-08-29T19:35:49"/>
        <d v="2015-11-17T02:20:10"/>
        <d v="2016-05-25T00:00:25"/>
        <d v="2016-11-15T01:34:40"/>
        <d v="2016-07-04T12:00:04"/>
        <d v="2015-01-12T23:23:40"/>
        <d v="2012-12-06T18:46:30"/>
        <d v="2015-04-26T03:44:22"/>
        <d v="2016-02-18T13:33:43"/>
        <d v="2016-11-18T10:37:26"/>
        <d v="2016-07-29T01:00:09"/>
        <d v="2014-07-11T09:26:32"/>
        <d v="2014-08-01T00:42:28"/>
        <d v="2015-04-20T14:04:15"/>
        <d v="2015-01-08T06:13:21"/>
        <d v="2014-07-25T04:59:10"/>
        <d v="2015-11-12T04:26:00"/>
        <d v="2014-10-07T03:38:35"/>
        <d v="2016-08-16T09:16:29"/>
        <d v="2016-01-13T18:20:45"/>
        <d v="2015-08-16T03:07:57"/>
        <d v="2014-07-30T08:20:25"/>
        <d v="2016-04-24T03:08:15"/>
        <d v="2017-02-09T12:08:52"/>
        <d v="2014-07-12T04:26:39"/>
        <d v="2016-02-07T07:49:05"/>
        <d v="2015-02-24T01:16:17"/>
        <d v="2016-11-05T04:54:43"/>
        <d v="2015-02-13T05:37:23"/>
        <d v="2015-02-12T02:57:36"/>
        <d v="2015-03-17T05:54:53"/>
        <d v="2016-03-03T14:38:28"/>
        <d v="2016-07-06T03:22:21"/>
        <d v="2016-08-01T08:44:22"/>
        <d v="2013-05-23T13:28:23"/>
        <d v="2014-01-22T17:08:42"/>
        <d v="2013-06-21T07:06:22"/>
        <d v="2013-11-22T04:32:11"/>
        <d v="2016-03-11T16:54:24"/>
        <d v="2013-10-25T13:30:59"/>
        <d v="2012-09-11T08:17:02"/>
        <d v="2015-10-19T02:04:53"/>
        <d v="2014-01-07T03:58:17"/>
        <d v="2011-09-17T07:09:01"/>
        <d v="2013-12-05T12:09:05"/>
        <d v="2012-04-07T05:41:56"/>
        <d v="2014-07-18T17:04:10"/>
        <d v="2015-12-15T12:00:11"/>
        <d v="2011-06-07T12:42:01"/>
        <d v="2016-04-19T21:35:36"/>
        <d v="2014-04-11T11:18:53"/>
        <d v="2014-12-30T06:14:52"/>
        <d v="2012-07-12T05:44:48"/>
        <d v="2014-06-03T23:49:43"/>
        <d v="2014-07-10T05:53:24"/>
        <d v="2016-02-14T00:06:15"/>
        <d v="2014-07-26T04:48:11"/>
        <d v="2014-05-17T01:08:07"/>
        <d v="2014-03-26T03:11:07"/>
        <d v="2015-05-27T12:32:55"/>
        <d v="2015-04-29T12:27:33"/>
        <d v="2016-03-12T03:41:12"/>
        <d v="2012-12-07T08:37:18"/>
        <d v="2016-01-28T07:22:17"/>
        <d v="2011-09-10T01:07:13"/>
        <d v="2013-07-31T20:53:40"/>
        <d v="2014-09-03T20:25:54"/>
        <d v="2014-01-22T03:01:17"/>
        <d v="2014-03-15T02:18:15"/>
        <d v="2015-04-14T04:04:28"/>
        <d v="2016-01-15T10:39:31"/>
        <d v="2016-06-18T02:32:18"/>
        <d v="2013-10-30T09:05:25"/>
        <d v="2016-04-19T13:19:50"/>
        <d v="2014-05-12T17:50:21"/>
        <d v="2014-02-22T11:15:27"/>
        <d v="2012-03-06T01:46:15"/>
        <d v="2014-06-24T04:40:24"/>
        <d v="2012-02-13T23:17:15"/>
        <d v="2016-10-20T02:03:10"/>
        <d v="2012-11-08T06:23:42"/>
        <d v="2015-12-09T12:53:10"/>
        <d v="2014-11-21T02:13:31"/>
        <d v="2014-07-16T07:27:00"/>
        <d v="2013-09-09T16:18:07"/>
        <d v="2016-03-01T00:41:35"/>
        <d v="2012-04-11T04:20:08"/>
        <d v="2015-11-25T22:21:53"/>
        <d v="2014-03-06T11:59:39"/>
        <d v="2014-03-25T03:01:04"/>
        <d v="2011-09-14T04:56:40"/>
        <d v="2016-02-13T06:25:16"/>
        <d v="2013-05-17T00:53:45"/>
        <d v="2014-03-20T20:34:08"/>
        <d v="2015-04-01T00:00:51"/>
        <d v="2015-07-27T22:58:50"/>
        <d v="2016-06-14T15:51:34"/>
        <d v="2014-10-15T04:30:00"/>
        <d v="2014-07-08T23:35:17"/>
        <d v="2016-05-06T14:21:33"/>
        <d v="2014-09-27T07:55:00"/>
        <d v="2015-11-25T05:47:48"/>
        <d v="2016-12-02T10:46:11"/>
        <d v="2014-07-01T17:46:21"/>
        <d v="2014-11-15T14:50:28"/>
        <d v="2016-07-08T07:44:54"/>
        <d v="2015-11-20T00:07:09"/>
        <d v="2016-03-25T03:40:21"/>
        <d v="2017-01-02T05:45:31"/>
        <d v="2014-12-02T16:20:26"/>
        <d v="2015-07-07T19:05:21"/>
        <d v="2015-06-10T00:47:30"/>
        <d v="2015-01-18T08:08:47"/>
        <d v="2015-11-17T12:38:46"/>
        <d v="2015-03-30T12:22:00"/>
        <d v="2014-08-04T01:56:32"/>
        <d v="2014-03-26T06:52:53"/>
        <d v="2014-08-21T07:19:43"/>
        <d v="2016-11-01T12:06:21"/>
        <d v="2016-05-18T01:02:46"/>
        <d v="2015-11-10T06:54:35"/>
        <d v="2015-08-08T10:27:43"/>
        <d v="2015-04-16T01:01:52"/>
        <d v="2015-05-20T01:08:25"/>
        <d v="2015-08-07T10:36:46"/>
        <d v="2014-07-16T02:20:08"/>
        <d v="2015-01-25T09:42:42"/>
        <d v="2014-10-06T23:04:40"/>
        <d v="2014-11-09T10:12:08"/>
        <d v="2015-05-31T01:26:05"/>
        <d v="2015-02-26T11:43:06"/>
        <d v="2015-04-28T23:06:29"/>
        <d v="2014-08-26T00:24:24"/>
        <d v="2014-07-11T01:22:00"/>
        <d v="2016-05-20T01:23:02"/>
        <d v="2014-06-02T13:08:50"/>
        <d v="2015-05-26T19:39:02"/>
        <d v="2014-08-13T01:38:15"/>
        <d v="2016-08-23T09:17:45"/>
        <d v="2015-01-23T16:29:23"/>
        <d v="2015-05-01T05:26:11"/>
        <d v="2014-10-27T03:18:47"/>
        <d v="2014-07-22T00:22:32"/>
        <d v="2015-06-29T12:27:37"/>
        <d v="2016-04-09T04:12:07"/>
        <d v="2015-06-16T01:28:59"/>
        <d v="2017-01-11T08:28:18"/>
        <d v="2014-09-15T23:51:36"/>
        <d v="2014-07-18T05:44:12"/>
        <d v="2015-09-29T01:17:07"/>
        <d v="2014-05-23T03:21:54"/>
        <d v="2015-01-30T16:08:41"/>
        <d v="2016-12-25T03:51:28"/>
        <d v="2016-10-14T04:40:23"/>
        <d v="2017-01-06T22:23:31"/>
        <d v="2015-05-07T04:45:49"/>
        <d v="2015-04-30T04:43:15"/>
        <d v="2015-04-16T05:28:43"/>
        <d v="2016-12-08T00:49:00"/>
        <d v="2016-06-09T07:29:55"/>
        <d v="2014-08-01T23:58:45"/>
        <d v="2016-02-19T22:29:20"/>
        <d v="2017-01-12T20:09:38"/>
        <d v="2016-02-10T02:37:33"/>
        <d v="2015-03-09T19:42:59"/>
        <d v="2015-10-21T16:20:53"/>
        <d v="2015-11-19T03:38:59"/>
        <d v="2016-05-13T23:57:14"/>
        <d v="2015-11-25T22:51:26"/>
        <d v="2015-06-07T02:30:00"/>
        <d v="2015-03-26T19:27:36"/>
        <d v="2016-06-15T22:34:06"/>
        <d v="2015-05-28T14:55:54"/>
        <d v="2015-05-01T22:45:27"/>
        <d v="2015-10-21T01:57:13"/>
        <d v="2015-05-14T20:09:11"/>
        <d v="2017-02-07T02:37:33"/>
        <d v="2016-03-01T18:19:33"/>
        <d v="2016-02-24T01:01:04"/>
        <d v="2017-01-27T04:18:25"/>
        <d v="2015-05-09T06:36:12"/>
        <d v="2016-05-26T04:47:41"/>
        <d v="2015-11-11T06:48:15"/>
        <d v="2016-12-28T02:08:20"/>
        <d v="2015-04-11T04:10:05"/>
        <d v="2014-05-01T06:09:16"/>
        <d v="2015-08-31T22:47:37"/>
        <d v="2016-06-15T03:25:40"/>
        <d v="2015-10-01T23:53:20"/>
        <d v="2016-09-20T19:05:13"/>
        <d v="2015-07-26T23:05:12"/>
        <d v="2016-11-06T19:24:48"/>
        <d v="2016-03-02T01:17:27"/>
        <d v="2016-10-11T12:15:09"/>
        <d v="2014-04-07T21:11:42"/>
        <d v="2013-08-24T05:44:38"/>
        <d v="2014-03-18T04:59:41"/>
        <d v="2014-07-08T06:03:36"/>
        <d v="2011-07-31T01:30:08"/>
        <d v="2012-03-17T19:02:07"/>
        <d v="2011-01-26T07:20:30"/>
        <d v="2015-07-09T06:36:08"/>
        <d v="2013-08-21T04:21:10"/>
        <d v="2012-02-01T06:46:14"/>
        <d v="2015-01-04T02:55:42"/>
        <d v="2013-11-05T11:14:59"/>
        <d v="2012-07-21T00:19:24"/>
        <d v="2012-08-04T14:47:45"/>
        <d v="2011-07-07T22:38:56"/>
        <d v="2011-12-07T07:06:07"/>
        <d v="2013-05-15T08:57:37"/>
        <d v="2014-10-12T04:06:20"/>
        <d v="2011-08-27T11:58:22"/>
        <d v="2011-05-09T05:06:11"/>
        <d v="2013-03-23T03:48:43"/>
        <d v="2014-05-15T22:23:54"/>
        <d v="2011-10-22T09:02:29"/>
        <d v="2013-04-06T15:00:55"/>
        <d v="2014-05-08T23:45:53"/>
        <d v="2012-06-08T01:46:51"/>
        <d v="2014-07-23T23:25:31"/>
        <d v="2011-07-28T03:32:47"/>
        <d v="2013-09-27T07:42:49"/>
        <d v="2014-08-05T02:48:27"/>
        <d v="2010-11-05T22:54:46"/>
        <d v="2013-11-02T04:17:32"/>
        <d v="2012-01-14T06:03:51"/>
        <d v="2011-02-13T10:03:10"/>
        <d v="2013-08-01T22:40:12"/>
        <d v="2014-05-08T07:17:44"/>
        <d v="2014-01-28T04:13:40"/>
        <d v="2013-12-30T16:13:47"/>
        <d v="2014-01-18T02:18:12"/>
        <d v="2014-02-22T10:01:10"/>
        <d v="2013-09-30T23:54:43"/>
        <d v="2010-10-14T23:43:35"/>
        <d v="2013-12-13T05:02:25"/>
        <d v="2013-06-24T22:02:38"/>
        <d v="2013-08-22T04:17:27"/>
        <d v="2016-03-17T03:45:12"/>
        <d v="2012-01-26T04:34:02"/>
        <d v="2013-10-15T00:24:19"/>
        <d v="2010-04-07T01:52:59"/>
        <d v="2014-08-02T01:31:31"/>
        <d v="2012-07-27T00:33:45"/>
        <d v="2013-07-04T04:49:47"/>
        <d v="2009-07-14T00:54:07"/>
        <d v="2012-07-31T21:29:07"/>
        <d v="2014-05-27T21:19:26"/>
        <d v="2014-02-12T10:22:50"/>
        <d v="2010-12-02T02:10:54"/>
        <d v="2013-07-09T01:50:36"/>
        <d v="2013-11-08T19:24:15"/>
        <d v="2013-02-16T01:13:09"/>
        <d v="2016-12-08T13:38:02"/>
        <d v="2015-06-05T21:59:35"/>
        <d v="2015-02-04T17:13:47"/>
        <d v="2015-04-13T22:54:16"/>
        <d v="2016-07-10T11:42:43"/>
        <d v="2016-12-05T11:14:05"/>
        <d v="2015-03-23T22:45:31"/>
        <d v="2015-03-01T23:39:51"/>
        <d v="2015-09-10T02:20:28"/>
        <d v="2015-10-16T00:49:31"/>
        <d v="2015-10-01T18:53:17"/>
        <d v="2015-06-29T21:44:57"/>
        <d v="2016-02-23T09:12:53"/>
        <d v="2016-04-02T01:55:58"/>
        <d v="2016-03-30T00:20:32"/>
        <d v="2015-06-15T03:32:39"/>
        <d v="2016-04-24T00:12:18"/>
        <d v="2015-07-11T01:59:38"/>
        <d v="2016-11-01T09:23:31"/>
        <d v="2016-07-15T18:35:20"/>
        <d v="2017-01-12T12:40:05"/>
        <d v="2016-06-22T23:58:28"/>
        <d v="2014-11-04T18:58:54"/>
        <d v="2016-01-18T20:04:39"/>
        <d v="2016-08-29T22:43:32"/>
        <d v="2015-09-11T05:11:08"/>
        <d v="2016-07-06T00:00:50"/>
        <d v="2016-10-27T03:15:19"/>
        <d v="2015-03-20T00:52:02"/>
        <d v="2016-02-03T01:01:54"/>
        <d v="2016-08-23T00:04:20"/>
        <d v="2015-10-01T19:57:28"/>
        <d v="2016-01-25T07:05:09"/>
        <d v="2016-05-30T13:39:06"/>
        <d v="2014-12-12T09:02:52"/>
        <d v="2014-06-27T03:29:25"/>
        <d v="2016-12-02T00:34:06"/>
        <d v="2016-11-24T01:58:57"/>
        <d v="2015-04-21T23:45:25"/>
        <d v="2016-03-23T00:45:46"/>
        <d v="2016-09-13T23:12:32"/>
        <d v="2016-11-30T10:03:55"/>
        <d v="2014-12-02T03:00:28"/>
        <d v="2015-04-30T00:17:15"/>
        <d v="2016-08-30T23:25:34"/>
        <d v="2014-10-23T13:19:05"/>
        <d v="2016-06-01T14:38:29"/>
        <d v="2016-07-18T20:05:54"/>
        <d v="2016-12-28T09:26:48"/>
        <d v="2014-06-16T10:33:45"/>
        <d v="2016-02-11T02:34:47"/>
        <d v="2015-11-06T06:28:22"/>
        <d v="2014-11-13T04:43:48"/>
        <d v="2017-02-01T21:51:19"/>
        <d v="2015-07-04T03:17:13"/>
        <d v="2014-10-24T23:31:55"/>
        <d v="2014-07-16T22:17:33"/>
        <d v="2016-08-30T22:58:37"/>
        <d v="2015-06-18T03:35:39"/>
        <d v="2016-06-21T20:38:03"/>
        <d v="2016-06-02T02:57:19"/>
        <d v="2014-06-10T03:32:39"/>
        <d v="2013-05-28T09:49:11"/>
        <d v="2015-02-05T23:18:45"/>
        <d v="2014-11-20T20:08:53"/>
        <d v="2015-11-09T15:58:55"/>
        <d v="2015-11-26T08:18:54"/>
        <d v="2016-01-14T01:45:44"/>
        <d v="2015-07-15T21:52:46"/>
        <d v="2013-02-04T10:49:48"/>
        <d v="2016-05-13T03:22:59"/>
        <d v="2012-10-31T14:06:45"/>
        <d v="2013-06-05T08:56:00"/>
        <d v="2013-01-31T07:05:37"/>
        <d v="2011-05-26T21:42:03"/>
        <d v="2011-05-06T03:33:10"/>
        <d v="2012-07-06T05:37:00"/>
        <d v="2014-05-23T01:12:52"/>
        <d v="2013-07-10T06:25:31"/>
        <d v="2016-01-28T04:15:27"/>
        <d v="2014-11-09T00:41:46"/>
        <d v="2015-02-15T01:35:52"/>
        <d v="2014-10-13T07:54:23"/>
        <d v="2015-10-15T08:04:10"/>
        <d v="2015-05-22T12:34:54"/>
        <d v="2014-03-12T22:15:46"/>
        <d v="2013-10-01T08:04:50"/>
        <d v="2015-04-08T02:12:22"/>
        <d v="2012-06-13T01:45:32"/>
        <d v="2016-12-01T06:50:33"/>
        <d v="2016-02-24T11:53:08"/>
        <d v="2016-12-16T09:35:19"/>
        <d v="2016-11-04T00:03:26"/>
        <d v="2017-01-12T13:16:10"/>
        <d v="2016-07-18T02:13:30"/>
        <d v="2015-05-06T19:47:56"/>
        <d v="2015-05-18T02:18:26"/>
        <d v="2016-11-29T13:08:45"/>
        <d v="2013-04-07T03:12:16"/>
        <d v="2016-12-03T09:47:58"/>
        <d v="2015-06-06T01:38:42"/>
        <d v="2016-03-05T00:32:01"/>
        <d v="2015-06-29T23:31:29"/>
        <d v="2015-05-03T06:06:35"/>
        <d v="2016-09-21T22:45:17"/>
        <d v="2016-07-14T19:32:37"/>
        <d v="2015-03-25T03:16:46"/>
        <d v="2015-07-08T23:36:58"/>
        <d v="2016-02-01T11:43:06"/>
        <d v="2016-07-03T00:22:03"/>
        <d v="2017-01-17T11:28:46"/>
        <d v="2016-12-16T05:48:01"/>
        <d v="2015-01-15T07:58:02"/>
        <d v="2016-09-28T06:01:50"/>
        <d v="2016-06-06T04:58:54"/>
        <d v="2014-09-07T08:06:13"/>
        <d v="2016-05-08T16:11:13"/>
        <d v="2013-05-06T07:54:34"/>
        <d v="2015-03-02T09:16:51"/>
        <d v="2013-06-26T09:30:35"/>
        <d v="2015-01-28T20:14:45"/>
        <d v="2014-10-30T00:20:01"/>
        <d v="2015-10-20T18:23:27"/>
        <d v="2014-07-18T20:52:58"/>
        <d v="2015-10-15T04:55:56"/>
        <d v="2014-11-02T11:12:15"/>
        <d v="2016-04-19T15:38:40"/>
        <d v="2015-01-09T09:25:00"/>
        <d v="2014-11-04T09:31:39"/>
        <d v="2015-12-22T18:29:30"/>
        <d v="2016-12-04T14:04:27"/>
        <d v="2015-07-08T00:13:11"/>
        <d v="2015-10-23T06:13:39"/>
        <d v="2015-08-16T11:36:14"/>
        <d v="2016-01-26T18:57:14"/>
        <d v="2016-09-09T18:56:59"/>
        <d v="2016-06-04T00:01:26"/>
        <d v="2015-01-10T05:58:29"/>
        <d v="2016-08-22T13:45:04"/>
        <d v="2015-12-02T16:38:51"/>
        <d v="2016-11-03T01:13:22"/>
        <d v="2015-03-30T11:09:19"/>
        <d v="2015-06-25T17:22:00"/>
        <d v="2016-08-20T04:26:25"/>
        <d v="2016-03-03T17:06:57"/>
        <d v="2015-03-11T09:27:22"/>
        <d v="2014-11-19T03:31:28"/>
        <d v="2015-10-27T13:03:36"/>
        <d v="2015-06-21T02:43:48"/>
        <d v="2016-10-30T23:01:15"/>
        <d v="2015-05-19T02:24:38"/>
        <d v="2015-09-12T02:43:40"/>
        <d v="2016-01-22T16:24:17"/>
        <d v="2014-06-06T20:45:39"/>
        <d v="2016-03-29T04:54:59"/>
        <d v="2015-02-06T03:55:01"/>
        <d v="2016-04-27T01:57:43"/>
        <d v="2015-07-14T02:22:49"/>
        <d v="2016-04-25T23:29:18"/>
        <d v="2016-12-04T06:13:29"/>
        <d v="2015-07-15T04:57:42"/>
        <d v="2015-05-15T21:00:55"/>
        <d v="2016-04-01T18:44:38"/>
        <d v="2016-06-09T01:32:14"/>
        <d v="2015-04-22T06:28:38"/>
        <d v="2015-03-24T03:28:25"/>
        <d v="2016-01-21T12:06:37"/>
        <d v="2014-10-20T07:00:59"/>
        <d v="2014-06-29T00:52:43"/>
        <d v="2017-03-02T00:42:27"/>
        <d v="2016-04-04T04:48:00"/>
        <d v="2014-07-13T00:08:40"/>
        <d v="2016-12-05T00:02:45"/>
        <d v="2015-10-13T05:30:44"/>
        <d v="2014-07-12T00:56:00"/>
        <d v="2015-11-04T12:54:56"/>
        <d v="2014-10-04T05:31:38"/>
        <d v="2014-09-17T23:29:14"/>
        <d v="2013-03-11T23:54:31"/>
        <d v="2013-02-22T05:52:18"/>
        <d v="2013-01-17T23:52:38"/>
        <d v="2012-02-21T01:37:32"/>
        <d v="2015-12-02T12:07:46"/>
        <d v="2012-01-26T03:14:45"/>
        <d v="2011-04-13T08:20:49"/>
        <d v="2013-01-16T22:21:49"/>
        <d v="2012-12-08T03:51:03"/>
        <d v="2015-03-11T06:58:54"/>
        <d v="2013-09-16T21:01:43"/>
        <d v="2012-02-01T07:30:39"/>
        <d v="2013-08-15T01:28:12"/>
        <d v="2014-11-18T01:21:03"/>
        <d v="2011-08-11T09:00:22"/>
        <d v="2011-10-24T22:46:44"/>
        <d v="2013-05-01T04:55:13"/>
        <d v="2014-04-26T01:53:09"/>
        <d v="2013-07-10T06:24:59"/>
        <d v="2013-10-04T06:09:05"/>
        <d v="2012-08-16T04:35:36"/>
        <d v="2016-06-27T12:37:55"/>
        <d v="2012-05-24T12:49:23"/>
        <d v="2015-05-07T03:06:13"/>
        <d v="2015-01-28T12:02:41"/>
        <d v="2016-07-04T06:01:11"/>
        <d v="2013-12-06T21:31:00"/>
        <d v="2012-10-16T22:40:52"/>
        <d v="2013-09-03T21:27:54"/>
        <d v="2014-12-19T01:07:23"/>
        <d v="2011-05-20T05:14:06"/>
        <d v="2013-05-18T04:47:55"/>
        <d v="2015-03-05T01:20:13"/>
        <d v="2011-07-29T02:57:11"/>
        <d v="2014-07-18T19:24:19"/>
        <d v="2013-06-19T23:25:22"/>
        <d v="2014-07-21T07:36:18"/>
        <d v="2016-06-06T08:10:33"/>
        <d v="2013-04-02T05:42:37"/>
        <d v="2015-06-08T22:00:23"/>
        <d v="2016-02-26T21:01:20"/>
        <d v="2016-08-24T16:20:01"/>
        <d v="2014-05-13T23:47:04"/>
        <d v="2016-02-14T18:38:23"/>
        <d v="2014-06-25T02:51:44"/>
        <d v="2010-03-17T18:48:29"/>
        <d v="2014-05-27T22:44:41"/>
        <d v="2017-01-16T20:48:05"/>
        <d v="2014-06-19T17:14:38"/>
        <d v="2015-10-19T22:00:04"/>
        <d v="2017-01-07T00:25:39"/>
        <d v="2014-06-16T23:17:46"/>
        <d v="2015-08-18T22:20:40"/>
        <d v="2016-02-15T14:04:57"/>
        <d v="2016-09-06T19:11:32"/>
        <d v="2014-11-05T21:35:53"/>
        <d v="2014-05-02T03:40:52"/>
        <d v="2014-05-24T01:48:03"/>
        <d v="2014-11-13T04:35:13"/>
        <d v="2016-05-03T12:01:31"/>
        <d v="2014-09-18T03:55:39"/>
        <d v="2014-11-22T02:01:56"/>
        <d v="2017-01-21T20:01:30"/>
        <d v="2016-07-20T00:52:18"/>
        <d v="2015-12-01T14:37:27"/>
        <d v="2017-02-14T22:24:46"/>
        <d v="2017-01-02T01:35:22"/>
        <d v="2015-02-17T23:05:20"/>
        <d v="2015-09-29T02:24:55"/>
        <d v="2014-10-30T03:15:26"/>
        <d v="2016-01-22T19:24:25"/>
        <d v="2016-03-14T08:02:57"/>
        <d v="2015-08-06T00:11:02"/>
        <d v="2016-04-25T03:53:51"/>
        <d v="2015-07-29T03:15:10"/>
        <d v="2016-07-01T15:33:47"/>
        <d v="2014-12-09T02:46:10"/>
        <d v="2016-12-02T06:03:39"/>
        <d v="2014-10-27T08:10:16"/>
        <d v="2014-12-02T01:05:38"/>
        <d v="2015-06-16T07:55:00"/>
        <d v="2014-10-23T20:13:54"/>
        <d v="2015-02-18T09:13:44"/>
        <d v="2015-01-28T05:13:54"/>
        <d v="2014-07-19T13:06:39"/>
        <d v="2017-02-16T18:14:42"/>
        <d v="2015-10-10T05:10:20"/>
        <d v="2015-10-04T11:15:59"/>
        <d v="2016-04-12T18:47:14"/>
        <d v="2015-04-28T03:47:19"/>
        <d v="2014-09-11T00:31:48"/>
        <d v="2015-08-03T14:47:27"/>
        <d v="2015-07-03T14:03:10"/>
        <d v="2015-08-25T22:43:52"/>
        <d v="2016-06-04T11:40:24"/>
        <d v="2014-08-20T23:40:33"/>
        <d v="2015-06-30T17:32:39"/>
        <d v="2015-04-14T09:16:39"/>
        <d v="2014-10-24T08:29:53"/>
        <d v="2013-10-08T09:00:03"/>
        <d v="2009-09-23T21:35:16"/>
        <d v="2014-01-14T01:49:11"/>
        <d v="2015-04-27T16:48:29"/>
        <d v="2011-05-10T01:31:01"/>
        <d v="2016-06-29T06:00:04"/>
        <d v="2014-02-02T06:29:05"/>
        <d v="2014-11-19T09:29:45"/>
        <d v="2013-04-26T00:18:34"/>
        <d v="2016-03-10T03:31:22"/>
        <d v="2015-05-21T02:28:03"/>
        <d v="2016-02-04T08:47:39"/>
        <d v="2017-02-20T08:00:02"/>
        <d v="2015-01-14T06:15:29"/>
        <d v="2014-06-09T20:34:56"/>
        <d v="2015-05-17T05:06:08"/>
        <d v="2012-05-26T04:20:48"/>
        <d v="2010-08-09T09:34:51"/>
        <d v="2013-07-27T07:54:51"/>
        <d v="2012-03-22T09:12:06"/>
        <d v="2015-11-17T18:46:30"/>
        <d v="2015-08-31T02:57:33"/>
        <d v="2014-08-27T05:43:11"/>
        <d v="2014-05-20T23:35:01"/>
        <d v="2016-12-04T05:29:28"/>
        <d v="2015-03-06T10:30:22"/>
        <d v="2014-11-14T06:49:25"/>
        <d v="2015-01-01T13:59:59"/>
        <d v="2015-09-10T07:38:06"/>
        <d v="2015-08-25T04:34:24"/>
        <d v="2016-03-05T01:25:41"/>
        <d v="2015-02-11T09:44:45"/>
        <d v="2015-01-30T04:17:35"/>
        <d v="2016-03-17T01:06:22"/>
        <d v="2014-05-21T09:12:08"/>
        <d v="2014-10-29T18:19:29"/>
        <d v="2016-08-21T16:29:57"/>
        <d v="2015-05-28T00:00:58"/>
        <d v="2016-03-09T20:56:16"/>
        <d v="2014-06-01T09:22:32"/>
        <d v="2011-04-05T10:13:53"/>
        <d v="2011-09-02T15:08:37"/>
        <d v="2011-11-29T12:04:19"/>
        <d v="2012-02-07T04:17:15"/>
        <d v="2011-07-23T08:18:33"/>
        <d v="2010-12-24T10:40:38"/>
        <d v="2012-05-25T03:24:11"/>
        <d v="2013-11-30T03:56:26"/>
        <d v="2011-09-10T08:01:49"/>
        <d v="2012-11-16T06:11:50"/>
        <d v="2013-05-15T08:00:32"/>
        <d v="2012-12-04T04:59:44"/>
        <d v="2012-06-22T09:40:02"/>
        <d v="2014-06-05T07:32:49"/>
        <d v="2011-10-29T09:13:16"/>
        <d v="2012-10-13T01:10:21"/>
        <d v="2013-09-29T23:56:28"/>
        <d v="2013-01-27T23:42:15"/>
        <d v="2014-08-25T12:28:06"/>
        <d v="2013-02-16T16:09:00"/>
        <d v="2012-04-04T22:33:35"/>
        <d v="2014-11-07T15:04:34"/>
        <d v="2013-06-29T00:31:29"/>
        <d v="2012-11-30T16:48:55"/>
        <d v="2012-08-15T00:47:33"/>
        <d v="2013-11-02T04:21:07"/>
        <d v="2012-10-24T00:58:09"/>
        <d v="2014-05-16T01:41:22"/>
        <d v="2014-01-07T04:48:53"/>
        <d v="2012-02-01T04:06:15"/>
        <d v="2012-09-13T04:37:41"/>
        <d v="2011-07-26T16:10:54"/>
        <d v="2011-12-20T05:12:36"/>
        <d v="2011-04-25T12:33:21"/>
        <d v="2016-05-13T04:51:01"/>
        <d v="2011-04-30T10:04:48"/>
        <d v="2009-11-06T02:02:20"/>
        <d v="2013-01-15T00:29:28"/>
        <d v="2012-02-02T23:39:25"/>
        <d v="2010-07-20T13:32:35"/>
        <d v="2014-11-19T22:19:04"/>
        <d v="2011-05-25T08:35:27"/>
        <d v="2012-08-26T03:46:52"/>
        <d v="2012-09-23T09:26:00"/>
        <d v="2013-09-04T22:49:00"/>
        <d v="2014-07-13T18:48:23"/>
        <d v="2012-05-10T17:49:37"/>
        <d v="2011-02-19T00:54:42"/>
        <d v="2014-04-09T00:25:55"/>
        <d v="2013-09-09T18:27:17"/>
        <d v="2011-03-24T05:37:00"/>
        <d v="2013-10-25T19:49:53"/>
        <d v="2011-03-25T04:01:36"/>
        <d v="2012-03-20T05:22:40"/>
        <d v="2012-03-07T03:00:20"/>
        <d v="2012-11-14T06:17:32"/>
        <d v="2012-04-25T02:46:08"/>
        <d v="2012-11-10T13:19:27"/>
        <d v="2013-11-19T05:55:21"/>
        <d v="2016-03-31T00:39:10"/>
        <d v="2015-12-06T07:57:11"/>
        <d v="2011-11-01T12:45:36"/>
        <d v="2015-01-02T08:31:47"/>
        <d v="2012-02-01T02:16:58"/>
        <d v="2011-01-21T23:35:13"/>
        <d v="2013-02-26T14:04:33"/>
        <d v="2014-02-12T09:41:38"/>
        <d v="2011-10-29T11:35:39"/>
        <d v="2016-04-02T05:14:36"/>
        <d v="2010-05-16T06:19:59"/>
        <d v="2016-07-02T21:03:34"/>
        <d v="2012-05-05T23:45:30"/>
        <d v="2015-02-05T05:04:52"/>
        <d v="2016-07-18T22:31:46"/>
        <d v="2011-09-17T01:35:40"/>
        <d v="2012-03-06T01:25:47"/>
        <d v="2016-02-16T17:46:16"/>
        <d v="2014-01-24T04:31:11"/>
        <d v="2011-06-29T09:39:05"/>
        <d v="2014-06-13T02:11:07"/>
        <d v="2017-02-08T10:54:44"/>
        <d v="2017-02-13T13:07:40"/>
        <d v="2017-03-15T02:45:38"/>
        <d v="2017-02-18T03:34:01"/>
        <d v="2017-02-22T14:00:23"/>
        <d v="2017-02-27T04:15:19"/>
        <d v="2017-03-08T09:07:25"/>
        <d v="2017-03-10T20:49:54"/>
        <d v="2017-02-15T06:37:10"/>
        <d v="2017-03-07T18:20:42"/>
        <d v="2017-03-02T00:50:08"/>
        <d v="2017-02-22T11:37:47"/>
        <d v="2017-03-10T06:05:12"/>
        <d v="2017-02-26T00:04:34"/>
        <d v="2017-03-07T08:45:14"/>
        <d v="2017-03-02T09:40:11"/>
        <d v="2017-03-11T08:47:28"/>
        <d v="2017-03-02T12:59:20"/>
        <d v="2017-03-13T04:44:05"/>
        <d v="2017-03-02T09:43:10"/>
        <d v="2014-12-16T23:56:45"/>
        <d v="2015-03-01T04:52:30"/>
        <d v="2015-07-02T14:45:37"/>
        <d v="2015-01-17T11:21:13"/>
        <d v="2015-08-29T08:24:06"/>
        <d v="2015-06-24T15:21:12"/>
        <d v="2016-02-28T01:18:15"/>
        <d v="2016-03-23T04:48:26"/>
        <d v="2014-07-21T21:31:54"/>
        <d v="2015-12-03T22:11:28"/>
        <d v="2014-08-01T23:30:34"/>
        <d v="2015-05-02T05:55:53"/>
        <d v="2014-09-06T03:13:32"/>
        <d v="2015-04-02T06:02:41"/>
        <d v="2015-03-01T13:13:05"/>
        <d v="2016-10-30T21:51:39"/>
        <d v="2016-04-01T07:33:58"/>
        <d v="2016-03-31T22:39:09"/>
        <d v="2014-08-18T20:49:51"/>
        <d v="2014-10-11T02:47:51"/>
        <d v="2015-11-11T19:04:23"/>
        <d v="2016-02-26T07:03:49"/>
        <d v="2015-05-06T03:48:35"/>
        <d v="2014-10-01T06:22:42"/>
        <d v="2014-07-26T07:14:09"/>
        <d v="2014-05-30T06:04:24"/>
        <d v="2015-02-10T06:16:17"/>
        <d v="2015-09-21T23:01:14"/>
        <d v="2016-04-11T09:15:06"/>
        <d v="2015-09-25T10:06:23"/>
        <d v="2015-05-29T05:45:52"/>
        <d v="2015-11-18T00:24:41"/>
        <d v="2016-09-02T00:12:54"/>
        <d v="2015-04-08T08:52:36"/>
        <d v="2016-07-09T03:32:25"/>
        <d v="2015-10-10T04:40:33"/>
        <d v="2015-06-21T06:46:32"/>
        <d v="2014-09-03T04:59:02"/>
        <d v="2016-03-07T04:58:52"/>
        <d v="2015-06-17T03:37:02"/>
        <d v="2015-04-26T23:04:31"/>
        <d v="2016-12-07T05:02:50"/>
        <d v="2016-08-05T06:12:55"/>
        <d v="2015-01-22T22:31:17"/>
        <d v="2016-11-16T14:13:58"/>
        <d v="2016-10-25T12:14:27"/>
        <d v="2015-10-15T18:27:10"/>
        <d v="2015-08-04T06:49:03"/>
        <d v="2017-01-24T07:25:21"/>
        <d v="2016-03-26T04:05:04"/>
        <d v="2015-02-18T02:45:23"/>
        <d v="2016-09-14T14:04:42"/>
        <d v="2016-02-21T01:59:28"/>
        <d v="2015-03-05T05:02:33"/>
        <d v="2015-09-06T02:56:01"/>
        <d v="2016-07-20T12:01:09"/>
        <d v="2016-12-30T03:51:23"/>
        <d v="2016-05-16T06:56:32"/>
        <d v="2015-03-06T03:53:49"/>
        <d v="2016-02-06T00:08:33"/>
        <d v="2015-07-24T21:37:40"/>
        <d v="2016-02-11T07:34:05"/>
        <d v="2016-09-24T04:50:40"/>
        <d v="2014-07-05T19:39:39"/>
        <d v="2014-07-15T07:31:52"/>
        <d v="2014-08-05T04:38:08"/>
        <d v="2014-07-04T23:48:04"/>
        <d v="2014-07-29T21:27:24"/>
        <d v="2014-12-15T03:39:19"/>
        <d v="2014-09-10T02:43:14"/>
        <d v="2014-09-24T07:30:40"/>
        <d v="2014-05-08T01:13:56"/>
        <d v="2014-12-06T02:14:58"/>
        <d v="2014-10-18T13:14:52"/>
        <d v="2014-09-10T07:26:00"/>
        <d v="2014-09-24T06:57:51"/>
        <d v="2015-01-21T16:34:13"/>
        <d v="2015-02-11T04:43:15"/>
        <d v="2016-08-04T00:36:20"/>
        <d v="2016-05-03T22:25:10"/>
        <d v="2016-08-15T22:49:05"/>
        <d v="2016-01-19T21:48:09"/>
        <d v="2015-04-22T06:47:58"/>
        <d v="2014-12-30T23:44:00"/>
        <d v="2014-09-15T11:14:15"/>
        <d v="2014-11-15T21:12:57"/>
        <d v="2015-03-05T23:43:57"/>
        <d v="2014-10-02T06:45:42"/>
        <d v="2014-11-13T14:00:03"/>
        <d v="2015-01-07T00:11:18"/>
        <d v="2014-12-01T01:46:05"/>
        <d v="2015-07-04T08:44:42"/>
        <d v="2014-10-29T05:24:00"/>
        <d v="2015-01-07T21:13:42"/>
        <d v="2016-09-15T14:55:41"/>
        <d v="2016-05-25T18:32:46"/>
        <d v="2016-11-15T21:39:49"/>
        <d v="2015-12-06T15:50:33"/>
        <d v="2014-10-23T04:13:28"/>
        <d v="2016-09-10T22:32:50"/>
        <d v="2015-11-13T23:51:08"/>
        <d v="2015-06-04T19:20:30"/>
        <d v="2015-01-14T09:43:02"/>
        <d v="2015-10-06T00:16:44"/>
        <d v="2015-09-01T03:17:38"/>
        <d v="2014-08-26T23:19:09"/>
        <d v="2014-08-29T09:38:33"/>
        <d v="2017-01-08T00:20:30"/>
        <d v="2015-01-26T05:47:19"/>
        <d v="2014-08-10T05:50:26"/>
        <d v="2014-08-25T18:24:30"/>
        <d v="2016-06-03T15:38:56"/>
        <d v="2014-07-10T05:20:12"/>
        <d v="2015-01-29T15:32:16"/>
        <d v="2015-06-18T05:45:37"/>
        <d v="2016-06-28T05:01:43"/>
        <d v="2016-12-01T23:53:27"/>
        <d v="2015-03-04T13:37:30"/>
        <d v="2014-07-01T02:03:16"/>
        <d v="2015-03-02T10:01:30"/>
        <d v="2012-01-18T15:39:27"/>
        <d v="2013-12-27T03:07:42"/>
        <d v="2012-09-25T00:26:16"/>
        <d v="2013-12-19T05:59:27"/>
        <d v="2013-06-19T04:01:43"/>
        <d v="2014-01-19T06:10:17"/>
        <d v="2011-01-12T15:49:21"/>
        <d v="2014-04-08T05:35:30"/>
        <d v="2010-12-04T10:06:11"/>
        <d v="2014-01-26T00:25:07"/>
        <d v="2012-04-28T07:54:23"/>
        <d v="2011-02-02T20:57:07"/>
        <d v="2013-01-29T09:03:23"/>
        <d v="2014-12-16T07:08:15"/>
        <d v="2016-03-02T00:51:11"/>
        <d v="2013-02-01T03:25:29"/>
        <d v="2012-01-18T09:08:55"/>
        <d v="2011-09-03T02:52:37"/>
        <d v="2016-09-02T01:19:42"/>
        <d v="2013-04-18T10:18:30"/>
        <d v="2014-04-17T04:17:25"/>
        <d v="2015-01-27T23:09:41"/>
        <d v="2011-01-22T07:52:34"/>
        <d v="2011-05-04T07:21:54"/>
        <d v="2016-06-02T15:59:58"/>
        <d v="2012-11-15T23:36:17"/>
        <d v="2015-03-31T13:40:32"/>
        <d v="2011-05-29T02:54:48"/>
        <d v="2012-09-18T04:17:39"/>
        <d v="2014-06-11T07:01:40"/>
        <d v="2014-07-08T05:45:38"/>
        <d v="2015-03-19T02:30:52"/>
        <d v="2012-09-25T09:26:57"/>
        <d v="2013-04-24T08:30:37"/>
        <d v="2013-11-22T20:55:40"/>
        <d v="2014-06-28T04:31:12"/>
        <d v="2014-08-14T02:26:53"/>
        <d v="2011-10-17T12:48:41"/>
        <d v="2011-08-24T02:28:49"/>
        <d v="2014-01-17T01:01:24"/>
        <d v="2014-12-27T15:12:21"/>
        <d v="2017-01-20T19:49:34"/>
        <d v="2014-05-14T03:08:05"/>
        <d v="2014-04-05T01:11:40"/>
        <d v="2016-10-02T16:49:07"/>
        <d v="2017-01-07T13:54:57"/>
        <d v="2016-10-07T06:11:52"/>
        <d v="2015-11-21T02:42:05"/>
        <d v="2016-12-05T08:04:09"/>
        <d v="2016-01-02T16:32:15"/>
        <d v="2014-10-12T02:48:21"/>
        <d v="2015-05-31T11:06:42"/>
        <d v="2015-06-09T22:46:50"/>
        <d v="2016-06-09T07:15:33"/>
        <d v="2016-06-08T05:35:08"/>
        <d v="2014-05-17T14:50:05"/>
        <d v="2015-01-31T08:42:05"/>
        <d v="2014-05-14T08:12:35"/>
        <d v="2016-02-13T23:35:29"/>
        <d v="2016-03-01T21:36:20"/>
        <d v="2015-02-08T11:39:49"/>
        <d v="2012-06-08T06:46:52"/>
        <d v="2012-03-10T06:45:08"/>
        <d v="2012-10-23T12:45:35"/>
        <d v="2012-07-09T10:15:10"/>
        <d v="2014-10-14T05:45:38"/>
        <d v="2015-11-16T03:12:12"/>
        <d v="2010-05-01T13:45:32"/>
        <d v="2013-01-26T03:02:26"/>
        <d v="2012-11-16T02:52:08"/>
        <d v="2010-06-07T03:09:14"/>
        <d v="2011-05-08T23:18:01"/>
        <d v="2011-03-31T06:36:25"/>
        <d v="2012-01-13T05:43:03"/>
        <d v="2015-09-21T01:55:22"/>
        <d v="2012-03-14T01:02:45"/>
        <d v="2014-02-10T22:00:06"/>
        <d v="2015-12-28T12:37:53"/>
        <d v="2015-02-24T06:36:06"/>
        <d v="2012-09-09T04:55:31"/>
        <d v="2015-04-22T21:02:09"/>
        <d v="2015-02-03T02:57:27"/>
        <d v="2016-11-29T02:29:51"/>
        <d v="2015-11-19T00:27:01"/>
        <d v="2014-08-09T06:13:14"/>
        <d v="2016-05-25T00:06:23"/>
        <d v="2014-05-08T22:05:25"/>
        <d v="2016-11-30T06:01:40"/>
        <d v="2014-09-23T18:17:59"/>
        <d v="2015-09-18T07:06:57"/>
        <d v="2014-07-10T08:48:54"/>
        <d v="2015-05-05T13:26:00"/>
        <d v="2014-09-08T20:16:18"/>
        <d v="2014-10-17T12:11:13"/>
        <d v="2014-08-13T09:10:22"/>
        <d v="2016-10-14T01:12:55"/>
        <d v="2017-01-11T14:28:53"/>
        <d v="2014-07-09T02:57:31"/>
        <d v="2015-04-20T05:00:49"/>
        <d v="2015-09-24T05:01:01"/>
        <d v="2012-06-14T13:19:03"/>
        <d v="2013-11-12T14:08:27"/>
        <d v="2011-08-18T04:22:12"/>
        <d v="2013-12-19T02:15:55"/>
        <d v="2013-09-19T05:38:08"/>
        <d v="2010-10-06T06:54:16"/>
        <d v="2012-02-22T04:40:39"/>
        <d v="2013-04-07T23:33:14"/>
        <d v="2011-05-24T08:31:06"/>
        <d v="2013-05-08T21:24:42"/>
        <d v="2012-05-09T05:25:09"/>
        <d v="2012-01-04T03:26:13"/>
        <d v="2014-08-28T11:08:27"/>
        <d v="2011-11-19T04:48:41"/>
        <d v="2014-05-15T06:22:51"/>
        <d v="2011-11-06T05:21:10"/>
        <d v="2012-05-30T10:51:21"/>
        <d v="2013-06-01T14:13:51"/>
        <d v="2013-02-09T07:38:28"/>
        <d v="2011-05-07T20:10:33"/>
        <d v="2014-04-15T14:58:51"/>
        <d v="2011-04-06T03:52:20"/>
        <d v="2016-06-27T14:28:36"/>
        <d v="2014-04-01T22:01:30"/>
        <d v="2015-06-02T14:02:38"/>
        <d v="2014-02-19T11:36:01"/>
        <d v="2009-10-17T06:02:00"/>
        <d v="2016-04-13T22:30:09"/>
        <d v="2014-06-10T18:09:11"/>
        <d v="2011-03-22T12:21:13"/>
        <d v="2016-10-08T18:05:37"/>
        <d v="2013-09-09T22:33:35"/>
        <d v="2012-02-02T12:47:45"/>
        <d v="2016-01-25T21:56:16"/>
        <d v="2012-04-21T14:31:21"/>
        <d v="2015-03-05T06:10:05"/>
        <d v="2012-09-27T10:21:53"/>
        <d v="2013-02-22T07:42:41"/>
        <d v="2014-08-21T04:17:40"/>
        <d v="2014-11-21T16:42:21"/>
        <d v="2012-08-27T12:40:17"/>
        <d v="2014-04-14T02:43:56"/>
        <d v="2014-08-12T18:18:54"/>
        <d v="2016-03-23T14:32:52"/>
        <d v="2011-12-21T10:08:30"/>
        <d v="2014-07-15T20:58:18"/>
        <d v="2014-04-01T23:55:29"/>
        <d v="2016-11-02T22:05:15"/>
        <d v="2016-07-07T03:01:08"/>
        <d v="2013-02-19T12:38:21"/>
        <d v="2013-10-14T20:01:01"/>
        <d v="2012-10-19T08:17:24"/>
        <d v="2016-06-29T01:21:04"/>
        <d v="2013-06-20T16:01:09"/>
        <d v="2013-02-09T02:07:31"/>
        <d v="2013-06-14T05:35:25"/>
        <d v="2015-11-03T13:12:20"/>
        <d v="2012-05-10T13:24:52"/>
        <d v="2015-10-13T19:02:26"/>
        <d v="2016-02-23T21:01:02"/>
        <d v="2014-06-10T01:24:25"/>
        <d v="2016-11-04T22:04:47"/>
        <d v="2016-08-11T08:16:58"/>
        <d v="2014-10-02T02:58:01"/>
        <d v="2016-07-05T00:46:11"/>
        <d v="2016-02-13T18:24:43"/>
        <d v="2015-01-30T23:21:16"/>
        <d v="2015-07-22T02:19:02"/>
        <d v="2016-11-12T00:20:08"/>
        <d v="2016-01-29T12:42:12"/>
        <d v="2015-06-13T05:26:26"/>
        <d v="2015-01-19T11:26:31"/>
        <d v="2015-11-21T22:07:17"/>
        <d v="2016-10-08T08:09:02"/>
        <d v="2015-06-27T05:38:56"/>
        <d v="2014-06-11T03:40:11"/>
        <d v="2014-07-28T06:20:12"/>
        <d v="2014-06-17T10:50:38"/>
        <d v="2014-10-14T19:35:08"/>
        <d v="2015-12-08T06:50:13"/>
        <d v="2015-05-12T13:01:56"/>
        <d v="2016-12-25T01:05:43"/>
        <d v="2010-06-18T11:00:52"/>
        <d v="2014-06-10T22:31:03"/>
        <d v="2013-09-19T03:30:18"/>
        <d v="2014-10-29T20:00:45"/>
        <d v="2010-06-19T04:06:26"/>
        <d v="2011-08-06T22:30:22"/>
        <d v="2016-10-18T15:45:43"/>
        <d v="2016-07-20T07:54:51"/>
        <d v="2015-12-09T16:36:13"/>
        <d v="2015-01-07T03:44:01"/>
        <d v="2016-05-10T07:03:34"/>
        <d v="2013-02-19T13:08:59"/>
        <d v="2011-08-11T05:02:43"/>
        <d v="2013-02-08T05:08:19"/>
        <d v="2012-02-22T09:22:35"/>
        <d v="2015-07-14T16:46:49"/>
        <d v="2016-08-24T01:00:21"/>
        <d v="2014-04-08T10:20:24"/>
        <d v="2014-08-10T09:41:37"/>
        <d v="2016-05-12T21:39:32"/>
        <d v="2015-05-12T18:05:53"/>
        <d v="2012-07-10T07:12:24"/>
        <d v="2015-05-12T12:25:46"/>
        <d v="2014-03-07T01:39:45"/>
        <d v="2015-02-14T03:31:59"/>
        <d v="2010-02-07T06:03:26"/>
        <d v="2014-07-28T08:31:21"/>
        <d v="2012-10-31T07:54:56"/>
        <d v="2014-12-02T15:54:13"/>
        <d v="2016-11-15T21:34:34"/>
        <d v="2014-03-27T09:58:38"/>
        <d v="2015-03-13T11:07:13"/>
        <d v="2015-11-03T23:00:07"/>
        <d v="2014-04-10T04:45:19"/>
        <d v="2013-10-31T13:02:33"/>
        <d v="2013-05-30T14:30:21"/>
        <d v="2016-11-01T18:32:05"/>
        <d v="2013-11-01T06:15:03"/>
        <d v="2016-10-11T20:37:07"/>
        <d v="2015-11-24T00:59:34"/>
        <d v="2016-10-18T12:14:37"/>
        <d v="2015-05-15T00:25:14"/>
        <d v="2012-06-09T10:07:27"/>
        <d v="2013-04-23T12:07:24"/>
        <d v="2015-03-19T05:41:10"/>
        <d v="2013-04-23T23:38:11"/>
        <d v="2013-10-28T20:39:23"/>
        <d v="2015-04-21T09:42:58"/>
        <d v="2013-11-26T08:32:17"/>
        <d v="2016-01-06T10:00:53"/>
        <d v="2015-10-26T22:49:11"/>
        <d v="2014-04-02T20:30:10"/>
        <d v="2014-11-04T00:10:43"/>
        <d v="2013-03-19T02:15:42"/>
        <d v="2016-01-27T19:52:12"/>
        <d v="2015-01-22T16:53:50"/>
        <d v="2015-12-23T22:27:34"/>
        <d v="2014-05-24T23:25:50"/>
        <d v="2016-12-02T02:20:54"/>
        <d v="2016-02-23T17:11:38"/>
        <d v="2016-04-13T01:35:01"/>
        <d v="2013-04-25T16:45:23"/>
        <d v="2013-11-25T16:00:29"/>
        <d v="2014-07-25T02:31:23"/>
        <d v="2015-04-22T04:29:36"/>
        <d v="2016-09-21T04:11:55"/>
        <d v="2015-12-03T07:19:51"/>
        <d v="2016-05-29T23:45:23"/>
        <d v="2016-08-18T14:41:24"/>
        <d v="2016-04-07T21:57:12"/>
        <d v="2015-03-25T00:01:58"/>
        <d v="2016-04-07T03:49:42"/>
        <d v="2013-06-26T00:21:28"/>
        <d v="2014-06-14T05:08:09"/>
        <d v="2015-04-09T09:01:16"/>
        <d v="2016-11-19T02:30:57"/>
        <d v="2015-05-27T01:03:13"/>
        <d v="2015-10-13T06:58:20"/>
        <d v="2012-04-05T11:45:55"/>
        <d v="2011-09-25T10:53:16"/>
        <d v="2012-05-06T01:19:55"/>
        <d v="2014-04-03T03:59:42"/>
        <d v="2012-06-16T04:03:07"/>
        <d v="2011-11-14T00:05:32"/>
        <d v="2011-08-09T12:54:18"/>
        <d v="2010-08-06T01:09:12"/>
        <d v="2013-06-28T09:49:54"/>
        <d v="2013-01-25T17:09:15"/>
        <d v="2011-01-12T15:44:38"/>
        <d v="2011-08-09T00:58:52"/>
        <d v="2012-10-24T04:30:32"/>
        <d v="2012-01-31T08:28:50"/>
        <d v="2011-08-04T01:36:13"/>
        <d v="2012-10-11T02:12:15"/>
        <d v="2011-10-02T22:02:15"/>
        <d v="2012-02-07T10:43:55"/>
        <d v="2015-06-19T01:54:44"/>
        <d v="2012-06-15T04:02:21"/>
        <d v="2011-12-15T11:35:14"/>
        <d v="2011-04-06T04:50:48"/>
        <d v="2012-10-11T02:07:07"/>
        <d v="2013-04-30T09:47:14"/>
        <d v="2014-11-09T02:55:53"/>
        <d v="2012-12-27T13:09:34"/>
        <d v="2014-10-23T01:03:13"/>
        <d v="2012-08-14T12:13:00"/>
        <d v="2015-06-06T01:00:17"/>
        <d v="2014-05-01T00:06:09"/>
        <d v="2011-06-09T12:43:45"/>
        <d v="2013-04-02T06:16:33"/>
        <d v="2014-08-20T04:46:16"/>
        <d v="2010-10-08T03:34:30"/>
        <d v="2011-01-21T09:56:41"/>
        <d v="2012-08-16T02:40:03"/>
        <d v="2015-10-13T09:25:49"/>
        <d v="2011-06-25T04:08:56"/>
        <d v="2012-07-17T11:07:25"/>
        <d v="2013-11-14T07:08:56"/>
        <d v="2016-12-13T01:49:08"/>
        <d v="2016-12-08T15:12:49"/>
        <d v="2010-01-20T18:11:47"/>
        <d v="2010-10-13T08:40:35"/>
        <d v="2015-07-06T08:33:53"/>
        <d v="2014-11-09T07:21:27"/>
        <d v="2015-02-10T20:07:43"/>
        <d v="2014-07-24T02:32:49"/>
        <d v="2016-02-09T08:35:00"/>
        <d v="2014-07-12T10:04:23"/>
        <d v="2015-06-12T12:58:11"/>
        <d v="2014-01-04T19:41:32"/>
        <d v="2011-03-17T10:19:59"/>
        <d v="2013-03-29T05:16:31"/>
        <d v="2012-09-05T07:07:13"/>
        <d v="2013-09-19T20:13:06"/>
        <d v="2014-11-06T02:30:29"/>
        <d v="2013-10-10T08:18:59"/>
        <d v="2016-10-05T02:00:08"/>
        <d v="2012-12-13T04:00:24"/>
        <d v="2014-10-15T13:39:19"/>
        <d v="2015-12-03T00:50:10"/>
        <d v="2010-06-04T05:16:52"/>
        <d v="2013-08-13T21:07:20"/>
        <d v="2013-10-28T13:41:54"/>
        <d v="2016-01-29T00:18:30"/>
        <d v="2014-10-15T15:05:48"/>
        <d v="2015-03-04T01:36:22"/>
        <d v="2010-06-26T08:35:56"/>
        <d v="2016-06-13T14:49:59"/>
        <d v="2016-05-31T04:20:14"/>
        <d v="2014-02-14T03:58:29"/>
        <d v="2014-12-02T05:51:58"/>
        <d v="2014-01-08T23:10:27"/>
        <d v="2016-03-02T01:56:25"/>
        <d v="2013-08-03T04:30:06"/>
        <d v="2016-11-21T07:33:03"/>
        <d v="2012-12-22T04:29:34"/>
        <d v="2011-06-17T01:32:54"/>
        <d v="2012-04-20T01:05:05"/>
        <d v="2015-08-25T04:27:39"/>
        <d v="2014-06-24T02:23:11"/>
        <d v="2015-04-18T05:35:20"/>
        <d v="2016-05-26T01:13:34"/>
        <d v="2016-03-10T00:00:35"/>
        <d v="2014-10-22T04:06:58"/>
        <d v="2012-09-01T09:35:37"/>
        <d v="2017-01-10T22:24:21"/>
        <d v="2017-02-28T00:49:11"/>
        <d v="2015-07-14T02:00:22"/>
        <d v="2015-05-18T06:58:15"/>
        <d v="2015-03-19T21:55:20"/>
        <d v="2013-08-10T00:37:23"/>
        <d v="2016-04-05T21:01:47"/>
        <d v="2016-07-14T08:13:06"/>
        <d v="2015-04-02T23:11:49"/>
        <d v="2016-05-12T14:01:07"/>
        <d v="2016-12-19T23:16:37"/>
        <d v="2015-03-12T12:06:32"/>
        <d v="2015-10-03T00:04:28"/>
        <d v="2017-02-07T08:07:33"/>
        <d v="2014-08-29T05:37:05"/>
        <d v="2017-01-10T16:46:17"/>
        <d v="2016-01-12T00:34:01"/>
        <d v="2013-02-14T16:23:59"/>
        <d v="2016-08-01T22:45:43"/>
        <d v="2015-03-05T13:01:06"/>
        <d v="2016-09-20T22:04:01"/>
        <d v="2016-04-08T02:55:00"/>
        <d v="2016-02-17T23:00:04"/>
        <d v="2017-02-03T04:00:27"/>
        <d v="2016-11-18T04:25:44"/>
        <d v="2016-10-21T17:44:32"/>
        <d v="2016-02-26T02:11:30"/>
        <d v="2015-07-13T02:31:40"/>
        <d v="2016-11-01T19:41:42"/>
        <d v="2015-01-29T22:00:59"/>
        <d v="2015-10-15T20:20:00"/>
        <d v="2015-09-15T17:59:58"/>
        <d v="2015-06-08T23:01:08"/>
        <d v="2013-01-03T04:19:25"/>
        <d v="2012-10-03T04:22:48"/>
        <d v="2015-08-26T04:38:02"/>
        <d v="2013-02-07T15:28:39"/>
        <d v="2012-05-03T03:43:09"/>
        <d v="2012-03-29T14:10:24"/>
        <d v="2013-10-17T12:39:33"/>
        <d v="2012-02-08T05:10:26"/>
        <d v="2014-04-03T19:30:44"/>
        <d v="2012-02-17T09:35:10"/>
        <d v="2014-03-19T02:50:25"/>
        <d v="2013-10-02T01:56:17"/>
        <d v="2015-04-16T03:49:39"/>
        <d v="2014-01-08T03:00:48"/>
        <d v="2012-02-20T01:12:52"/>
        <d v="2015-07-10T02:02:25"/>
        <d v="2015-10-23T02:38:33"/>
        <d v="2012-08-07T03:29:43"/>
        <d v="2015-07-21T01:15:12"/>
        <d v="2013-06-27T09:27:16"/>
        <d v="2016-03-24T00:00:09"/>
        <d v="2011-12-30T02:54:07"/>
        <d v="2015-05-28T23:22:48"/>
        <d v="2016-10-02T00:01:15"/>
        <d v="2014-08-23T03:00:15"/>
        <d v="2016-01-13T03:10:22"/>
        <d v="2013-10-15T03:22:35"/>
        <d v="2015-07-17T14:40:36"/>
        <d v="2013-07-29T23:56:31"/>
        <d v="2014-03-27T05:08:47"/>
        <d v="2013-05-30T05:51:41"/>
        <d v="2014-06-17T03:03:28"/>
        <d v="2015-11-23T17:05:39"/>
        <d v="2016-12-07T03:47:27"/>
        <d v="2015-02-27T08:31:51"/>
        <d v="2016-01-02T22:48:43"/>
        <d v="2014-10-03T08:04:43"/>
        <d v="2017-02-08T22:55:16"/>
        <d v="2013-10-26T07:00:14"/>
        <d v="2016-03-24T03:49:04"/>
        <d v="2017-02-01T03:51:40"/>
        <d v="2013-10-22T21:48:53"/>
        <d v="2017-03-07T02:01:30"/>
        <d v="2016-10-05T03:39:06"/>
        <d v="2014-01-22T01:00:17"/>
        <d v="2015-08-06T03:00:10"/>
        <d v="2015-07-15T23:59:25"/>
        <d v="2016-11-15T05:01:18"/>
        <d v="2013-03-04T00:52:45"/>
        <d v="2016-11-03T08:07:53"/>
        <d v="2014-07-26T16:17:57"/>
        <d v="2016-07-22T15:52:18"/>
        <d v="2015-10-19T23:09:07"/>
        <d v="2017-01-17T23:32:48"/>
        <d v="2016-04-08T06:50:51"/>
        <d v="2016-11-08T18:50:46"/>
        <d v="2016-05-16T06:28:49"/>
        <d v="2015-05-13T02:01:27"/>
        <d v="2016-11-29T03:18:56"/>
        <d v="2014-02-25T08:24:10"/>
        <d v="2017-01-25T01:23:40"/>
        <d v="2014-10-14T22:02:38"/>
        <d v="2015-01-11T03:58:33"/>
        <d v="2016-05-06T21:58:34"/>
        <d v="2016-11-16T04:28:27"/>
        <d v="2016-04-10T04:59:52"/>
        <d v="2014-11-26T03:54:57"/>
        <d v="2017-02-10T09:58:35"/>
        <d v="2017-02-11T00:54:23"/>
        <d v="2016-12-22T04:51:53"/>
        <d v="2016-11-10T08:00:04"/>
        <d v="2015-11-08T00:47:16"/>
        <d v="2017-02-15T21:10:42"/>
        <d v="2014-01-24T20:00:57"/>
        <d v="2014-11-22T22:47:59"/>
        <d v="2013-12-06T23:38:09"/>
        <d v="2012-01-29T00:17:03"/>
        <d v="2015-12-01T01:01:07"/>
        <d v="2015-01-17T03:21:39"/>
        <d v="2015-08-18T22:59:51"/>
        <d v="2011-05-24T14:51:37"/>
        <d v="2015-11-15T12:11:26"/>
        <d v="2012-03-10T11:00:04"/>
        <d v="2011-02-12T03:07:25"/>
        <d v="2012-05-30T12:27:23"/>
        <d v="2013-08-09T07:07:34"/>
        <d v="2014-06-03T00:01:00"/>
        <d v="2012-06-08T03:51:29"/>
        <d v="2013-10-25T07:57:40"/>
        <d v="2009-09-14T14:05:30"/>
        <d v="2012-03-20T07:26:58"/>
        <d v="2012-03-20T00:44:36"/>
        <d v="2012-08-31T00:59:59"/>
        <d v="2012-12-22T01:21:20"/>
        <d v="2012-12-28T06:54:16"/>
        <d v="2012-01-20T01:33:46"/>
        <d v="2012-02-09T09:00:49"/>
        <d v="2014-02-25T04:10:33"/>
        <d v="2011-01-22T08:46:49"/>
        <d v="2012-06-15T01:26:56"/>
        <d v="2013-05-22T11:31:36"/>
        <d v="2013-11-28T04:50:34"/>
        <d v="2011-11-03T10:39:56"/>
        <d v="2010-11-21T03:34:51"/>
        <d v="2014-07-15T00:41:12"/>
        <d v="2012-02-09T12:02:09"/>
        <d v="2012-04-06T03:15:33"/>
        <d v="2014-08-01T07:06:36"/>
        <d v="2013-02-03T07:42:17"/>
        <d v="2013-02-20T03:03:35"/>
        <d v="2014-04-07T08:06:29"/>
        <d v="2014-03-18T23:11:18"/>
        <d v="2012-04-04T07:00:26"/>
        <d v="2012-05-08T21:14:17"/>
        <d v="2012-04-06T01:25:43"/>
        <d v="2009-09-24T01:24:10"/>
        <d v="2010-01-14T21:00:49"/>
        <d v="2009-08-25T23:26:54"/>
        <d v="2013-11-15T09:58:05"/>
        <d v="2014-02-27T03:36:40"/>
        <d v="2017-03-05T14:15:01"/>
        <d v="2017-03-11T05:29:29"/>
        <d v="2017-03-14T02:07:27"/>
        <d v="2017-02-25T05:14:45"/>
        <d v="2017-02-28T08:32:11"/>
        <d v="2017-03-10T08:49:08"/>
        <d v="2014-07-23T06:00:40"/>
        <d v="2015-05-16T02:45:37"/>
        <d v="2014-06-17T22:59:06"/>
        <d v="2015-11-25T05:35:43"/>
        <d v="2014-07-19T08:08:10"/>
        <d v="2015-01-07T23:04:31"/>
        <d v="2014-05-08T23:36:30"/>
        <d v="2014-10-07T00:04:58"/>
        <d v="2014-05-12T21:44:03"/>
        <d v="2014-01-28T06:11:35"/>
        <d v="2014-05-27T23:22:23"/>
        <d v="2014-05-31T05:31:24"/>
        <d v="2016-11-19T03:11:49"/>
        <d v="2016-09-30T23:25:38"/>
        <d v="2015-06-13T03:31:44"/>
        <d v="2014-09-16T00:51:10"/>
        <d v="2015-11-20T03:48:25"/>
        <d v="2016-05-26T01:27:49"/>
        <d v="2015-02-25T08:02:36"/>
        <d v="2016-09-03T03:10:31"/>
        <d v="2016-07-26T22:34:36"/>
        <d v="2015-12-23T06:22:18"/>
        <d v="2015-07-14T02:37:08"/>
        <d v="2016-12-05T04:12:50"/>
        <d v="2015-03-31T10:25:39"/>
        <d v="2015-04-07T23:12:32"/>
        <d v="2015-04-10T00:13:42"/>
        <d v="2014-11-12T01:21:00"/>
        <d v="2015-04-03T06:02:16"/>
        <d v="2015-05-07T02:48:24"/>
        <d v="2015-09-17T22:52:58"/>
        <d v="2014-12-06T06:20:36"/>
        <d v="2015-06-04T23:35:24"/>
        <d v="2016-01-09T00:58:00"/>
        <d v="2016-04-07T04:36:48"/>
        <d v="2014-11-12T00:31:10"/>
        <d v="2015-11-14T08:16:40"/>
        <d v="2015-09-02T06:25:56"/>
        <d v="2015-12-09T01:40:25"/>
        <d v="2015-09-21T20:45:33"/>
        <d v="2016-02-26T07:16:56"/>
        <d v="2015-03-01T01:19:25"/>
        <d v="2016-01-12T03:30:11"/>
        <d v="2014-11-18T12:32:21"/>
        <d v="2015-05-27T02:39:56"/>
        <d v="2015-03-25T09:39:31"/>
        <d v="2015-07-30T23:53:44"/>
        <d v="2015-01-14T04:14:20"/>
        <d v="2016-08-11T04:03:57"/>
        <d v="2015-11-11T06:12:46"/>
        <d v="2016-10-27T04:53:03"/>
        <d v="2015-07-28T08:18:50"/>
        <d v="2015-08-21T08:23:36"/>
        <d v="2015-09-02T03:02:22"/>
        <d v="2015-03-12T06:27:28"/>
        <d v="2015-07-10T12:30:03"/>
        <d v="2015-01-23T09:21:47"/>
        <d v="2014-10-15T09:37:23"/>
        <d v="2015-07-07T00:50:32"/>
        <d v="2014-11-12T04:07:04"/>
        <d v="2016-06-07T23:02:20"/>
        <d v="2014-12-17T04:29:19"/>
        <d v="2015-06-24T23:40:52"/>
        <d v="2014-11-25T14:17:44"/>
        <d v="2015-03-02T03:04:04"/>
        <d v="2015-09-29T10:53:43"/>
        <d v="2015-07-09T23:33:37"/>
        <d v="2015-01-27T16:41:33"/>
        <d v="2016-12-13T10:54:47"/>
        <d v="2015-09-16T04:22:38"/>
        <d v="2014-12-04T05:14:16"/>
        <d v="2015-06-03T05:59:44"/>
        <d v="2014-11-14T04:28:26"/>
        <d v="2016-03-15T14:26:04"/>
        <d v="2016-01-06T03:44:56"/>
        <d v="2015-04-14T00:18:51"/>
        <d v="2016-01-31T05:10:58"/>
        <d v="2015-12-04T08:56:47"/>
        <d v="2016-08-13T22:02:55"/>
        <d v="2014-12-10T10:39:50"/>
        <d v="2015-03-19T21:48:48"/>
        <d v="2014-10-07T11:22:37"/>
        <d v="2015-07-20T05:01:15"/>
        <d v="2015-08-08T17:47:55"/>
        <d v="2015-07-27T01:34:42"/>
        <d v="2016-10-13T01:41:13"/>
        <d v="2014-05-01T10:38:02"/>
        <d v="2015-07-14T00:41:00"/>
        <d v="2016-06-16T04:42:26"/>
        <d v="2015-01-16T01:42:23"/>
        <d v="2014-07-12T05:13:07"/>
        <d v="2015-01-24T04:34:04"/>
        <d v="2014-12-21T01:43:09"/>
        <d v="2014-09-11T08:41:35"/>
        <d v="2015-01-23T00:29:56"/>
        <d v="2015-02-10T01:23:56"/>
        <d v="2014-12-02T00:54:50"/>
        <d v="2014-09-28T05:25:08"/>
        <d v="2016-05-13T05:55:49"/>
        <d v="2015-06-09T12:04:52"/>
        <d v="2016-02-12T15:38:53"/>
        <d v="2015-02-11T02:49:11"/>
        <d v="2016-12-31T05:06:06"/>
        <d v="2016-01-13T11:08:24"/>
        <d v="2016-04-29T10:23:33"/>
        <d v="2015-02-06T13:14:57"/>
        <d v="2016-01-29T05:35:43"/>
        <d v="2015-06-25T12:27:54"/>
        <d v="2015-09-05T14:39:46"/>
        <d v="2015-11-30T22:46:10"/>
        <d v="2015-01-28T07:09:48"/>
        <d v="2015-10-09T05:57:42"/>
        <d v="2015-09-19T03:38:49"/>
        <d v="2016-01-15T05:35:13"/>
        <d v="2015-07-02T11:00:54"/>
        <d v="2015-02-18T00:00:28"/>
        <d v="2014-07-16T23:00:22"/>
        <d v="2016-04-26T02:06:31"/>
        <d v="2015-08-27T12:33:41"/>
        <d v="2016-10-27T22:27:51"/>
        <d v="2016-10-11T19:16:33"/>
        <d v="2016-08-25T15:35:13"/>
        <d v="2014-10-31T11:25:15"/>
        <d v="2014-09-20T09:44:16"/>
        <d v="2017-02-14T05:48:10"/>
        <d v="2015-12-01T04:15:00"/>
        <d v="2017-01-04T00:36:49"/>
        <d v="2017-02-04T12:50:08"/>
        <d v="2016-03-24T02:45:50"/>
        <d v="2017-01-27T07:03:59"/>
        <d v="2016-02-23T22:27:36"/>
        <d v="2016-05-06T04:55:18"/>
        <d v="2016-02-07T23:18:05"/>
        <d v="2016-11-30T12:29:27"/>
        <d v="2011-08-29T08:18:17"/>
        <d v="2012-06-29T12:28:16"/>
        <d v="2013-03-08T10:40:25"/>
        <d v="2015-09-02T05:36:37"/>
        <d v="2012-08-25T01:15:48"/>
        <d v="2013-04-09T10:27:33"/>
        <d v="2012-04-27T04:58:51"/>
        <d v="2012-09-22T11:42:01"/>
        <d v="2011-01-14T18:18:49"/>
        <d v="2012-04-24T09:47:35"/>
        <d v="2011-12-17T07:49:52"/>
        <d v="2010-06-25T10:46:20"/>
        <d v="2012-10-12T01:57:49"/>
        <d v="2010-08-27T08:16:16"/>
        <d v="2010-05-12T14:54:15"/>
        <d v="2014-10-01T15:52:50"/>
        <d v="2012-06-29T00:35:45"/>
        <d v="2012-12-15T06:48:33"/>
        <d v="2012-07-18T01:26:34"/>
        <d v="2015-08-12T06:28:04"/>
        <d v="2012-03-31T23:30:08"/>
        <d v="2011-06-18T02:46:23"/>
        <d v="2012-03-03T02:00:03"/>
        <d v="2011-08-17T06:00:03"/>
        <d v="2011-09-08T07:57:59"/>
        <d v="2012-03-24T00:59:36"/>
        <d v="2012-04-27T09:59:57"/>
        <d v="2011-10-17T23:11:48"/>
        <d v="2013-04-10T00:33:59"/>
        <d v="2012-04-24T13:27:56"/>
        <d v="2010-12-31T04:08:34"/>
        <d v="2012-04-26T07:39:48"/>
        <d v="2013-03-15T12:02:20"/>
        <d v="2012-04-23T23:29:04"/>
        <d v="2012-05-08T06:42:55"/>
        <d v="2013-02-23T07:54:52"/>
        <d v="2011-07-07T05:05:38"/>
        <d v="2015-01-14T07:13:07"/>
        <d v="2012-11-13T23:33:57"/>
        <d v="2012-05-25T02:32:55"/>
        <d v="2015-08-29T02:38:24"/>
        <d v="2014-08-08T03:48:38"/>
        <d v="2016-05-09T05:35:08"/>
        <d v="2014-10-16T08:22:14"/>
        <d v="2015-02-12T09:20:16"/>
        <d v="2015-09-11T15:07:49"/>
        <d v="2015-04-11T09:45:04"/>
        <d v="2014-07-16T06:50:34"/>
        <d v="2015-02-24T03:25:49"/>
        <d v="2015-03-16T07:56:12"/>
        <d v="2016-01-02T18:43:33"/>
        <d v="2014-11-29T05:02:41"/>
        <d v="2016-12-28T08:09:49"/>
        <d v="2014-08-03T17:21:17"/>
        <d v="2015-01-24T04:09:13"/>
        <d v="2014-10-30T23:40:52"/>
        <d v="2015-02-18T03:15:30"/>
        <d v="2014-10-15T00:20:28"/>
        <d v="2014-06-19T11:43:24"/>
        <d v="2016-08-30T22:24:45"/>
        <d v="2015-09-23T07:13:41"/>
        <d v="2016-03-31T21:46:00"/>
        <d v="2014-10-19T07:24:52"/>
        <d v="2014-11-19T03:22:37"/>
        <d v="2012-05-30T04:16:11"/>
        <d v="2014-11-10T10:11:14"/>
        <d v="2013-09-30T02:01:31"/>
        <d v="2015-08-02T04:01:43"/>
        <d v="2012-02-09T09:56:15"/>
        <d v="2015-03-19T04:45:05"/>
        <d v="2015-07-24T00:19:14"/>
        <d v="2012-07-18T04:22:46"/>
        <d v="2013-01-31T02:01:51"/>
        <d v="2009-11-11T00:48:32"/>
        <d v="2014-11-01T02:59:05"/>
        <d v="2013-07-09T10:32:46"/>
        <d v="2011-06-02T23:34:15"/>
        <d v="2013-01-24T20:14:21"/>
        <d v="2014-12-05T05:39:12"/>
        <d v="2011-08-31T00:12:01"/>
        <d v="2013-07-28T18:46:58"/>
        <d v="2013-08-23T18:14:17"/>
        <d v="2010-12-02T10:34:58"/>
        <d v="2012-06-08T20:29:29"/>
        <d v="2015-01-23T11:18:58"/>
        <d v="2013-09-08T04:36:19"/>
        <d v="2012-03-06T02:33:23"/>
        <d v="2016-09-05T23:00:37"/>
        <d v="2013-04-27T02:11:10"/>
        <d v="2015-08-12T23:13:26"/>
        <d v="2012-02-22T14:03:05"/>
        <d v="2017-02-04T03:26:21"/>
        <d v="2012-07-23T12:46:47"/>
        <d v="2015-05-01T09:52:43"/>
        <d v="2012-04-27T23:43:13"/>
        <d v="2012-11-10T07:47:37"/>
        <d v="2014-04-16T01:53:06"/>
        <d v="2015-03-31T04:38:26"/>
        <d v="2011-10-14T04:58:04"/>
        <d v="2015-02-05T06:49:34"/>
        <d v="2015-09-13T20:41:29"/>
        <d v="2016-08-12T20:35:39"/>
        <d v="2015-05-31T11:20:51"/>
        <d v="2014-07-02T08:58:19"/>
        <d v="2016-03-11T23:36:29"/>
        <d v="2014-07-23T07:32:28"/>
        <d v="2015-03-25T05:05:38"/>
        <d v="2016-08-02T23:59:54"/>
        <d v="2015-08-18T10:31:52"/>
        <d v="2017-01-10T05:40:35"/>
        <d v="2016-03-20T16:12:01"/>
        <d v="2015-03-14T10:51:57"/>
        <d v="2014-07-09T22:12:29"/>
        <d v="2016-04-28T03:49:05"/>
        <d v="2014-12-13T10:36:34"/>
        <d v="2015-02-25T08:14:07"/>
        <d v="2014-07-11T03:41:37"/>
        <d v="2015-08-22T08:32:59"/>
        <d v="2014-07-18T03:55:03"/>
        <d v="2015-04-16T15:50:03"/>
        <d v="2015-10-17T23:04:58"/>
        <d v="2016-09-30T07:43:54"/>
        <d v="2015-01-16T02:28:00"/>
        <d v="2015-05-16T12:09:29"/>
        <d v="2014-06-06T07:07:12"/>
        <d v="2015-11-25T15:55:36"/>
        <d v="2015-12-01T00:12:33"/>
        <d v="2015-02-08T00:13:46"/>
        <d v="2016-02-22T20:52:07"/>
        <d v="2016-01-19T22:08:17"/>
        <d v="2016-01-14T05:45:24"/>
        <d v="2014-09-06T03:13:41"/>
        <d v="2015-03-27T04:17:06"/>
        <d v="2014-07-09T07:13:48"/>
        <d v="2017-01-25T13:51:40"/>
        <d v="2014-07-08T23:56:49"/>
        <d v="2016-05-20T16:11:57"/>
        <d v="2015-08-25T04:10:01"/>
        <d v="2014-06-20T02:05:47"/>
        <d v="2016-01-26T05:36:40"/>
        <d v="2012-08-30T05:39:09"/>
        <d v="2014-10-04T01:56:08"/>
        <d v="2013-12-10T05:54:14"/>
        <d v="2012-03-30T09:13:43"/>
        <d v="2016-05-18T20:59:50"/>
        <d v="2014-03-29T01:06:22"/>
        <d v="2015-06-30T04:59:32"/>
        <d v="2017-02-02T03:14:28"/>
        <d v="2012-06-15T13:42:31"/>
        <d v="2016-07-14T05:08:45"/>
        <d v="2016-11-30T16:03:34"/>
        <d v="2014-12-09T11:26:10"/>
        <d v="2012-08-23T03:38:14"/>
        <d v="2014-04-02T01:00:12"/>
        <d v="2016-03-24T19:56:04"/>
        <d v="2015-07-27T07:52:09"/>
        <d v="2014-09-21T04:59:11"/>
        <d v="2015-10-03T03:01:01"/>
        <d v="2015-09-27T05:13:24"/>
        <d v="2015-09-04T12:00:42"/>
        <d v="2015-04-22T01:56:28"/>
        <d v="2016-11-16T01:50:16"/>
        <d v="2016-11-18T14:09:26"/>
        <d v="2012-08-23T18:07:02"/>
        <d v="2016-10-16T03:26:48"/>
        <d v="2015-05-04T23:04:29"/>
        <d v="2015-10-28T03:54:21"/>
        <d v="2014-11-11T07:11:07"/>
        <d v="2015-04-14T20:55:22"/>
        <d v="2016-06-03T10:31:52"/>
        <d v="2015-08-02T12:03:47"/>
        <d v="2016-05-04T09:28:59"/>
        <d v="2014-01-29T03:45:32"/>
        <d v="2016-08-30T23:45:21"/>
        <d v="2015-02-03T06:49:21"/>
        <d v="2016-09-23T22:45:14"/>
        <d v="2016-09-26T21:11:15"/>
        <d v="2014-12-17T05:54:55"/>
        <d v="2015-01-21T04:45:48"/>
        <d v="2015-04-09T11:51:14"/>
        <d v="2014-08-30T03:51:03"/>
        <d v="2016-06-15T13:55:08"/>
        <d v="2016-11-15T21:58:35"/>
        <d v="2017-02-09T03:00:35"/>
        <d v="2014-10-10T04:13:23"/>
        <d v="2015-08-10T15:31:09"/>
        <d v="2015-07-15T14:16:59"/>
        <d v="2016-02-09T01:09:20"/>
        <d v="2015-12-04T07:55:41"/>
        <d v="2016-11-21T22:59:03"/>
        <d v="2015-11-20T03:20:09"/>
        <d v="2014-11-10T11:48:45"/>
        <d v="2014-05-12T23:38:47"/>
        <d v="2015-02-20T22:25:26"/>
        <d v="2016-01-13T04:47:27"/>
        <d v="2017-02-02T00:31:28"/>
        <d v="2016-07-01T06:17:33"/>
        <d v="2016-07-01T05:13:14"/>
        <d v="2015-03-19T09:40:10"/>
        <d v="2015-09-26T01:06:58"/>
        <d v="2013-09-26T07:00:10"/>
        <d v="2015-07-23T01:55:13"/>
        <d v="2015-08-06T22:56:47"/>
        <d v="2015-11-05T08:36:37"/>
        <d v="2015-03-21T05:29:34"/>
        <d v="2015-08-20T02:20:39"/>
        <d v="2016-01-12T06:13:36"/>
        <d v="2015-09-28T22:07:45"/>
        <d v="2015-11-11T08:51:36"/>
        <d v="2014-07-01T08:29:40"/>
        <d v="2014-11-20T01:58:36"/>
        <d v="2015-12-07T05:13:10"/>
        <d v="2014-09-30T20:59:59"/>
        <d v="2016-06-08T23:11:10"/>
        <d v="2014-10-12T04:34:49"/>
        <d v="2016-04-22T22:59:34"/>
        <d v="2014-06-03T08:42:23"/>
        <d v="2015-08-26T03:09:25"/>
        <d v="2015-01-29T08:01:34"/>
        <d v="2016-03-07T13:04:51"/>
        <d v="2014-06-16T05:29:10"/>
        <d v="2014-10-21T04:55:40"/>
        <d v="2015-01-31T02:07:20"/>
        <d v="2014-07-01T05:57:05"/>
        <d v="2015-02-27T00:42:10"/>
        <d v="2014-09-11T07:23:43"/>
        <d v="2015-05-30T23:21:58"/>
        <d v="2015-01-24T10:51:10"/>
        <d v="2016-07-01T07:04:50"/>
        <d v="2015-04-19T10:31:16"/>
        <d v="2015-03-27T01:22:37"/>
        <d v="2015-02-23T16:01:00"/>
        <d v="2014-07-14T11:19:26"/>
        <d v="2014-08-27T11:22:19"/>
        <d v="2015-02-13T12:21:58"/>
        <d v="2014-11-22T04:16:00"/>
        <d v="2015-07-03T06:33:43"/>
        <d v="2014-05-29T05:33:28"/>
        <d v="2014-07-10T05:31:03"/>
        <d v="2014-08-20T04:59:32"/>
        <d v="2017-03-08T02:35:34"/>
        <d v="2017-03-07T03:14:37"/>
        <d v="2017-01-22T00:33:50"/>
        <d v="2017-02-22T04:41:54"/>
        <d v="2017-02-08T05:59:18"/>
        <d v="2014-09-17T15:04:43"/>
        <d v="2013-04-28T02:47:23"/>
        <d v="2016-05-23T00:45:26"/>
        <d v="2016-08-30T11:35:41"/>
        <d v="2014-07-08T13:30:28"/>
        <d v="2014-05-22T01:53:10"/>
        <d v="2013-06-07T09:29:20"/>
        <d v="2015-11-14T23:41:24"/>
        <d v="2016-09-16T23:43:16"/>
        <d v="2016-01-18T17:33:48"/>
        <d v="2015-09-08T15:59:53"/>
        <d v="2014-10-23T05:57:29"/>
        <d v="2016-04-05T22:19:05"/>
        <d v="2016-02-18T08:44:54"/>
        <d v="2016-10-12T19:10:53"/>
        <d v="2013-08-07T21:03:18"/>
        <d v="2016-12-01T04:34:13"/>
        <d v="2014-11-02T04:08:08"/>
        <d v="2015-07-14T15:50:59"/>
        <d v="2017-01-11T01:52:15"/>
        <d v="2016-03-23T21:55:11"/>
        <d v="2015-07-14T00:14:23"/>
        <d v="2015-11-25T22:23:54"/>
        <d v="2015-04-01T13:46:37"/>
        <d v="2013-03-18T20:59:35"/>
        <d v="2014-08-21T20:37:02"/>
        <d v="2013-04-26T03:23:48"/>
        <d v="2015-02-09T14:32:54"/>
        <d v="2016-09-14T00:03:12"/>
        <d v="2013-02-11T10:54:10"/>
        <d v="2014-03-24T23:59:33"/>
        <d v="2013-12-04T06:01:27"/>
        <d v="2016-09-07T11:26:44"/>
        <d v="2014-03-22T05:18:37"/>
        <d v="2015-02-10T08:45:52"/>
        <d v="2014-09-29T23:46:42"/>
        <d v="2012-05-02T01:16:27"/>
        <d v="2016-09-19T15:53:27"/>
        <d v="2012-01-30T09:29:58"/>
        <d v="2012-05-16T07:42:48"/>
        <d v="2014-07-31T02:45:11"/>
        <d v="2012-05-15T23:33:17"/>
        <d v="2016-08-04T01:03:22"/>
        <d v="2015-03-06T03:10:37"/>
        <d v="2012-06-19T05:35:45"/>
        <d v="2014-04-19T05:17:22"/>
        <d v="2011-11-09T02:21:44"/>
        <d v="2012-07-28T05:37:03"/>
        <d v="2014-08-12T23:15:51"/>
        <d v="2015-03-10T02:58:47"/>
        <d v="2013-12-13T05:36:41"/>
        <d v="2016-07-22T23:45:32"/>
        <d v="2016-09-26T18:36:23"/>
        <d v="2016-06-03T16:47:46"/>
        <d v="2013-05-21T19:04:18"/>
        <d v="2012-12-04T09:31:33"/>
        <d v="2012-01-19T08:53:15"/>
        <d v="2013-04-09T21:54:44"/>
        <d v="2012-05-01T15:00:31"/>
        <d v="2012-10-12T21:53:48"/>
        <d v="2011-07-13T00:01:58"/>
        <d v="2015-06-18T07:00:50"/>
        <d v="2012-02-28T22:45:23"/>
        <d v="2014-04-17T03:49:50"/>
        <d v="2014-02-17T00:55:30"/>
        <d v="2012-12-14T20:45:40"/>
        <d v="2013-09-21T04:51:34"/>
        <d v="2016-04-15T04:45:21"/>
        <d v="2013-02-06T11:02:08"/>
        <d v="2011-11-16T08:19:14"/>
        <d v="2015-05-12T15:07:56"/>
        <d v="2015-06-18T00:03:24"/>
        <d v="2014-07-27T07:28:26"/>
        <d v="2015-10-23T22:03:41"/>
        <d v="2017-02-08T18:44:48"/>
        <d v="2015-01-15T06:35:54"/>
        <d v="2015-01-23T06:11:58"/>
        <d v="2015-04-09T20:50:46"/>
        <d v="2014-10-09T02:54:03"/>
        <d v="2016-07-07T12:32:47"/>
        <d v="2014-06-25T21:39:40"/>
        <d v="2014-06-18T12:45:52"/>
        <d v="2016-06-30T00:50:43"/>
        <d v="2015-02-21T08:18:54"/>
        <d v="2015-01-13T06:31:43"/>
        <d v="2016-08-10T05:35:59"/>
        <d v="2015-06-28T13:32:39"/>
        <d v="2015-06-21T18:03:25"/>
        <d v="2016-02-17T00:35:59"/>
        <d v="2014-05-21T20:37:21"/>
        <d v="2014-06-05T20:40:28"/>
        <d v="2014-06-09T06:34:00"/>
        <d v="2015-07-17T00:12:01"/>
        <d v="2016-05-17T14:21:10"/>
        <d v="2014-11-05T21:16:06"/>
        <d v="2014-09-18T13:50:09"/>
        <d v="2015-07-07T23:31:47"/>
        <d v="2015-06-03T09:34:36"/>
        <d v="2014-08-30T18:53:10"/>
        <d v="2015-07-28T20:07:53"/>
        <d v="2015-06-30T14:24:50"/>
        <d v="2015-05-31T04:57:18"/>
        <d v="2015-07-24T04:18:55"/>
        <d v="2016-03-22T19:55:25"/>
        <d v="2014-04-30T11:21:04"/>
        <d v="2015-01-24T19:55:03"/>
        <d v="2015-02-20T01:51:38"/>
        <d v="2016-11-20T01:49:21"/>
        <d v="2015-04-09T17:35:15"/>
        <d v="2016-07-09T02:38:29"/>
        <d v="2015-07-03T19:13:12"/>
        <d v="2015-01-19T23:14:22"/>
        <d v="2015-09-03T22:21:26"/>
        <d v="2015-05-15T20:36:49"/>
        <d v="2016-02-01T22:39:49"/>
        <d v="2014-08-25T06:08:55"/>
        <d v="2015-02-26T00:24:52"/>
        <d v="2015-03-04T08:16:46"/>
        <d v="2015-05-12T14:29:56"/>
        <d v="2015-11-05T03:01:26"/>
        <d v="2015-06-16T08:50:12"/>
        <d v="2016-05-05T00:24:26"/>
        <d v="2015-09-07T14:21:09"/>
        <d v="2016-05-05T18:25:18"/>
        <d v="2014-04-30T04:09:08"/>
        <d v="2015-06-17T03:47:50"/>
        <d v="2014-10-27T01:01:34"/>
        <d v="2015-09-21T11:03:53"/>
        <d v="2015-01-16T07:02:10"/>
        <d v="2015-11-06T00:53:37"/>
        <d v="2017-01-11T14:16:58"/>
        <d v="2015-10-31T05:48:04"/>
        <d v="2014-07-22T22:34:56"/>
        <d v="2014-08-02T13:45:54"/>
        <d v="2015-02-25T08:51:19"/>
        <d v="2015-10-15T01:44:57"/>
        <d v="2014-05-26T06:51:35"/>
        <d v="2016-05-03T01:42:30"/>
        <d v="2016-12-05T21:06:20"/>
        <d v="2015-04-09T08:23:53"/>
        <d v="2015-04-15T00:36:34"/>
        <d v="2016-03-25T03:21:05"/>
        <d v="2015-04-29T23:34:19"/>
        <d v="2016-03-24T18:16:40"/>
        <d v="2014-08-07T08:10:11"/>
        <d v="2016-01-21T08:03:49"/>
        <d v="2014-05-22T09:05:03"/>
        <d v="2014-07-16T12:34:57"/>
        <d v="2015-04-18T01:11:59"/>
        <d v="2016-01-01T08:11:11"/>
        <d v="2015-06-10T08:54:07"/>
        <d v="2016-12-23T06:04:55"/>
        <d v="2014-11-11T21:04:55"/>
        <d v="2015-08-17T16:41:44"/>
        <d v="2016-04-21T03:12:56"/>
        <d v="2015-09-10T22:10:48"/>
        <d v="2014-05-26T02:57:09"/>
        <d v="2014-07-12T00:12:03"/>
        <d v="2015-06-17T22:43:27"/>
        <d v="2014-11-07T10:44:19"/>
        <d v="2016-09-15T06:55:21"/>
        <d v="2016-06-10T12:41:12"/>
        <d v="2016-09-06T03:50:54"/>
        <d v="2016-06-19T22:14:41"/>
        <d v="2014-04-17T12:32:45"/>
        <d v="2014-12-02T01:43:33"/>
        <d v="2015-04-21T10:47:18"/>
        <d v="2014-12-30T03:37:11"/>
        <d v="2016-12-19T04:16:26"/>
        <d v="2016-04-05T11:04:53"/>
        <d v="2015-06-17T01:51:19"/>
        <d v="2016-10-30T06:55:24"/>
        <d v="2015-05-04T22:46:35"/>
        <d v="2015-12-22T01:24:21"/>
        <d v="2015-07-08T05:44:12"/>
        <d v="2014-10-04T22:20:36"/>
        <d v="2016-04-01T22:18:38"/>
        <d v="2016-01-02T05:40:37"/>
        <d v="2014-11-06T01:27:15"/>
        <d v="2015-02-12T09:50:01"/>
        <d v="2015-09-14T23:11:24"/>
        <d v="2014-12-12T18:15:24"/>
        <d v="2014-10-10T20:50:40"/>
        <d v="2014-07-31T04:43:05"/>
        <d v="2014-07-12T01:49:52"/>
        <d v="2016-02-16T05:12:08"/>
        <d v="2014-08-19T01:08:24"/>
        <d v="2014-11-11T02:33:15"/>
        <d v="2015-02-03T07:40:15"/>
        <d v="2014-06-21T21:19:52"/>
        <d v="2016-11-28T05:48:41"/>
        <d v="2015-09-11T23:30:58"/>
        <d v="2015-10-01T23:57:33"/>
        <d v="2016-05-25T09:52:38"/>
        <d v="2014-07-10T13:37:12"/>
        <d v="2014-12-10T05:42:19"/>
        <d v="2015-07-25T18:33:16"/>
        <d v="2015-07-11T12:00:18"/>
        <d v="2014-10-29T07:13:51"/>
        <d v="2016-08-24T09:21:53"/>
        <d v="2015-07-14T23:34:26"/>
        <d v="2016-03-16T05:03:57"/>
        <d v="2016-05-10T01:33:39"/>
        <d v="2014-10-17T14:23:21"/>
        <d v="2015-04-14T04:11:27"/>
        <d v="2015-05-19T02:27:06"/>
        <d v="2015-12-16T11:09:34"/>
        <d v="2014-07-09T06:08:59"/>
        <d v="2015-01-14T05:46:34"/>
        <d v="2016-02-15T17:33:10"/>
        <d v="2014-04-26T19:26:29"/>
        <d v="2015-08-29T13:37:27"/>
        <d v="2015-10-01T23:06:47"/>
        <d v="2014-07-06T22:52:09"/>
        <d v="2015-02-24T03:01:10"/>
        <d v="2014-08-27T05:16:44"/>
        <d v="2015-04-04T04:58:47"/>
        <d v="2015-01-09T11:39:39"/>
        <d v="2015-04-09T21:21:50"/>
        <d v="2014-08-12T22:01:08"/>
        <d v="2015-02-10T02:22:59"/>
        <d v="2014-06-17T00:03:49"/>
        <d v="2016-02-04T07:57:26"/>
        <d v="2014-04-25T21:32:38"/>
        <d v="2015-04-07T22:01:04"/>
        <d v="2014-08-21T14:59:23"/>
        <d v="2015-01-21T11:57:17"/>
        <d v="2016-05-06T06:57:33"/>
        <d v="2014-05-16T23:16:04"/>
        <d v="2016-07-02T22:00:08"/>
        <d v="2014-09-30T23:37:03"/>
        <d v="2014-06-13T18:58:33"/>
        <d v="2015-01-01T00:53:34"/>
        <d v="2014-07-26T03:25:12"/>
        <d v="2014-12-10T02:33:38"/>
        <d v="2015-01-31T07:02:35"/>
        <d v="2015-11-27T03:17:39"/>
        <d v="2015-03-14T11:06:20"/>
        <d v="2015-05-09T05:56:38"/>
        <d v="2015-04-24T11:21:00"/>
        <d v="2016-07-16T20:44:52"/>
        <d v="2016-10-06T21:29:27"/>
        <d v="2015-04-03T23:34:53"/>
        <d v="2015-10-21T03:45:17"/>
        <d v="2015-12-24T16:45:52"/>
        <d v="2014-08-22T03:16:13"/>
        <d v="2016-09-16T00:33:59"/>
        <d v="2015-09-09T03:00:21"/>
        <d v="2017-02-24T22:00:03"/>
        <d v="2015-05-18T01:47:29"/>
        <d v="2016-04-05T07:00:50"/>
        <d v="2015-01-27T08:16:12"/>
        <d v="2016-03-10T02:41:57"/>
        <d v="2016-05-08T08:12:05"/>
        <d v="2014-08-13T02:10:23"/>
        <d v="2015-02-26T13:05:59"/>
        <d v="2015-02-01T13:51:46"/>
        <d v="2015-06-02T19:17:04"/>
        <d v="2014-07-08T05:50:19"/>
        <d v="2015-06-08T01:30:33"/>
        <d v="2015-08-18T01:43:32"/>
        <d v="2015-02-07T12:44:52"/>
        <d v="2016-08-03T20:34:20"/>
        <d v="2015-04-04T02:52:33"/>
        <d v="2014-06-19T00:04:11"/>
        <d v="2014-08-01T23:47:58"/>
        <d v="2016-11-20T10:38:40"/>
        <d v="2015-12-04T03:38:28"/>
        <d v="2014-08-29T09:27:51"/>
        <d v="2014-10-30T00:24:46"/>
        <d v="2016-02-26T01:32:10"/>
        <d v="2015-01-23T05:08:54"/>
        <d v="2014-10-10T23:22:27"/>
        <d v="2014-12-21T03:47:03"/>
        <d v="2015-08-04T05:58:50"/>
        <d v="2015-08-09T21:25:56"/>
        <d v="2016-01-13T00:29:03"/>
        <d v="2014-09-12T23:10:36"/>
        <d v="2016-07-25T14:41:21"/>
        <d v="2016-10-12T07:22:08"/>
        <d v="2016-03-02T20:00:06"/>
        <d v="2016-09-14T15:22:31"/>
        <d v="2016-05-21T16:41:21"/>
        <d v="2015-11-29T08:29:22"/>
        <d v="2015-12-03T21:47:00"/>
        <d v="2017-01-06T04:05:30"/>
        <d v="2016-09-10T02:25:10"/>
        <d v="2016-01-22T04:07:47"/>
        <d v="2014-09-03T19:29:32"/>
        <d v="2016-12-20T23:57:51"/>
        <d v="2015-03-28T05:54:00"/>
        <d v="2017-02-10T01:36:33"/>
        <d v="2014-05-19T12:38:49"/>
        <d v="2017-02-15T01:46:00"/>
        <d v="2017-01-18T03:51:10"/>
        <d v="2016-06-14T05:29:42"/>
        <d v="2012-11-27T04:04:12"/>
        <d v="2016-01-30T04:22:56"/>
        <d v="2014-10-17T05:08:44"/>
        <d v="2014-09-07T00:11:45"/>
        <d v="2014-11-15T02:09:51"/>
        <d v="2015-04-04T13:11:23"/>
        <d v="2015-12-22T13:05:19"/>
        <d v="2014-10-27T21:40:40"/>
        <d v="2014-12-24T03:58:39"/>
        <d v="2015-11-26T19:15:16"/>
        <d v="2015-01-21T00:52:10"/>
        <d v="2015-05-23T04:04:09"/>
        <d v="2014-10-08T10:58:00"/>
        <d v="2014-05-27T01:27:18"/>
        <d v="2014-05-19T21:09:12"/>
        <d v="2014-07-22T04:24:03"/>
        <d v="2015-06-08T15:09:36"/>
        <d v="2014-04-30T04:00:20"/>
        <d v="2015-06-16T04:18:53"/>
        <d v="2016-10-17T22:51:09"/>
        <d v="2016-07-14T06:53:29"/>
        <d v="2015-04-28T00:13:06"/>
        <d v="2012-09-07T07:51:15"/>
        <d v="2014-05-02T20:13:33"/>
        <d v="2017-02-17T19:01:32"/>
        <d v="2015-02-19T00:54:11"/>
        <d v="2016-07-16T14:20:25"/>
        <d v="2014-10-21T01:00:47"/>
        <d v="2015-08-18T01:56:11"/>
        <d v="2016-08-16T05:10:47"/>
        <d v="2015-08-12T09:04:19"/>
        <d v="2016-07-19T10:38:45"/>
        <d v="2016-10-01T20:50:55"/>
        <d v="2013-04-04T21:26:49"/>
        <d v="2013-07-12T02:50:44"/>
        <d v="2010-07-20T05:26:13"/>
        <d v="2016-01-04T14:03:17"/>
        <d v="2013-12-03T03:03:58"/>
        <d v="2015-06-23T03:00:21"/>
        <d v="2015-12-22T04:50:48"/>
        <d v="2015-09-07T00:30:47"/>
        <d v="2015-03-20T09:41:39"/>
        <d v="2016-01-19T01:26:38"/>
        <d v="2014-07-23T11:44:15"/>
        <d v="2014-08-12T03:16:26"/>
        <d v="2016-03-15T07:44:14"/>
        <d v="2014-12-03T05:37:42"/>
        <d v="2015-05-15T08:20:55"/>
        <d v="2016-04-05T12:02:40"/>
        <d v="2017-01-09T17:59:05"/>
        <d v="2015-04-29T00:04:54"/>
        <d v="2014-08-12T02:16:53"/>
        <d v="2015-01-24T03:59:14"/>
        <d v="2014-11-11T06:59:50"/>
        <d v="2014-07-31T23:16:24"/>
        <d v="2016-03-04T23:36:51"/>
        <d v="2016-03-31T16:59:00"/>
        <d v="2014-07-10T06:27:26"/>
        <d v="2015-08-29T14:35:34"/>
        <d v="2014-07-15T02:49:08"/>
        <d v="2015-09-01T20:51:32"/>
        <d v="2016-09-18T06:08:58"/>
        <d v="2015-10-22T11:07:26"/>
        <d v="2014-07-05T09:19:32"/>
        <d v="2016-06-10T13:28:57"/>
        <d v="2015-08-11T06:31:19"/>
        <d v="2015-09-17T00:35:52"/>
        <d v="2014-11-15T04:00:34"/>
        <d v="2016-11-17T01:36:09"/>
        <d v="2015-04-04T01:34:41"/>
        <d v="2016-10-16T00:34:22"/>
        <d v="2015-04-18T00:25:00"/>
        <d v="2016-02-09T21:42:39"/>
        <d v="2016-06-30T10:27:20"/>
        <d v="2015-08-10T23:38:43"/>
        <d v="2017-02-01T06:57:58"/>
        <d v="2015-01-27T11:19:55"/>
        <d v="2015-02-21T01:07:15"/>
        <d v="2014-10-28T08:40:44"/>
        <d v="2015-08-21T12:21:31"/>
        <d v="2015-10-17T06:09:06"/>
        <d v="2014-08-02T21:31:18"/>
        <d v="2015-04-07T01:22:11"/>
        <d v="2015-08-31T05:12:39"/>
        <d v="2015-06-19T00:05:59"/>
        <d v="2016-10-22T11:36:30"/>
        <d v="2014-12-08T21:44:07"/>
        <d v="2016-06-07T21:01:23"/>
        <d v="2015-03-03T03:39:05"/>
        <d v="2016-07-16T06:45:43"/>
        <d v="2015-09-08T22:51:52"/>
        <d v="2014-05-02T05:49:01"/>
        <d v="2015-07-23T03:05:56"/>
        <d v="2016-06-02T08:36:20"/>
        <d v="2015-04-21T03:48:46"/>
        <d v="2016-09-16T20:05:01"/>
        <d v="2015-12-22T03:00:49"/>
        <d v="2016-01-13T12:33:11"/>
        <d v="2014-09-20T22:56:15"/>
        <d v="2015-06-16T17:12:17"/>
        <d v="2016-07-04T16:10:18"/>
        <d v="2015-04-13T11:45:06"/>
        <d v="2015-01-03T05:48:31"/>
        <d v="2014-08-26T01:15:16"/>
        <d v="2015-08-25T18:17:56"/>
        <d v="2015-05-05T03:32:31"/>
        <d v="2015-02-28T00:19:54"/>
        <d v="2014-07-24T11:00:10"/>
        <d v="2017-01-10T08:45:19"/>
        <d v="2014-09-03T22:17:00"/>
        <d v="2016-09-02T10:55:34"/>
        <d v="2015-03-19T01:33:02"/>
        <d v="2014-07-23T23:10:50"/>
        <d v="2016-05-06T18:43:47"/>
        <d v="2015-03-18T20:22:05"/>
        <d v="2016-05-19T16:59:20"/>
        <d v="2016-06-13T23:35:23"/>
        <d v="2015-02-25T09:05:32"/>
        <d v="2016-03-07T06:36:36"/>
        <d v="2014-07-29T00:18:55"/>
        <d v="2016-11-05T06:22:12"/>
        <d v="2016-06-10T07:49:58"/>
        <d v="2014-12-05T02:43:21"/>
        <d v="2015-12-08T12:57:52"/>
        <d v="2016-02-27T08:26:02"/>
        <d v="2015-01-31T04:33:49"/>
        <d v="2017-02-15T03:49:01"/>
        <d v="2017-03-10T04:13:39"/>
        <d v="2017-03-14T23:21:56"/>
        <d v="2017-03-09T21:54:05"/>
        <d v="2017-02-20T16:24:20"/>
        <d v="2017-02-22T21:33:54"/>
        <d v="2017-03-07T01:16:59"/>
        <d v="2017-03-13T11:38:41"/>
        <d v="2017-02-23T19:05:54"/>
        <d v="2017-03-14T05:14:29"/>
        <d v="2017-03-15T23:30:07"/>
        <d v="2017-02-19T14:29:20"/>
        <d v="2017-03-09T01:15:03"/>
        <d v="2017-03-07T02:04:48"/>
        <d v="2017-02-17T20:18:59"/>
        <d v="2017-03-14T16:35:56"/>
        <d v="2017-03-02T20:55:07"/>
        <d v="2017-01-27T08:58:54"/>
        <d v="2017-03-03T00:22:46"/>
        <d v="2014-09-28T07:15:55"/>
        <d v="2014-09-09T23:58:04"/>
        <d v="2012-11-13T08:25:00"/>
        <d v="2010-10-27T14:20:03"/>
        <d v="2014-08-12T04:09:34"/>
        <d v="2013-10-04T04:49:27"/>
        <d v="2011-03-31T11:42:17"/>
        <d v="2012-03-03T05:00:58"/>
        <d v="2012-11-20T19:58:45"/>
        <d v="2012-04-28T06:52:24"/>
        <d v="2014-07-10T02:55:05"/>
        <d v="2013-06-23T04:09:12"/>
        <d v="2011-12-07T09:36:01"/>
        <d v="2014-07-21T14:21:27"/>
        <d v="2014-09-15T20:52:02"/>
        <d v="2014-06-10T00:27:42"/>
        <d v="2014-05-17T02:05:25"/>
        <d v="2014-05-08T03:20:15"/>
        <d v="2011-04-11T11:49:20"/>
        <d v="2014-10-29T00:35:53"/>
        <d v="2014-07-19T12:13:01"/>
        <d v="2014-05-13T10:32:33"/>
        <d v="2013-11-14T01:42:41"/>
        <d v="2014-05-30T09:55:44"/>
        <d v="2016-04-06T22:35:58"/>
        <d v="2012-01-16T01:31:08"/>
        <d v="2014-08-28T05:04:52"/>
        <d v="2014-08-12T04:45:08"/>
        <d v="2010-12-20T05:17:07"/>
        <d v="2013-07-23T06:20:31"/>
        <d v="2014-05-23T00:00:09"/>
        <d v="2014-06-16T22:31:15"/>
        <d v="2013-04-12T00:51:11"/>
        <d v="2014-05-21T17:54:09"/>
        <d v="2014-05-20T15:26:27"/>
        <d v="2011-12-07T06:47:01"/>
        <d v="2013-08-06T03:04:29"/>
        <d v="2014-06-02T07:50:31"/>
        <d v="2014-07-10T07:27:21"/>
        <d v="2014-08-18T06:10:38"/>
        <d v="2014-07-15T23:59:33"/>
        <d v="2015-05-20T17:58:22"/>
        <d v="2015-04-24T16:18:52"/>
        <d v="2016-11-09T11:37:55"/>
        <d v="2016-06-18T02:07:49"/>
        <d v="2015-01-15T06:34:19"/>
        <d v="2015-01-07T07:14:16"/>
        <d v="2015-06-27T09:29:58"/>
        <d v="2015-01-13T22:15:42"/>
        <d v="2015-06-02T22:21:15"/>
        <d v="2015-01-05T19:50:18"/>
        <d v="2015-01-09T18:11:17"/>
        <d v="2014-08-08T02:16:58"/>
        <d v="2016-03-31T15:41:41"/>
        <d v="2014-08-11T02:24:37"/>
        <d v="2015-10-17T04:29:06"/>
        <d v="2015-08-27T07:43:42"/>
        <d v="2015-06-18T00:27:59"/>
        <d v="2015-04-01T16:59:32"/>
        <d v="2015-08-20T14:37:31"/>
        <d v="2015-02-22T14:40:07"/>
        <d v="2014-07-07T22:31:17"/>
        <d v="2014-05-19T23:17:38"/>
        <d v="2012-04-15T06:28:39"/>
        <d v="2014-07-14T22:04:40"/>
        <d v="2014-07-10T03:05:51"/>
        <d v="2015-06-17T02:19:19"/>
        <d v="2015-11-30T03:01:13"/>
        <d v="2015-08-03T23:57:51"/>
        <d v="2015-06-10T19:06:11"/>
        <d v="2016-10-05T21:06:24"/>
        <d v="2014-11-28T08:03:06"/>
        <d v="2015-02-16T07:35:47"/>
        <d v="2017-02-07T04:00:04"/>
        <d v="2015-06-01T00:43:23"/>
        <d v="2015-09-23T21:58:17"/>
        <d v="2015-07-22T04:02:56"/>
        <d v="2016-11-24T04:25:13"/>
        <d v="2016-05-13T21:25:38"/>
        <d v="2015-09-30T22:00:12"/>
        <d v="2016-12-19T05:10:36"/>
        <d v="2015-11-16T01:01:24"/>
        <d v="2014-10-21T14:59:58"/>
        <d v="2014-09-16T12:02:06"/>
        <d v="2016-03-18T06:39:07"/>
        <d v="2016-04-04T03:31:57"/>
        <d v="2017-02-01T03:19:15"/>
        <d v="2016-12-31T02:56:48"/>
        <d v="2016-06-01T16:20:51"/>
        <d v="2016-11-29T06:00:33"/>
        <d v="2015-09-05T19:23:04"/>
        <d v="2015-06-01T20:14:58"/>
        <d v="2015-10-01T10:08:13"/>
        <d v="2017-01-20T00:39:08"/>
        <d v="2014-09-11T15:47:50"/>
        <d v="2014-08-21T02:08:12"/>
        <d v="2015-09-15T10:19:22"/>
        <d v="2016-11-02T00:39:42"/>
        <d v="2015-05-11T22:24:18"/>
        <d v="2015-08-14T19:20:00"/>
        <d v="2015-06-12T18:25:12"/>
        <d v="2015-03-06T05:19:17"/>
        <d v="2015-05-22T01:55:14"/>
        <d v="2014-10-07T01:48:44"/>
        <d v="2015-05-23T01:32:46"/>
        <d v="2016-08-08T19:20:40"/>
        <d v="2016-08-20T21:50:28"/>
        <d v="2015-02-24T10:03:29"/>
        <d v="2014-09-08T02:26:15"/>
        <d v="2015-05-20T21:46:17"/>
        <d v="2017-01-23T21:25:52"/>
        <d v="2014-12-10T05:17:41"/>
        <d v="2016-09-02T02:15:45"/>
        <d v="2015-10-27T00:08:38"/>
        <d v="2015-06-17T01:24:36"/>
        <d v="2014-11-21T15:34:22"/>
        <d v="2015-10-07T20:23:08"/>
        <d v="2015-01-13T03:12:18"/>
        <d v="2015-11-04T01:05:15"/>
        <d v="2015-05-12T20:52:02"/>
        <d v="2015-06-18T02:11:00"/>
        <d v="2016-08-09T05:42:08"/>
        <d v="2015-05-13T17:29:57"/>
        <d v="2015-06-12T20:47:45"/>
        <d v="2014-10-03T18:29:35"/>
        <d v="2015-10-07T20:00:09"/>
        <d v="2016-08-30T03:14:02"/>
        <d v="2016-02-01T00:54:32"/>
        <d v="2015-01-14T05:07:51"/>
        <d v="2016-02-27T06:47:59"/>
        <d v="2014-10-20T00:23:26"/>
        <d v="2015-05-01T04:21:43"/>
        <d v="2016-03-02T10:27:39"/>
        <d v="2015-04-28T02:09:58"/>
        <d v="2015-08-03T08:28:25"/>
        <d v="2016-03-16T12:39:48"/>
        <d v="2016-01-11T01:51:38"/>
        <d v="2016-01-12T05:14:13"/>
        <d v="2017-01-28T06:37:06"/>
        <d v="2016-07-17T04:09:42"/>
        <d v="2015-11-04T02:00:28"/>
        <d v="2016-05-16T02:35:15"/>
        <d v="2017-01-23T16:50:02"/>
        <d v="2017-02-09T20:21:31"/>
        <d v="2015-08-17T00:51:40"/>
        <d v="2015-10-06T02:29:08"/>
        <d v="2017-02-02T18:12:32"/>
        <d v="2015-05-17T20:59:14"/>
        <d v="2016-08-27T18:37:09"/>
        <d v="2015-11-02T02:09:32"/>
        <d v="2015-07-09T02:30:56"/>
        <d v="2015-08-24T06:59:28"/>
        <d v="2015-09-15T06:01:03"/>
        <d v="2015-04-09T01:51:02"/>
        <d v="2016-06-18T01:39:36"/>
        <d v="2016-11-07T16:26:16"/>
        <d v="2015-02-21T23:38:04"/>
        <d v="2016-11-22T22:59:12"/>
        <d v="2015-07-02T04:32:28"/>
        <d v="2016-05-03T13:15:42"/>
        <d v="2016-04-15T09:22:19"/>
        <d v="2016-03-24T05:02:45"/>
        <d v="2016-09-15T23:36:18"/>
        <d v="2015-09-07T06:17:05"/>
        <d v="2015-09-17T15:00:10"/>
        <d v="2016-10-22T03:25:46"/>
        <d v="2016-01-13T13:51:57"/>
        <d v="2015-04-11T14:25:11"/>
        <d v="2016-04-06T15:17:21"/>
        <d v="2014-07-07T04:54:35"/>
        <d v="2016-05-09T08:57:04"/>
        <d v="2016-03-02T15:14:53"/>
        <d v="2014-12-17T22:03:06"/>
        <d v="2016-05-23T09:05:57"/>
        <d v="2014-10-02T10:24:25"/>
        <d v="2016-05-31T08:14:56"/>
        <d v="2016-08-26T16:46:48"/>
        <d v="2016-05-22T21:59:50"/>
        <d v="2015-03-02T02:51:17"/>
        <d v="2015-02-07T01:08:25"/>
        <d v="2016-04-08T16:59:26"/>
        <d v="2014-07-02T21:48:03"/>
        <d v="2014-07-17T15:45:08"/>
        <d v="2015-03-03T05:17:48"/>
        <d v="2015-09-02T00:44:46"/>
        <d v="2014-06-20T04:38:50"/>
        <d v="2015-05-25T00:14:40"/>
        <d v="2015-06-30T20:30:22"/>
        <d v="2014-07-08T00:10:46"/>
        <d v="2016-03-08T17:34:06"/>
        <d v="2014-09-19T14:46:07"/>
        <d v="2017-02-03T21:48:00"/>
        <d v="2016-06-28T23:58:38"/>
        <d v="2016-11-12T07:22:34"/>
        <d v="2016-05-21T03:10:21"/>
        <d v="2015-02-27T15:06:50"/>
        <d v="2016-03-24T05:59:44"/>
        <d v="2014-07-31T12:48:13"/>
        <d v="2015-02-18T10:32:48"/>
        <d v="2015-02-19T08:35:10"/>
        <d v="2016-04-24T21:14:14"/>
        <d v="2016-04-06T21:24:40"/>
        <d v="2016-05-23T10:39:32"/>
        <d v="2015-10-26T00:50:11"/>
        <d v="2014-06-16T17:29:25"/>
        <d v="2016-05-06T07:49:38"/>
        <d v="2016-04-19T18:22:30"/>
        <d v="2015-09-24T01:26:46"/>
        <d v="2016-04-29T22:52:07"/>
        <d v="2016-06-16T03:34:32"/>
        <d v="2014-07-02T18:01:50"/>
        <d v="2014-10-20T15:27:59"/>
        <d v="2017-01-11T09:22:14"/>
        <d v="2016-11-23T09:59:03"/>
        <d v="2014-08-15T08:36:30"/>
        <d v="2015-02-21T10:11:57"/>
        <d v="2014-08-01T02:30:45"/>
        <d v="2016-02-23T07:27:29"/>
        <d v="2015-11-13T10:26:32"/>
        <d v="2015-04-13T09:37:17"/>
        <d v="2015-07-08T06:24:54"/>
        <d v="2014-11-26T12:47:39"/>
        <d v="2016-11-16T08:59:40"/>
        <d v="2016-11-16T16:01:25"/>
        <d v="2015-11-05T04:59:25"/>
        <d v="2014-08-04T21:09:16"/>
        <d v="2015-06-25T04:30:40"/>
        <d v="2015-09-29T01:33:36"/>
        <d v="2014-05-06T22:39:33"/>
        <d v="2015-02-25T00:49:54"/>
        <d v="2015-02-19T01:34:59"/>
        <d v="2014-08-07T16:31:46"/>
        <d v="2015-08-09T20:20:00"/>
        <d v="2014-10-26T06:52:58"/>
        <d v="2015-02-09T12:26:23"/>
        <d v="2016-07-08T18:20:56"/>
        <d v="2016-06-04T02:47:00"/>
        <d v="2015-10-15T10:06:08"/>
        <d v="2014-11-11T04:49:12"/>
        <d v="2014-11-03T23:28:26"/>
        <d v="2014-11-05T02:18:08"/>
        <d v="2015-05-19T19:04:01"/>
        <d v="2016-05-04T21:31:22"/>
        <d v="2014-06-26T02:35:45"/>
        <d v="2014-07-10T21:05:48"/>
        <d v="2016-03-18T04:17:35"/>
        <d v="2014-10-12T06:07:10"/>
        <d v="2014-06-27T22:17:25"/>
        <d v="2015-05-17T01:05:44"/>
        <d v="2014-05-05T18:43:09"/>
        <d v="2016-01-09T19:28:49"/>
        <d v="2014-10-30T02:02:56"/>
        <d v="2015-01-23T06:05:25"/>
        <d v="2014-07-15T06:53:34"/>
        <d v="2015-07-09T01:22:26"/>
        <d v="2015-10-13T22:50:43"/>
        <d v="2015-05-26T19:05:24"/>
        <d v="2015-05-28T20:05:02"/>
        <d v="2016-02-10T08:24:46"/>
        <d v="2014-06-01T19:49:36"/>
        <d v="2014-06-06T18:08:09"/>
        <d v="2014-06-19T07:48:24"/>
        <d v="2016-06-24T03:32:38"/>
        <d v="2016-05-10T08:59:50"/>
        <d v="2015-09-18T08:32:52"/>
        <d v="2014-08-29T07:01:02"/>
        <d v="2015-02-19T01:35:38"/>
        <d v="2016-11-02T03:58:45"/>
        <d v="2016-04-07T11:27:36"/>
        <d v="2015-03-26T17:54:05"/>
        <d v="2014-09-13T05:55:48"/>
        <d v="2014-04-24T04:01:47"/>
        <d v="2016-03-20T03:43:05"/>
        <d v="2016-02-05T10:10:02"/>
        <d v="2015-02-03T02:59:23"/>
        <d v="2015-11-15T21:29:36"/>
        <d v="2015-03-26T05:52:21"/>
        <d v="2015-01-15T00:14:44"/>
        <d v="2014-09-02T22:48:56"/>
        <d v="2014-09-02T09:21:43"/>
        <d v="2014-06-02T23:29:12"/>
        <d v="2015-02-04T01:17:27"/>
        <d v="2016-10-19T08:31:01"/>
        <d v="2014-07-01T06:41:41"/>
        <d v="2014-07-20T01:32:33"/>
        <d v="2016-01-11T21:56:54"/>
        <d v="2014-05-17T09:30:55"/>
        <d v="2014-06-10T17:07:49"/>
        <d v="2016-07-21T22:48:13"/>
        <d v="2014-07-31T20:59:53"/>
        <d v="2015-07-21T01:03:40"/>
        <d v="2015-04-07T06:16:07"/>
        <d v="2016-01-06T05:52:10"/>
        <d v="2014-06-19T10:57:08"/>
        <d v="2015-10-17T18:18:41"/>
        <d v="2015-05-01T04:11:12"/>
        <d v="2014-08-10T20:35:46"/>
        <d v="2016-05-31T14:59:46"/>
        <d v="2015-09-25T20:43:56"/>
        <d v="2015-01-13T03:58:45"/>
        <d v="2016-02-03T05:20:12"/>
        <d v="2014-11-17T10:51:29"/>
        <d v="2016-06-11T09:15:38"/>
        <d v="2015-02-02T00:54:31"/>
        <d v="2015-03-26T01:22:07"/>
        <d v="2014-06-30T23:20:26"/>
        <d v="2016-06-15T07:29:16"/>
        <d v="2014-07-02T00:45:59"/>
        <d v="2016-09-14T02:00:27"/>
        <d v="2014-07-01T12:56:07"/>
        <d v="2015-01-13T00:57:37"/>
        <d v="2015-01-07T12:51:43"/>
        <d v="2016-04-20T19:31:00"/>
        <d v="2014-08-01T20:39:12"/>
        <d v="2016-09-30T23:11:19"/>
        <d v="2015-06-25T05:33:48"/>
        <d v="2016-08-31T06:03:05"/>
        <d v="2016-07-24T11:07:17"/>
        <d v="2015-07-15T23:01:12"/>
        <d v="2016-02-20T08:27:30"/>
        <d v="2015-02-19T00:07:12"/>
        <d v="2016-08-24T02:22:09"/>
        <d v="2016-03-29T23:24:05"/>
        <d v="2016-06-08T08:31:42"/>
        <d v="2014-07-22T03:41:30"/>
        <d v="2014-10-16T12:05:31"/>
        <d v="2015-02-28T04:01:36"/>
        <d v="2016-06-20T20:02:11"/>
        <d v="2014-10-07T05:08:24"/>
        <d v="2014-10-09T14:43:10"/>
        <d v="2015-05-05T01:40:43"/>
        <d v="2015-02-19T06:00:22"/>
        <d v="2014-05-23T04:31:20"/>
        <d v="2015-06-16T15:37:07"/>
        <d v="2014-12-16T13:56:28"/>
        <d v="2014-06-07T02:31:06"/>
        <d v="2014-06-04T00:03:01"/>
        <d v="2016-05-17T02:14:59"/>
        <d v="2016-01-04T00:38:00"/>
        <d v="2015-05-03T05:00:01"/>
        <d v="2015-05-26T06:34:12"/>
        <d v="2015-03-25T02:26:00"/>
        <d v="2014-04-24T23:15:31"/>
        <d v="2016-03-15T03:15:24"/>
        <d v="2015-04-27T13:59:44"/>
        <d v="2015-09-21T08:13:17"/>
        <d v="2014-07-29T04:47:16"/>
        <d v="2016-11-15T13:09:35"/>
        <d v="2014-10-04T02:18:29"/>
        <d v="2016-08-03T04:19:26"/>
        <d v="2016-05-22T01:48:24"/>
        <d v="2016-03-30T11:48:24"/>
        <d v="2015-05-08T08:52:05"/>
        <d v="2016-02-20T06:03:58"/>
        <d v="2015-08-18T02:19:55"/>
        <d v="2016-03-02T04:08:44"/>
        <d v="2016-06-24T19:28:48"/>
        <d v="2015-10-21T01:58:11"/>
        <d v="2014-05-02T06:27:25"/>
        <d v="2014-07-10T01:37:20"/>
        <d v="2016-05-02T06:08:57"/>
        <d v="2016-04-18T01:30:53"/>
        <d v="2014-11-08T04:37:46"/>
        <d v="2014-06-12T22:54:06"/>
        <d v="2014-10-16T04:58:15"/>
        <d v="2015-02-22T20:53:12"/>
        <d v="2014-05-22T10:18:32"/>
        <d v="2015-01-17T04:19:12"/>
        <d v="2015-05-02T02:32:51"/>
        <d v="2014-08-05T08:14:30"/>
        <d v="2014-06-05T03:37:14"/>
        <d v="2014-09-12T02:48:19"/>
        <d v="2015-02-02T22:22:30"/>
        <d v="2015-08-12T03:46:52"/>
        <d v="2014-08-30T16:40:20"/>
        <d v="2015-08-19T02:57:26"/>
        <d v="2016-07-30T17:32:28"/>
        <d v="2014-08-30T02:19:33"/>
        <d v="2015-07-30T00:41:46"/>
        <d v="2016-03-31T16:02:51"/>
        <d v="2015-06-12T08:33:25"/>
        <d v="2016-12-29T20:01:58"/>
        <d v="2015-06-23T02:16:58"/>
        <d v="2016-03-13T22:57:37"/>
        <d v="2016-05-31T23:42:14"/>
        <d v="2014-09-02T22:23:47"/>
        <d v="2015-10-13T02:16:07"/>
        <d v="2015-08-27T23:00:23"/>
        <d v="2015-09-01T23:21:50"/>
        <d v="2015-11-21T01:27:05"/>
        <d v="2014-10-11T16:30:16"/>
        <d v="2016-07-20T18:05:40"/>
        <d v="2016-08-19T02:08:42"/>
        <d v="2016-05-27T08:04:51"/>
        <d v="2015-08-07T01:31:15"/>
        <d v="2014-07-09T22:23:42"/>
        <d v="2015-05-27T02:07:39"/>
        <d v="2015-02-06T03:57:37"/>
        <d v="2015-03-13T03:22:39"/>
        <d v="2015-03-10T23:51:24"/>
        <d v="2016-04-20T09:53:21"/>
        <d v="2016-02-12T06:36:54"/>
        <d v="2015-08-07T17:27:53"/>
        <d v="2016-04-03T05:26:38"/>
        <d v="2014-04-24T20:22:50"/>
        <d v="2014-05-29T22:05:24"/>
        <d v="2015-07-11T08:41:20"/>
        <d v="2015-01-12T09:12:39"/>
        <d v="2016-10-18T18:36:34"/>
        <d v="2014-06-18T23:35:24"/>
        <d v="2014-04-01T14:38:31"/>
        <d v="2015-05-16T03:36:15"/>
        <d v="2015-07-09T10:18:28"/>
        <d v="2015-04-22T05:21:06"/>
        <d v="2015-07-19T00:19:38"/>
        <d v="2016-03-05T02:17:07"/>
        <d v="2016-07-05T00:07:36"/>
        <d v="2015-08-20T22:57:29"/>
        <d v="2014-12-02T01:50:08"/>
        <d v="2014-12-24T20:11:23"/>
        <d v="2015-05-12T03:27:24"/>
        <d v="2014-08-19T01:46:34"/>
        <d v="2014-12-10T00:31:36"/>
        <d v="2014-12-03T15:58:03"/>
        <d v="2014-10-01T04:36:53"/>
        <d v="2015-05-22T21:41:22"/>
        <d v="2014-10-09T17:00:46"/>
        <d v="2014-10-15T06:37:28"/>
        <d v="2016-07-11T02:48:47"/>
        <d v="2016-10-06T21:10:54"/>
        <d v="2015-03-31T02:53:03"/>
        <d v="2016-04-01T01:36:17"/>
        <d v="2016-03-02T02:17:36"/>
        <d v="2015-01-22T12:13:42"/>
        <d v="2014-07-16T19:18:30"/>
        <d v="2016-03-22T10:18:02"/>
        <d v="2016-02-18T18:13:25"/>
        <d v="2015-06-13T15:35:44"/>
        <d v="2014-11-22T01:11:30"/>
        <d v="2016-07-26T00:44:30"/>
        <d v="2016-05-13T20:57:34"/>
        <d v="2015-04-08T03:53:30"/>
        <d v="2015-05-01T23:32:27"/>
        <d v="2014-09-20T16:00:34"/>
        <d v="2014-12-31T06:45:44"/>
        <d v="2014-12-16T03:55:07"/>
        <d v="2014-12-02T05:33:59"/>
        <d v="2016-08-10T09:36:22"/>
        <d v="2015-02-15T08:12:03"/>
        <d v="2014-08-06T01:09:42"/>
        <d v="2016-02-17T22:03:10"/>
        <d v="2014-08-16T03:10:22"/>
        <d v="2015-08-05T03:04:37"/>
        <d v="2016-09-16T04:22:44"/>
        <d v="2014-12-18T07:58:02"/>
        <d v="2016-03-19T05:27:59"/>
        <d v="2015-10-07T04:44:40"/>
        <d v="2016-04-23T08:22:36"/>
        <d v="2016-01-15T03:02:06"/>
        <d v="2016-07-15T22:30:57"/>
        <d v="2015-12-01T07:08:02"/>
        <d v="2016-05-17T01:01:30"/>
        <d v="2016-03-01T07:48:05"/>
        <d v="2015-07-18T18:22:16"/>
        <d v="2015-03-09T16:53:21"/>
        <d v="2014-05-31T01:26:51"/>
        <d v="2014-05-29T22:09:34"/>
        <d v="2015-05-20T09:00:16"/>
        <d v="2015-11-10T22:14:56"/>
        <d v="2015-02-18T06:47:44"/>
        <d v="2017-02-13T22:38:49"/>
        <d v="2015-05-04T23:04:10"/>
        <d v="2016-10-18T11:10:26"/>
        <d v="2015-02-03T06:31:01"/>
        <d v="2016-09-07T06:27:24"/>
        <d v="2014-08-26T13:19:31"/>
        <d v="2014-07-09T01:41:10"/>
        <d v="2016-06-25T02:34:50"/>
        <d v="2015-06-02T23:39:37"/>
        <d v="2014-07-27T00:00:57"/>
        <d v="2016-04-01T01:48:07"/>
        <d v="2015-10-15T03:59:56"/>
        <d v="2016-03-08T10:16:04"/>
        <d v="2014-10-31T04:19:50"/>
        <d v="2014-08-30T02:04:57"/>
        <d v="2014-11-04T06:29:09"/>
        <d v="2016-10-06T22:57:47"/>
        <d v="2016-11-27T11:59:34"/>
        <d v="2016-03-22T05:11:16"/>
        <d v="2015-08-11T00:40:29"/>
        <d v="2014-12-03T00:48:55"/>
        <d v="2015-02-19T00:08:52"/>
        <d v="2016-08-09T00:15:06"/>
        <d v="2015-04-11T02:45:30"/>
        <d v="2014-09-17T23:02:59"/>
        <d v="2015-10-21T03:35:27"/>
        <d v="2015-10-08T11:27:19"/>
        <d v="2016-02-09T13:48:07"/>
        <d v="2016-10-23T07:17:18"/>
        <d v="2015-05-16T18:06:42"/>
        <d v="2016-08-17T01:58:47"/>
        <d v="2014-09-05T15:00:45"/>
        <d v="2014-05-22T01:06:34"/>
        <d v="2016-01-12T19:29:44"/>
        <d v="2014-07-08T23:30:42"/>
        <d v="2016-08-14T23:28:22"/>
        <d v="2015-07-06T16:43:27"/>
        <d v="2016-03-11T17:59:46"/>
        <d v="2015-06-19T03:16:38"/>
        <d v="2017-01-03T05:50:36"/>
        <d v="2016-05-09T23:06:59"/>
        <d v="2014-05-17T04:36:20"/>
        <d v="2015-02-20T14:39:10"/>
        <d v="2014-11-29T05:08:45"/>
        <d v="2016-03-19T05:31:12"/>
        <d v="2015-03-01T13:16:54"/>
        <d v="2016-10-22T18:50:30"/>
        <d v="2016-06-02T13:58:09"/>
        <d v="2015-10-18T03:23:42"/>
        <d v="2014-07-03T05:43:02"/>
        <d v="2015-06-19T07:16:59"/>
        <d v="2015-06-30T21:20:52"/>
        <d v="2015-05-13T00:12:17"/>
        <d v="2015-05-18T20:20:11"/>
        <d v="2014-06-30T23:04:27"/>
        <d v="2014-08-28T06:43:04"/>
        <d v="2014-10-02T15:04:57"/>
        <d v="2016-07-06T04:57:09"/>
        <d v="2016-05-03T22:19:42"/>
        <d v="2014-08-26T03:34:44"/>
        <d v="2014-06-12T21:46:58"/>
        <d v="2015-04-26T20:44:58"/>
        <d v="2014-05-28T02:16:21"/>
        <d v="2016-09-14T18:53:54"/>
        <d v="2016-01-05T23:38:10"/>
        <d v="2014-05-14T00:26:58"/>
        <d v="2016-09-20T10:48:16"/>
        <d v="2015-08-03T12:19:46"/>
        <d v="2014-04-24T22:14:19"/>
        <d v="2015-08-14T23:54:20"/>
        <d v="2014-05-28T13:14:15"/>
        <d v="2014-07-10T02:53:24"/>
        <d v="2015-05-24T03:50:39"/>
        <d v="2014-10-28T22:21:23"/>
        <d v="2015-01-17T00:48:49"/>
        <d v="2014-09-10T07:09:39"/>
        <d v="2015-11-01T12:35:29"/>
        <d v="2016-04-30T11:12:47"/>
        <d v="2014-12-23T04:53:30"/>
        <d v="2014-12-15T22:48:36"/>
        <d v="2016-04-19T19:10:48"/>
        <d v="2016-02-02T03:21:27"/>
        <d v="2014-09-15T22:26:56"/>
        <d v="2014-08-31T22:03:20"/>
        <d v="2015-05-05T20:59:53"/>
        <d v="2016-06-03T20:54:44"/>
        <d v="2016-07-05T20:06:28"/>
        <d v="2016-04-02T00:33:14"/>
        <d v="2014-06-02T21:01:54"/>
        <d v="2014-08-29T05:55:49"/>
        <d v="2016-07-01T09:09:38"/>
        <d v="2014-06-20T11:24:46"/>
        <d v="2014-05-27T00:59:06"/>
        <d v="2015-03-09T21:49:48"/>
        <d v="2014-05-21T01:22:53"/>
        <d v="2015-05-10T12:07:47"/>
        <d v="2016-05-16T01:42:46"/>
        <d v="2015-04-24T21:21:07"/>
        <d v="2015-02-02T07:53:39"/>
        <d v="2015-12-23T05:18:29"/>
        <d v="2015-04-09T04:47:29"/>
        <d v="2015-01-29T01:11:15"/>
        <d v="2015-05-24T01:31:06"/>
        <d v="2015-06-11T07:50:06"/>
        <d v="2014-10-16T06:28:04"/>
        <d v="2016-01-13T00:07:27"/>
        <d v="2014-11-01T02:04:22"/>
        <d v="2016-04-05T19:47:40"/>
        <d v="2016-02-02T06:41:07"/>
        <d v="2016-04-02T11:22:51"/>
        <d v="2016-09-19T16:21:34"/>
        <d v="2015-07-20T12:06:16"/>
        <d v="2015-02-06T12:55:12"/>
        <d v="2015-07-19T00:15:59"/>
        <d v="2014-12-11T02:04:06"/>
        <d v="2014-11-26T00:15:33"/>
        <d v="2015-04-09T08:35:08"/>
        <d v="2015-03-27T05:38:16"/>
        <d v="2015-04-29T00:38:09"/>
        <d v="2015-02-14T01:04:53"/>
        <d v="2015-10-21T00:35:03"/>
        <d v="2014-06-24T06:31:45"/>
        <d v="2016-06-27T18:47:48"/>
        <d v="2014-07-13T10:09:15"/>
        <d v="2015-11-18T06:05:50"/>
        <d v="2014-08-07T13:09:04"/>
        <d v="2014-06-04T01:02:44"/>
        <d v="2014-06-04T03:32:32"/>
        <d v="2014-07-12T00:45:02"/>
        <d v="2016-09-08T17:20:39"/>
        <d v="2015-06-09T15:11:36"/>
        <d v="2016-01-27T00:57:16"/>
        <d v="2016-03-29T11:03:08"/>
        <d v="2015-01-13T07:33:28"/>
        <d v="2016-02-03T08:51:13"/>
        <d v="2016-09-07T03:15:35"/>
        <d v="2015-05-05T03:46:40"/>
        <d v="2014-06-19T05:08:57"/>
        <d v="2016-03-17T04:48:27"/>
        <d v="2014-05-13T03:33:18"/>
        <d v="2014-11-12T04:25:15"/>
        <d v="2014-04-18T19:18:58"/>
        <d v="2015-06-27T10:35:53"/>
        <d v="2014-04-10T20:36:26"/>
        <d v="2015-06-18T19:12:17"/>
        <d v="2015-07-09T03:31:29"/>
        <d v="2015-03-03T02:00:26"/>
        <d v="2016-05-10T04:13:52"/>
        <d v="2014-07-01T02:38:02"/>
        <d v="2014-05-29T12:00:45"/>
        <d v="2015-02-15T08:28:17"/>
        <d v="2014-05-14T01:28:10"/>
        <d v="2016-03-16T22:21:19"/>
        <d v="2015-05-15T06:20:10"/>
        <d v="2016-05-04T04:34:12"/>
        <d v="2016-11-08T22:48:26"/>
        <d v="2016-10-13T08:07:27"/>
        <d v="2015-03-25T03:00:55"/>
        <d v="2015-03-13T06:37:23"/>
        <d v="2014-06-24T16:49:38"/>
        <d v="2014-09-05T10:40:21"/>
        <d v="2014-12-17T03:39:40"/>
        <d v="2016-02-26T01:39:00"/>
        <d v="2015-06-11T13:16:25"/>
        <d v="2014-08-15T05:11:25"/>
        <d v="2016-06-26T04:41:37"/>
        <d v="2016-02-20T11:22:00"/>
        <d v="2016-06-11T07:32:12"/>
        <d v="2016-06-27T23:19:29"/>
        <d v="2016-04-27T08:54:35"/>
        <d v="2015-06-12T20:50:06"/>
        <d v="2015-11-26T00:41:59"/>
        <d v="2015-05-15T03:10:18"/>
        <d v="2016-10-24T00:00:23"/>
        <d v="2014-05-08T00:36:32"/>
        <d v="2015-06-15T18:43:42"/>
        <d v="2014-11-26T06:32:09"/>
        <d v="2015-05-08T21:55:54"/>
        <d v="2015-07-16T18:28:10"/>
        <d v="2016-11-15T08:42:36"/>
        <d v="2015-03-22T05:09:25"/>
        <d v="2014-07-12T01:20:48"/>
        <d v="2016-02-11T06:20:43"/>
        <d v="2014-12-10T01:41:23"/>
        <d v="2014-12-03T00:13:36"/>
        <d v="2015-09-22T11:01:46"/>
        <d v="2016-02-04T07:19:28"/>
        <d v="2016-06-06T08:13:44"/>
        <d v="2014-07-30T05:17:20"/>
        <d v="2014-06-09T14:13:01"/>
        <d v="2015-03-28T05:48:59"/>
        <d v="2015-02-24T18:53:39"/>
        <d v="2014-06-10T20:38:27"/>
        <d v="2015-02-20T04:22:38"/>
        <d v="2016-04-27T23:02:53"/>
        <d v="2015-04-16T02:01:48"/>
        <d v="2016-05-07T14:37:01"/>
        <d v="2015-02-24T05:41:52"/>
        <d v="2015-07-22T14:14:17"/>
        <d v="2014-06-18T00:33:43"/>
        <d v="2015-10-08T00:43:36"/>
        <d v="2015-02-11T04:13:02"/>
        <d v="2015-06-29T13:01:44"/>
        <d v="2015-06-05T23:38:37"/>
        <d v="2015-12-03T12:20:07"/>
        <d v="2015-11-22T04:06:57"/>
        <d v="2015-06-16T05:50:44"/>
        <d v="2016-07-20T23:01:43"/>
        <d v="2015-05-27T09:40:14"/>
        <d v="2015-04-07T18:09:54"/>
        <d v="2015-01-31T06:16:41"/>
        <d v="2014-11-01T20:39:47"/>
        <d v="2016-08-12T04:46:11"/>
        <d v="2016-05-14T01:46:51"/>
        <d v="2014-10-16T04:22:25"/>
        <d v="2016-01-06T10:45:35"/>
        <d v="2014-11-21T04:56:12"/>
        <d v="2015-05-19T18:41:07"/>
        <d v="2016-04-01T06:36:48"/>
        <d v="2016-07-03T06:14:12"/>
        <d v="2015-05-29T02:22:38"/>
        <d v="2015-04-23T01:03:29"/>
        <d v="2015-05-31T11:25:24"/>
        <d v="2016-03-04T00:50:29"/>
        <d v="2014-05-22T02:51:27"/>
        <d v="2014-04-11T19:50:52"/>
        <d v="2014-05-07T09:44:24"/>
        <d v="2014-05-07T22:48:54"/>
        <d v="2015-09-01T23:02:54"/>
        <d v="2014-09-03T13:19:02"/>
        <d v="2015-06-04T13:23:11"/>
        <d v="2015-09-19T03:36:29"/>
        <d v="2015-05-13T02:24:44"/>
        <d v="2014-12-02T10:59:03"/>
        <d v="2015-06-17T18:32:59"/>
        <d v="2015-03-02T12:34:36"/>
        <d v="2014-07-29T04:09:38"/>
        <d v="2015-04-10T05:14:18"/>
        <d v="2015-02-25T07:17:51"/>
        <d v="2015-02-07T01:50:03"/>
        <d v="2014-07-10T01:41:30"/>
        <d v="2015-05-04T18:20:44"/>
        <d v="2014-05-31T05:26:47"/>
        <d v="2014-07-13T23:51:50"/>
        <d v="2014-10-02T22:09:37"/>
        <d v="2016-08-29T14:15:56"/>
        <d v="2015-09-06T23:11:45"/>
        <d v="2015-10-19T05:24:14"/>
        <d v="2014-07-21T23:38:18"/>
        <d v="2016-02-03T06:43:41"/>
        <d v="2016-05-20T03:32:19"/>
        <d v="2014-08-14T23:50:05"/>
        <d v="2015-02-13T01:23:12"/>
        <d v="2014-06-03T12:07:58"/>
        <d v="2017-01-29T02:44:10"/>
        <d v="2015-06-25T11:29:56"/>
        <d v="2015-09-09T00:42:15"/>
        <d v="2015-01-03T08:23:42"/>
        <d v="2016-09-02T16:19:25"/>
        <d v="2016-01-03T22:58:48"/>
        <d v="2016-11-09T00:15:52"/>
        <d v="2015-05-31T03:39:06"/>
        <d v="2014-12-27T04:39:56"/>
        <d v="2014-06-26T03:33:40"/>
        <d v="2017-01-21T08:26:39"/>
        <d v="2016-01-05T07:36:10"/>
        <d v="2014-08-03T22:27:49"/>
        <d v="2015-03-03T02:59:52"/>
        <d v="2016-04-10T06:49:51"/>
        <d v="2014-11-11T13:28:22"/>
        <d v="2015-03-17T04:35:29"/>
        <d v="2017-01-27T21:05:58"/>
        <d v="2014-12-04T08:07:10"/>
        <d v="2015-06-17T02:12:24"/>
        <d v="2015-02-21T11:10:44"/>
        <d v="2014-08-16T23:39:17"/>
        <d v="2014-05-20T23:47:20"/>
        <d v="2016-11-06T07:00:12"/>
        <d v="2015-01-28T14:00:18"/>
        <d v="2014-06-03T12:36:18"/>
        <d v="2014-12-10T04:58:03"/>
        <d v="2015-07-08T19:34:30"/>
        <d v="2014-07-24T02:36:01"/>
        <d v="2015-05-12T10:13:11"/>
        <d v="2015-11-10T03:49:59"/>
        <d v="2016-10-20T19:14:02"/>
        <d v="2015-07-01T08:16:05"/>
        <d v="2015-04-01T13:30:00"/>
        <d v="2015-04-30T22:58:23"/>
        <d v="2015-05-20T06:01:33"/>
        <d v="2014-09-25T03:40:06"/>
        <d v="2014-07-14T11:14:56"/>
        <d v="2014-08-12T16:37:22"/>
        <d v="2015-08-09T02:09:57"/>
        <d v="2014-10-28T03:29:37"/>
        <d v="2015-02-24T14:28:50"/>
        <d v="2015-10-31T13:04:09"/>
        <d v="2015-04-21T03:39:16"/>
        <d v="2016-05-03T07:38:29"/>
        <d v="2016-05-04T19:19:12"/>
        <d v="2014-08-12T20:39:21"/>
        <d v="2014-07-23T23:57:03"/>
        <d v="2015-12-21T00:26:13"/>
        <d v="2016-10-14T17:17:40"/>
        <d v="2014-10-14T21:00:55"/>
        <d v="2015-01-17T02:26:50"/>
        <d v="2015-03-13T07:31:11"/>
        <d v="2014-05-28T07:02:02"/>
        <d v="2014-07-01T04:53:59"/>
        <d v="2014-11-27T10:02:28"/>
        <d v="2014-07-10T14:25:04"/>
        <d v="2015-09-19T00:23:47"/>
        <d v="2016-08-20T03:51:05"/>
        <d v="2016-03-04T16:07:48"/>
        <d v="2015-08-12T11:38:27"/>
        <d v="2016-02-15T12:02:44"/>
        <d v="2016-06-18T07:14:22"/>
        <d v="2015-08-18T00:07:19"/>
        <d v="2015-08-05T23:45:46"/>
        <d v="2016-11-01T14:18:40"/>
        <d v="2016-06-13T23:09:20"/>
        <d v="2015-05-28T05:44:14"/>
        <d v="2014-10-03T17:36:19"/>
        <d v="2014-11-18T19:49:11"/>
        <d v="2014-10-28T22:05:37"/>
        <d v="2015-04-18T05:41:54"/>
        <d v="2015-10-03T02:41:08"/>
        <d v="2015-07-28T23:54:35"/>
        <d v="2015-04-16T03:14:28"/>
        <d v="2015-01-28T04:00:22"/>
        <d v="2016-09-02T11:25:44"/>
        <d v="2014-07-09T15:48:43"/>
        <d v="2015-01-12T10:53:41"/>
        <d v="2016-03-11T00:51:20"/>
        <d v="2016-03-05T03:49:02"/>
        <d v="2015-08-28T02:58:10"/>
        <d v="2016-06-29T09:09:46"/>
        <d v="2014-05-15T23:37:44"/>
        <d v="2015-10-30T04:22:21"/>
        <d v="2016-03-29T06:22:07"/>
        <d v="2016-05-24T07:25:54"/>
        <d v="2014-06-27T06:48:32"/>
        <d v="2014-08-30T02:55:56"/>
        <d v="2015-12-05T04:17:36"/>
        <d v="2014-04-17T05:23:30"/>
        <d v="2015-11-03T22:54:54"/>
        <d v="2015-10-19T11:41:57"/>
        <d v="2015-02-19T01:19:46"/>
        <d v="2016-02-14T13:39:40"/>
        <d v="2014-06-12T01:04:38"/>
        <d v="2017-02-04T14:58:27"/>
        <d v="2016-03-24T03:34:33"/>
        <d v="2016-08-20T04:30:46"/>
        <d v="2016-03-19T04:43:31"/>
        <d v="2014-06-21T20:52:06"/>
        <d v="2014-12-08T09:37:14"/>
        <d v="2016-04-10T00:25:10"/>
        <d v="2016-05-03T21:07:28"/>
        <d v="2016-06-14T04:48:18"/>
        <d v="2014-07-11T04:36:01"/>
        <d v="2016-06-23T02:55:32"/>
        <d v="2014-12-02T23:25:53"/>
        <d v="2015-03-07T05:40:57"/>
        <d v="2014-06-05T22:22:27"/>
        <d v="2016-05-18T12:19:09"/>
        <d v="2015-05-09T03:26:20"/>
        <d v="2014-04-19T04:52:36"/>
        <d v="2014-10-09T07:07:24"/>
        <d v="2016-01-31T00:58:40"/>
        <d v="2016-04-07T21:09:54"/>
        <d v="2014-05-07T06:11:30"/>
        <d v="2015-08-14T09:56:53"/>
        <d v="2015-10-10T01:59:41"/>
        <d v="2016-02-02T00:08:13"/>
        <d v="2015-05-01T23:28:02"/>
        <d v="2015-10-13T06:34:19"/>
        <d v="2015-04-14T04:45:12"/>
        <d v="2014-06-19T17:21:30"/>
        <d v="2015-01-16T00:24:37"/>
        <d v="2014-11-07T14:24:24"/>
        <d v="2015-03-06T17:23:41"/>
        <d v="2015-02-27T07:07:06"/>
        <d v="2014-07-23T03:53:18"/>
        <d v="2016-03-08T23:29:18"/>
        <d v="2017-02-10T07:08:28"/>
        <d v="2014-08-28T09:02:41"/>
        <d v="2015-01-16T22:05:47"/>
        <d v="2014-09-08T11:54:17"/>
        <d v="2014-08-22T03:23:05"/>
        <d v="2016-01-23T02:33:07"/>
        <d v="2014-07-29T02:33:01"/>
        <d v="2015-06-23T07:08:27"/>
        <d v="2014-08-01T00:49:20"/>
        <d v="2014-10-10T02:29:26"/>
        <d v="2014-12-29T21:04:38"/>
        <d v="2015-04-02T21:04:09"/>
        <d v="2015-01-17T15:13:43"/>
        <d v="2016-02-19T13:54:29"/>
        <d v="2015-06-20T02:44:23"/>
        <d v="2014-08-19T04:56:40"/>
        <d v="2014-08-06T00:07:54"/>
        <d v="2016-09-08T05:51:48"/>
        <d v="2016-02-18T00:13:16"/>
        <d v="2015-02-22T12:34:59"/>
        <d v="2014-08-28T05:52:38"/>
        <d v="2014-12-17T22:01:07"/>
        <d v="2016-02-09T07:59:23"/>
        <d v="2015-08-02T00:04:57"/>
        <d v="2015-05-27T13:42:16"/>
        <d v="2015-10-05T23:43:59"/>
        <d v="2017-02-03T07:18:01"/>
        <d v="2014-05-07T06:31:40"/>
        <d v="2015-11-14T08:36:10"/>
        <d v="2016-01-05T23:43:19"/>
        <d v="2014-10-29T22:02:44"/>
        <d v="2015-10-17T03:25:16"/>
        <d v="2016-09-01T14:27:04"/>
        <d v="2015-03-05T06:44:10"/>
        <d v="2014-09-22T05:11:27"/>
        <d v="2014-06-15T06:29:24"/>
        <d v="2016-05-07T09:41:55"/>
        <d v="2014-08-19T03:10:10"/>
        <d v="2015-10-29T00:06:07"/>
        <d v="2015-05-20T13:33:24"/>
        <d v="2016-07-08T19:22:34"/>
        <d v="2014-12-22T10:01:04"/>
        <d v="2014-11-06T06:58:45"/>
        <d v="2015-03-11T13:16:22"/>
        <d v="2014-07-22T12:49:49"/>
        <d v="2014-09-22T23:36:50"/>
        <d v="2014-12-18T08:32:23"/>
        <d v="2016-03-07T20:13:07"/>
        <d v="2015-06-15T07:00:15"/>
        <d v="2014-09-23T23:16:31"/>
        <d v="2014-05-03T03:26:37"/>
        <d v="2014-08-15T05:05:16"/>
        <d v="2014-10-17T00:33:48"/>
        <d v="2016-09-01T04:11:25"/>
        <d v="2014-05-20T23:33:51"/>
        <d v="2016-06-14T06:23:59"/>
        <d v="2015-11-03T07:14:40"/>
        <d v="2016-03-17T09:27:24"/>
        <d v="2014-08-15T23:22:32"/>
        <d v="2014-05-21T00:40:56"/>
        <d v="2016-02-21T11:23:43"/>
        <d v="2016-06-03T01:44:28"/>
        <d v="2014-05-29T00:21:24"/>
        <d v="2015-03-30T22:07:06"/>
        <d v="2014-07-14T06:50:11"/>
        <d v="2016-04-19T08:56:28"/>
        <d v="2015-08-19T10:49:10"/>
        <d v="2016-12-15T07:07:35"/>
        <d v="2015-01-18T23:52:36"/>
        <d v="2015-01-28T00:00:20"/>
        <d v="2016-11-27T03:18:51"/>
        <d v="2014-06-23T02:35:11"/>
        <d v="2015-03-15T16:17:06"/>
        <d v="2015-10-06T21:16:15"/>
        <d v="2014-05-20T09:06:09"/>
        <d v="2014-09-24T03:05:49"/>
        <d v="2016-11-22T01:03:14"/>
        <d v="2016-12-29T02:54:02"/>
        <d v="2016-05-21T06:32:01"/>
        <d v="2016-05-22T00:45:16"/>
        <d v="2015-02-06T21:57:05"/>
        <d v="2015-10-30T12:32:33"/>
        <d v="2015-12-16T02:16:56"/>
        <d v="2016-09-09T18:28:26"/>
        <d v="2015-02-23T22:29:35"/>
        <d v="2015-10-28T06:34:59"/>
        <d v="2016-06-18T01:49:46"/>
        <d v="2014-12-17T22:42:04"/>
        <d v="2015-04-29T01:34:48"/>
        <d v="2015-07-25T00:08:57"/>
        <d v="2014-12-17T20:09:11"/>
        <d v="2015-02-04T12:40:47"/>
        <d v="2015-06-24T03:34:53"/>
        <d v="2014-09-08T10:05:00"/>
        <d v="2016-11-19T08:45:50"/>
        <d v="2017-01-15T20:43:39"/>
        <d v="2015-12-07T03:47:17"/>
        <d v="2016-05-06T01:19:57"/>
        <d v="2016-07-20T04:24:33"/>
        <d v="2014-10-15T10:59:50"/>
        <d v="2016-12-27T05:41:22"/>
        <d v="2016-04-16T04:21:13"/>
        <d v="2015-07-04T03:59:26"/>
        <d v="2016-09-27T14:40:34"/>
        <d v="2016-11-23T08:15:09"/>
        <d v="2015-02-18T09:11:06"/>
        <d v="2014-09-02T06:00:01"/>
        <d v="2017-02-01T08:45:37"/>
        <d v="2015-10-30T20:56:44"/>
        <d v="2016-05-22T23:02:31"/>
        <d v="2015-01-25T11:15:40"/>
        <d v="2016-02-01T06:43:06"/>
        <d v="2015-12-20T21:45:23"/>
      </sharedItems>
      <fieldGroup par="21" base="18">
        <rangePr groupBy="months" startDate="2009-05-17T11:55:13" endDate="2017-03-15T23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7T11:55:13" endDate="2017-03-15T23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11:55:13" endDate="2017-03-15T23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19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17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19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2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07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07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16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4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08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5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1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0T21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09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1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6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2T22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1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5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2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09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6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5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0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1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5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6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8-31T19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08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18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1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07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4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07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2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4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3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6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1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06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4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1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0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0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5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0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0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1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09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08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2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19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18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3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4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3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08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0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2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06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0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08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1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07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08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6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5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1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5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4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5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05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17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09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0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3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0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4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19T20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5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4T16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1-30T16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8T20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2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19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5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17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5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08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0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17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0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09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7T22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03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0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8T19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06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09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3T21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4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4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14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2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5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0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07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09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0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07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3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0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17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2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6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17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0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07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07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09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1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1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18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3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3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1-30T21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09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18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09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2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1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05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2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19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6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3-31T20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19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06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12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19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18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2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4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1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08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0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2T20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0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03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4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2T19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19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4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09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2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2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5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5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6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2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1T21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5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1T20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3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0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3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3T17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2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3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4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5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08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6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4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1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5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2T17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13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4T20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17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3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07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0T20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18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1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4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1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07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09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4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08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5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08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3T23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4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07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3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08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2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1T23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07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6T20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5T21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06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19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0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15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16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19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3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1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07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3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0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3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0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07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3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0T19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7T18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2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4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6T20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5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6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1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08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6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2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09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7T19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09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0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5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1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1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5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8T18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09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09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0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2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4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17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6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1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3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17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08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08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2T22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1T19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13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0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0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14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17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3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09-12-31T22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5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4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18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08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15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5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3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2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2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09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05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3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4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7T16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07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18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1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19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07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09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5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09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3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5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07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13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08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5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3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2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14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08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09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09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3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18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4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0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07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0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0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0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0-31T19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5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7T22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0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4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18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1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08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0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3T20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4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4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8T21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5T23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4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4T18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14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3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2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09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3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04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8T21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7-31T22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3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16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17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06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4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4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5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07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2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1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2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5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09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3T17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6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06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19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19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09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3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1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1T20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06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5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09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09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14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13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0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5T21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08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1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2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8T21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4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8T22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6T20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09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08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19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2T20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0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2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07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3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1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4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0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1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4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1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06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08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13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19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0T20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ABFA7E-C504-D946-863C-3D0A7C24F34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0AF754-11C2-A043-9457-E2D421006A7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CAD8C0-64DB-CB42-A909-EC7E875CE93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40C67-5E0B-3E4D-95EB-7F34FB90500C}">
  <dimension ref="A1:F14"/>
  <sheetViews>
    <sheetView workbookViewId="0">
      <selection activeCell="F25" sqref="F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8378</v>
      </c>
    </row>
    <row r="3" spans="1:6" x14ac:dyDescent="0.2">
      <c r="A3" s="8" t="s">
        <v>8313</v>
      </c>
      <c r="B3" s="8" t="s">
        <v>8312</v>
      </c>
    </row>
    <row r="4" spans="1:6" x14ac:dyDescent="0.2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">
      <c r="A5" s="9" t="s">
        <v>8314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8315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8316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8317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8318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8319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8320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8321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8322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8311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AAAFE-7D29-8447-878B-C41544C39230}">
  <dimension ref="A1:F47"/>
  <sheetViews>
    <sheetView workbookViewId="0">
      <selection activeCell="P12" sqref="P1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customWidth="1"/>
    <col min="4" max="4" width="8.1640625" bestFit="1" customWidth="1"/>
    <col min="5" max="5" width="4" customWidth="1"/>
    <col min="6" max="6" width="10" bestFit="1" customWidth="1"/>
  </cols>
  <sheetData>
    <row r="1" spans="1:6" x14ac:dyDescent="0.2">
      <c r="A1" s="8" t="s">
        <v>8223</v>
      </c>
      <c r="B1" t="s">
        <v>8378</v>
      </c>
    </row>
    <row r="2" spans="1:6" x14ac:dyDescent="0.2">
      <c r="A2" s="8" t="s">
        <v>8308</v>
      </c>
      <c r="B2" t="s">
        <v>8378</v>
      </c>
    </row>
    <row r="4" spans="1:6" x14ac:dyDescent="0.2">
      <c r="A4" s="8" t="s">
        <v>8313</v>
      </c>
      <c r="B4" s="8" t="s">
        <v>8312</v>
      </c>
    </row>
    <row r="5" spans="1:6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9" t="s">
        <v>8334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8323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8324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8335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8352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8353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8336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8354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8337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8338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8325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8339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8355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8340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8341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8342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8356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8343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8326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8344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8357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8358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8359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8349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8360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8327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8361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8351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8328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8329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8362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8363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8330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8350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8331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8332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8333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8311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DB2CD-12BD-ED46-B84B-008B1E1CD2F7}">
  <dimension ref="A1:E18"/>
  <sheetViews>
    <sheetView workbookViewId="0">
      <selection activeCell="H17" sqref="H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customWidth="1"/>
    <col min="4" max="4" width="8.1640625" bestFit="1" customWidth="1"/>
    <col min="5" max="6" width="10" bestFit="1" customWidth="1"/>
  </cols>
  <sheetData>
    <row r="1" spans="1:5" x14ac:dyDescent="0.2">
      <c r="A1" s="8" t="s">
        <v>8308</v>
      </c>
      <c r="B1" t="s">
        <v>8378</v>
      </c>
    </row>
    <row r="2" spans="1:5" x14ac:dyDescent="0.2">
      <c r="A2" s="8" t="s">
        <v>8379</v>
      </c>
      <c r="B2" t="s">
        <v>8378</v>
      </c>
    </row>
    <row r="4" spans="1:5" x14ac:dyDescent="0.2">
      <c r="A4" s="8" t="s">
        <v>8313</v>
      </c>
      <c r="B4" s="8" t="s">
        <v>8312</v>
      </c>
    </row>
    <row r="5" spans="1:5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11" t="s">
        <v>8372</v>
      </c>
      <c r="B6" s="7">
        <v>177</v>
      </c>
      <c r="C6" s="7">
        <v>146</v>
      </c>
      <c r="D6" s="7">
        <v>33</v>
      </c>
      <c r="E6" s="7">
        <v>356</v>
      </c>
    </row>
    <row r="7" spans="1:5" x14ac:dyDescent="0.2">
      <c r="A7" s="11" t="s">
        <v>8373</v>
      </c>
      <c r="B7" s="7">
        <v>207</v>
      </c>
      <c r="C7" s="7">
        <v>106</v>
      </c>
      <c r="D7" s="7">
        <v>27</v>
      </c>
      <c r="E7" s="7">
        <v>340</v>
      </c>
    </row>
    <row r="8" spans="1:5" x14ac:dyDescent="0.2">
      <c r="A8" s="11" t="s">
        <v>8374</v>
      </c>
      <c r="B8" s="7">
        <v>179</v>
      </c>
      <c r="C8" s="7">
        <v>107</v>
      </c>
      <c r="D8" s="7">
        <v>29</v>
      </c>
      <c r="E8" s="7">
        <v>315</v>
      </c>
    </row>
    <row r="9" spans="1:5" x14ac:dyDescent="0.2">
      <c r="A9" s="11" t="s">
        <v>8375</v>
      </c>
      <c r="B9" s="7">
        <v>189</v>
      </c>
      <c r="C9" s="7">
        <v>105</v>
      </c>
      <c r="D9" s="7">
        <v>27</v>
      </c>
      <c r="E9" s="7">
        <v>321</v>
      </c>
    </row>
    <row r="10" spans="1:5" x14ac:dyDescent="0.2">
      <c r="A10" s="11" t="s">
        <v>8366</v>
      </c>
      <c r="B10" s="7">
        <v>238</v>
      </c>
      <c r="C10" s="7">
        <v>127</v>
      </c>
      <c r="D10" s="7">
        <v>26</v>
      </c>
      <c r="E10" s="7">
        <v>391</v>
      </c>
    </row>
    <row r="11" spans="1:5" x14ac:dyDescent="0.2">
      <c r="A11" s="11" t="s">
        <v>8376</v>
      </c>
      <c r="B11" s="7">
        <v>211</v>
      </c>
      <c r="C11" s="7">
        <v>143</v>
      </c>
      <c r="D11" s="7">
        <v>25</v>
      </c>
      <c r="E11" s="7">
        <v>379</v>
      </c>
    </row>
    <row r="12" spans="1:5" x14ac:dyDescent="0.2">
      <c r="A12" s="11" t="s">
        <v>8367</v>
      </c>
      <c r="B12" s="7">
        <v>194</v>
      </c>
      <c r="C12" s="7">
        <v>152</v>
      </c>
      <c r="D12" s="7">
        <v>44</v>
      </c>
      <c r="E12" s="7">
        <v>390</v>
      </c>
    </row>
    <row r="13" spans="1:5" x14ac:dyDescent="0.2">
      <c r="A13" s="11" t="s">
        <v>8368</v>
      </c>
      <c r="B13" s="7">
        <v>168</v>
      </c>
      <c r="C13" s="7">
        <v>134</v>
      </c>
      <c r="D13" s="7">
        <v>33</v>
      </c>
      <c r="E13" s="7">
        <v>335</v>
      </c>
    </row>
    <row r="14" spans="1:5" x14ac:dyDescent="0.2">
      <c r="A14" s="11" t="s">
        <v>8369</v>
      </c>
      <c r="B14" s="7">
        <v>146</v>
      </c>
      <c r="C14" s="7">
        <v>127</v>
      </c>
      <c r="D14" s="7">
        <v>25</v>
      </c>
      <c r="E14" s="7">
        <v>298</v>
      </c>
    </row>
    <row r="15" spans="1:5" x14ac:dyDescent="0.2">
      <c r="A15" s="11" t="s">
        <v>8370</v>
      </c>
      <c r="B15" s="7">
        <v>181</v>
      </c>
      <c r="C15" s="7">
        <v>151</v>
      </c>
      <c r="D15" s="7">
        <v>20</v>
      </c>
      <c r="E15" s="7">
        <v>352</v>
      </c>
    </row>
    <row r="16" spans="1:5" x14ac:dyDescent="0.2">
      <c r="A16" s="11" t="s">
        <v>8371</v>
      </c>
      <c r="B16" s="7">
        <v>181</v>
      </c>
      <c r="C16" s="7">
        <v>111</v>
      </c>
      <c r="D16" s="7">
        <v>37</v>
      </c>
      <c r="E16" s="7">
        <v>329</v>
      </c>
    </row>
    <row r="17" spans="1:5" x14ac:dyDescent="0.2">
      <c r="A17" s="11" t="s">
        <v>8377</v>
      </c>
      <c r="B17" s="7">
        <v>114</v>
      </c>
      <c r="C17" s="7">
        <v>121</v>
      </c>
      <c r="D17" s="7">
        <v>23</v>
      </c>
      <c r="E17" s="7">
        <v>258</v>
      </c>
    </row>
    <row r="18" spans="1:5" x14ac:dyDescent="0.2">
      <c r="A18" s="11" t="s">
        <v>8311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A88BC-2639-AE4E-B28D-BBA58DFA6822}">
  <dimension ref="A1:H13"/>
  <sheetViews>
    <sheetView workbookViewId="0">
      <selection activeCell="H2" sqref="H2"/>
    </sheetView>
  </sheetViews>
  <sheetFormatPr baseColWidth="10" defaultRowHeight="15" x14ac:dyDescent="0.2"/>
  <cols>
    <col min="1" max="1" width="25" customWidth="1"/>
    <col min="2" max="2" width="18.6640625" customWidth="1"/>
    <col min="3" max="3" width="13.6640625" customWidth="1"/>
    <col min="4" max="4" width="18" customWidth="1"/>
    <col min="5" max="5" width="16.33203125" customWidth="1"/>
    <col min="6" max="6" width="19.33203125" style="18" customWidth="1"/>
    <col min="7" max="7" width="15" style="7" customWidth="1"/>
    <col min="8" max="8" width="17.1640625" style="15" customWidth="1"/>
  </cols>
  <sheetData>
    <row r="1" spans="1:8" x14ac:dyDescent="0.2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7" t="s">
        <v>8385</v>
      </c>
      <c r="G1" s="13" t="s">
        <v>8386</v>
      </c>
      <c r="H1" s="14" t="s">
        <v>8387</v>
      </c>
    </row>
    <row r="2" spans="1:8" x14ac:dyDescent="0.2">
      <c r="A2" t="s">
        <v>8388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 t="shared" ref="E2:E8" si="0"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">
      <c r="A3" t="s">
        <v>8389</v>
      </c>
      <c r="B3">
        <f>COUNTIFS(Sheet1!D:D,"&gt;=1000", Sheet1!D:D,"&gt;=4999",Sheet1!F:F,"successful")</f>
        <v>932</v>
      </c>
      <c r="C3">
        <f>COUNTIFS(Sheet1!D:D,"&gt;=1000",Sheet1!D:D,"&lt;=4999",Sheet1!F:F,"failed")</f>
        <v>420</v>
      </c>
      <c r="D3">
        <f>COUNTIFS(Sheet1!D:D,"&gt;=1000",Sheet1!D:D,"&lt;=4999",Sheet1!F:F,"canceled")</f>
        <v>60</v>
      </c>
      <c r="E3">
        <f t="shared" si="0"/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">
      <c r="A4" t="s">
        <v>8390</v>
      </c>
      <c r="B4">
        <f>COUNTIFS(Sheet1!D:D,"&gt;=5000",Sheet1!D:D,"&lt;=9999",Sheet1!F:F,"successful")</f>
        <v>381</v>
      </c>
      <c r="C4">
        <f>COUNTIFS(Sheet1!D:D,"&gt;=5000",Sheet1!D:D,"&lt;=9999",Sheet1!F:F,"failed")</f>
        <v>283</v>
      </c>
      <c r="D4">
        <f>COUNTIFS(Sheet1!D:D,"&gt;=5000",Sheet1!D:D,"&lt;=9999",Sheet1!F:F,"canceled")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">
      <c r="A5" t="s">
        <v>8392</v>
      </c>
      <c r="B5">
        <f>COUNTIFS(Sheet1!D:D,"&gt;=10000",Sheet1!D:D,"&lt;=14999",Sheet1!F:F,"successful")</f>
        <v>168</v>
      </c>
      <c r="C5">
        <f>COUNTIFS(Sheet1!D:D,"&gt;=10000",Sheet1!D:D,"&lt;=14999",Sheet1!F:F,"failed")</f>
        <v>144</v>
      </c>
      <c r="D5" s="12">
        <f>COUNTIFS(Sheet1!D:D,"&gt;=10000",Sheet1!D:D,"&lt;=14999",Sheet1!F:F,"canceled")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">
      <c r="A6" t="s">
        <v>8391</v>
      </c>
      <c r="B6">
        <f>COUNTIFS(Sheet1!D:D,"&gt;=15000",Sheet1!D:D,"&lt;=19999",Sheet1!F:F,"successful")</f>
        <v>94</v>
      </c>
      <c r="C6">
        <f>COUNTIFS(Sheet1!D:D,"&gt;=15000",Sheet1!D:D,"&lt;=19999",Sheet1!F:F,"failed")</f>
        <v>90</v>
      </c>
      <c r="D6">
        <f>COUNTIFS(Sheet1!D:D,"&gt;=15000",Sheet1!D:D,"&lt;=19999",Sheet1!F:F,"canceled")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">
      <c r="A7" t="s">
        <v>8393</v>
      </c>
      <c r="B7">
        <f>COUNTIFS(Sheet1!D:D,"&gt;=20000",Sheet1!D:D,"&lt;=24999",Sheet1!F:F,"successful")</f>
        <v>62</v>
      </c>
      <c r="C7">
        <f>COUNTIFS(Sheet1!D:D,"&gt;=20000",Sheet1!D:D,"&lt;=24999",Sheet1!F:F,"failed")</f>
        <v>72</v>
      </c>
      <c r="D7">
        <f>COUNTIFS(Sheet1!D:D,"&gt;=20000",Sheet1!D:D,"&lt;=24999",Sheet1!F:F,"canceled")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">
      <c r="A8" t="s">
        <v>8394</v>
      </c>
      <c r="B8">
        <f>COUNTIFS(Sheet1!D:D,"&gt;=25000",Sheet1!D:D,"&lt;=29999",Sheet1!F:F,"successful")</f>
        <v>55</v>
      </c>
      <c r="C8">
        <f>COUNTIFS(Sheet1!D:D,"&gt;=25000",Sheet1!D:D,"&lt;=29999",Sheet1!F:F,"failed")</f>
        <v>64</v>
      </c>
      <c r="D8">
        <f>COUNTIFS(Sheet1!D:D,"&gt;=25000",Sheet1!D:D,"&lt;=29999",Sheet1!F:F,"canceled")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">
      <c r="A9" t="s">
        <v>8395</v>
      </c>
      <c r="B9">
        <f>COUNTIFS(Sheet1!D:D,"&gt;=30000",Sheet1!D:D,"&lt;=34999",Sheet1!F:F,"successful")</f>
        <v>32</v>
      </c>
      <c r="C9">
        <f>COUNTIFS(Sheet1!D:D,"&gt;=30000",Sheet1!D:D,"&lt;=34999",Sheet1!F:F,"failed")</f>
        <v>37</v>
      </c>
      <c r="D9">
        <f>COUNTIFS(Sheet1!D:D,"&gt;=30000",Sheet1!D:D,"&lt;=34999",Sheet1!F:F,"canceled")</f>
        <v>13</v>
      </c>
      <c r="E9">
        <f>SUM(B9:D9)</f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">
      <c r="A10" t="s">
        <v>8396</v>
      </c>
      <c r="B10">
        <f>COUNTIFS(Sheet1!D:D,"&gt;=35000",Sheet1!D:D,"&lt;=39999",Sheet1!F:F,"successful")</f>
        <v>26</v>
      </c>
      <c r="C10">
        <f>COUNTIFS(Sheet1!D:D,"&gt;=35000",Sheet1!D:D,"&lt;=39999",Sheet1!F:F,"failed")</f>
        <v>22</v>
      </c>
      <c r="D10">
        <f>COUNTIFS(Sheet1!D:D,"&gt;=35000",Sheet1!D:D,"&lt;=39999",Sheet1!F:F,"canceled")</f>
        <v>7</v>
      </c>
      <c r="E10">
        <f>SUM(B10:D10)</f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">
      <c r="A11" t="s">
        <v>8397</v>
      </c>
      <c r="B11">
        <f>COUNTIFS(Sheet1!D:D,"&gt;=40000",Sheet1!D:D,"&lt;=44999",Sheet1!F:F,"successful")</f>
        <v>21</v>
      </c>
      <c r="C11">
        <f>COUNTIFS(Sheet1!D:D,"&gt;=40000",Sheet1!D:D,"&lt;=44999",Sheet1!F:F,"failed")</f>
        <v>16</v>
      </c>
      <c r="D11">
        <f>COUNTIFS(Sheet1!D:D,"&gt;=40000",Sheet1!D:D,"&lt;=44999",Sheet1!F:F,"canceled")</f>
        <v>6</v>
      </c>
      <c r="E11">
        <f>SUM(B11:D11)</f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">
      <c r="A12" t="s">
        <v>8398</v>
      </c>
      <c r="B12">
        <f>COUNTIFS(Sheet1!D:D,"&gt;=45000",Sheet1!D:D,"&lt;=49999",Sheet1!F:F,"successful")</f>
        <v>6</v>
      </c>
      <c r="C12">
        <f>COUNTIFS(Sheet1!D:D,"&gt;=45000",Sheet1!D:D,"&lt;=49999",Sheet1!F:F,"failed")</f>
        <v>11</v>
      </c>
      <c r="D12">
        <f>COUNTIFS(Sheet1!D:D,"&gt;=45000",Sheet1!D:D,"&lt;=49999",Sheet1!F:F,"canceled")</f>
        <v>4</v>
      </c>
      <c r="E12">
        <f>SUM(B12:D12)</f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">
      <c r="A13" t="s">
        <v>8399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>SUM(B13:D13)</f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autoFilter ref="A1:A13" xr:uid="{0F10195A-42C2-B945-8AB0-D1CB75AC7E25}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6" zoomScaleNormal="66" workbookViewId="0">
      <selection activeCell="L1" sqref="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style="7" customWidth="1"/>
    <col min="6" max="6" width="21.33203125" customWidth="1"/>
    <col min="7" max="7" width="17.83203125" customWidth="1"/>
    <col min="8" max="8" width="15.83203125" customWidth="1"/>
    <col min="9" max="9" width="19.33203125" customWidth="1"/>
    <col min="10" max="10" width="17.83203125" customWidth="1"/>
    <col min="11" max="11" width="15.5" customWidth="1"/>
    <col min="12" max="12" width="17.5" customWidth="1"/>
    <col min="13" max="13" width="19.1640625" customWidth="1"/>
    <col min="14" max="14" width="25.83203125" customWidth="1"/>
    <col min="15" max="15" width="20.1640625" style="20" customWidth="1"/>
    <col min="16" max="16" width="18.6640625" customWidth="1"/>
    <col min="17" max="17" width="18" customWidth="1"/>
    <col min="18" max="18" width="17.6640625" customWidth="1"/>
    <col min="19" max="19" width="20.6640625" customWidth="1"/>
    <col min="20" max="20" width="21.6640625" customWidth="1"/>
  </cols>
  <sheetData>
    <row r="1" spans="1:20" ht="27" customHeight="1" x14ac:dyDescent="0.2">
      <c r="A1" s="1" t="s">
        <v>0</v>
      </c>
      <c r="B1" s="2" t="s">
        <v>1</v>
      </c>
      <c r="C1" s="2" t="s">
        <v>4110</v>
      </c>
      <c r="D1" s="1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9" t="s">
        <v>8306</v>
      </c>
      <c r="P1" s="5" t="s">
        <v>8307</v>
      </c>
      <c r="Q1" s="5" t="s">
        <v>8308</v>
      </c>
      <c r="R1" s="5" t="s">
        <v>8309</v>
      </c>
      <c r="S1" s="5" t="s">
        <v>8364</v>
      </c>
      <c r="T1" s="5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20">
        <f>IFERROR((E2)/(D2)*100,"-")</f>
        <v>136.85882352941178</v>
      </c>
      <c r="P2">
        <f>E2/L2</f>
        <v>63.917582417582416</v>
      </c>
      <c r="Q2" t="str">
        <f>LEFT(N2,SEARCH("/",N2,1)-1)</f>
        <v>film &amp; video</v>
      </c>
      <c r="R2" t="str">
        <f>RIGHT(N2,LEN(N2)-SEARCH("/",N2))</f>
        <v>television</v>
      </c>
      <c r="S2" s="10">
        <f>(J2/86400)+25569+(8/24)</f>
        <v>42177.340405092596</v>
      </c>
      <c r="T2" s="10">
        <f>(I2/86400)+25569+(8/24)</f>
        <v>42208.458333333336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20">
        <f t="shared" ref="O3:O66" si="0">IFERROR((E3)/(D3)*100,("-"))</f>
        <v>142.60827250608273</v>
      </c>
      <c r="P3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RIGHT(N3,LEN(N3)-SEARCH("/",N3))</f>
        <v>television</v>
      </c>
      <c r="S3" s="10">
        <f t="shared" ref="S3:S66" si="4">(J3/86400)+25569+(8/24)</f>
        <v>42766.933831018519</v>
      </c>
      <c r="T3" s="10">
        <f t="shared" ref="T3:T66" si="5">(I3/86400)+25569+(-8/24)</f>
        <v>42796.267164351848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20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42406.035682870373</v>
      </c>
      <c r="T4" s="10">
        <f t="shared" si="5"/>
        <v>42415.369016203702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20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41828.848460648151</v>
      </c>
      <c r="T5" s="10">
        <f t="shared" si="5"/>
        <v>41858.181793981479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20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42328.167581018519</v>
      </c>
      <c r="T6" s="10">
        <f t="shared" si="5"/>
        <v>42357.500914351847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20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42564.266284722224</v>
      </c>
      <c r="T7" s="10">
        <f t="shared" si="5"/>
        <v>42579.899305555555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20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41794.405671296299</v>
      </c>
      <c r="T8" s="10">
        <f t="shared" si="5"/>
        <v>41803.739004629628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20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42516.38040509259</v>
      </c>
      <c r="T9" s="10">
        <f t="shared" si="5"/>
        <v>42555.713738425919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2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42469.277916666666</v>
      </c>
      <c r="T10" s="10">
        <f t="shared" si="5"/>
        <v>42475.541666666664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20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42447.436851851853</v>
      </c>
      <c r="T11" s="10">
        <f t="shared" si="5"/>
        <v>42476.770185185182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20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41780.401377314818</v>
      </c>
      <c r="T12" s="10">
        <f t="shared" si="5"/>
        <v>41814.734710648147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20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42573.111828703702</v>
      </c>
      <c r="T13" s="10">
        <f t="shared" si="5"/>
        <v>42603.791666666664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20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41792.046585648153</v>
      </c>
      <c r="T14" s="10">
        <f t="shared" si="5"/>
        <v>41835.791666666664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20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42509.010520833333</v>
      </c>
      <c r="T15" s="10">
        <f t="shared" si="5"/>
        <v>42544.518749999996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20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41808.359814814816</v>
      </c>
      <c r="T16" s="10">
        <f t="shared" si="5"/>
        <v>41833.249305555553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20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42256.725208333337</v>
      </c>
      <c r="T17" s="10">
        <f t="shared" si="5"/>
        <v>42274.509722222218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20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41761.12975694445</v>
      </c>
      <c r="T18" s="10">
        <f t="shared" si="5"/>
        <v>41805.895833333328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20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41918.065069444448</v>
      </c>
      <c r="T19" s="10">
        <f t="shared" si="5"/>
        <v>41947.440069444441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41869.875648148147</v>
      </c>
      <c r="T20" s="10">
        <f t="shared" si="5"/>
        <v>41899.208981481475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20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42176.149699074078</v>
      </c>
      <c r="T21" s="10">
        <f t="shared" si="5"/>
        <v>42205.483032407406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20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42201.091574074075</v>
      </c>
      <c r="T22" s="10">
        <f t="shared" si="5"/>
        <v>42260.424907407403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20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41878.960520833338</v>
      </c>
      <c r="T23" s="10">
        <f t="shared" si="5"/>
        <v>41908.293854166666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20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41990.244675925926</v>
      </c>
      <c r="T24" s="10">
        <f t="shared" si="5"/>
        <v>42004.999305555553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20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42098.112280092595</v>
      </c>
      <c r="T25" s="10">
        <f t="shared" si="5"/>
        <v>42124.305555555555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20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42230.153506944444</v>
      </c>
      <c r="T26" s="10">
        <f t="shared" si="5"/>
        <v>42262.485416666663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20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42318.358344907414</v>
      </c>
      <c r="T27" s="10">
        <f t="shared" si="5"/>
        <v>42377.691678240742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20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41828.84888888889</v>
      </c>
      <c r="T28" s="10">
        <f t="shared" si="5"/>
        <v>41868.182222222218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20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41929.498067129629</v>
      </c>
      <c r="T29" s="10">
        <f t="shared" si="5"/>
        <v>41958.873067129629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2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42325.297268518516</v>
      </c>
      <c r="T30" s="10">
        <f t="shared" si="5"/>
        <v>42354.630601851844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20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41813.006574074076</v>
      </c>
      <c r="T31" s="10">
        <f t="shared" si="5"/>
        <v>41842.339907407404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20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41842.626331018524</v>
      </c>
      <c r="T32" s="10">
        <f t="shared" si="5"/>
        <v>41871.959664351853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20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42377.125393518516</v>
      </c>
      <c r="T33" s="10">
        <f t="shared" si="5"/>
        <v>42394.458726851844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20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42461.960844907408</v>
      </c>
      <c r="T34" s="10">
        <f t="shared" si="5"/>
        <v>42502.832638888889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20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42286.99422453704</v>
      </c>
      <c r="T35" s="10">
        <f t="shared" si="5"/>
        <v>42316.369224537033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20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41841.655104166668</v>
      </c>
      <c r="T36" s="10">
        <f t="shared" si="5"/>
        <v>41855.988437499997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20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42098.625162037039</v>
      </c>
      <c r="T37" s="10">
        <f t="shared" si="5"/>
        <v>42121.666666666664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20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42068.640335648153</v>
      </c>
      <c r="T38" s="10">
        <f t="shared" si="5"/>
        <v>42097.93200231481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20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42033.026377314818</v>
      </c>
      <c r="T39" s="10">
        <f t="shared" si="5"/>
        <v>42062.359710648147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2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41375.390555555561</v>
      </c>
      <c r="T40" s="10">
        <f t="shared" si="5"/>
        <v>41404.72388888889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20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41754.380416666667</v>
      </c>
      <c r="T41" s="10">
        <f t="shared" si="5"/>
        <v>41784.624305555553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20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41789.547314814816</v>
      </c>
      <c r="T42" s="10">
        <f t="shared" si="5"/>
        <v>41808.833333333328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20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41887.902245370373</v>
      </c>
      <c r="T43" s="10">
        <f t="shared" si="5"/>
        <v>41917.235578703701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20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41971.97252314815</v>
      </c>
      <c r="T44" s="10">
        <f t="shared" si="5"/>
        <v>42001.305856481478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20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41803.12368055556</v>
      </c>
      <c r="T45" s="10">
        <f t="shared" si="5"/>
        <v>41832.666666666664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20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41874.432141203702</v>
      </c>
      <c r="T46" s="10">
        <f t="shared" si="5"/>
        <v>41918.765474537031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20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42457.95725694445</v>
      </c>
      <c r="T47" s="10">
        <f t="shared" si="5"/>
        <v>42487.290590277778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20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42324.298310185186</v>
      </c>
      <c r="T48" s="10">
        <f t="shared" si="5"/>
        <v>42353.631643518514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20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41933.152858796297</v>
      </c>
      <c r="T49" s="10">
        <f t="shared" si="5"/>
        <v>41992.527858796289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2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42033.850231481483</v>
      </c>
      <c r="T50" s="10">
        <f t="shared" si="5"/>
        <v>42064.166666666664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20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42271.509780092594</v>
      </c>
      <c r="T51" s="10">
        <f t="shared" si="5"/>
        <v>42300.843113425923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20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41996.086319444446</v>
      </c>
      <c r="T52" s="10">
        <f t="shared" si="5"/>
        <v>42034.374999999993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20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42197.262002314812</v>
      </c>
      <c r="T53" s="10">
        <f t="shared" si="5"/>
        <v>42226.59533564814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20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41808.035254629634</v>
      </c>
      <c r="T54" s="10">
        <f t="shared" si="5"/>
        <v>41837.368587962963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20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41719.882465277777</v>
      </c>
      <c r="T55" s="10">
        <f t="shared" si="5"/>
        <v>41733.583333333328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20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42334.046539351853</v>
      </c>
      <c r="T56" s="10">
        <f t="shared" si="5"/>
        <v>42363.379872685182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20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42497.302268518521</v>
      </c>
      <c r="T57" s="10">
        <f t="shared" si="5"/>
        <v>42517.635601851849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20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42149.88222222223</v>
      </c>
      <c r="T58" s="10">
        <f t="shared" si="5"/>
        <v>42163.333333333336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20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42090.166226851856</v>
      </c>
      <c r="T59" s="10">
        <f t="shared" si="5"/>
        <v>42119.499560185184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2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41933.078379629631</v>
      </c>
      <c r="T60" s="10">
        <f t="shared" si="5"/>
        <v>41962.453379629624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20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42230.569166666668</v>
      </c>
      <c r="T61" s="10">
        <f t="shared" si="5"/>
        <v>42261.541666666664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20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41702.23515046297</v>
      </c>
      <c r="T62" s="10">
        <f t="shared" si="5"/>
        <v>41720.666666666664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20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41410.147650462961</v>
      </c>
      <c r="T63" s="10">
        <f t="shared" si="5"/>
        <v>41431.480983796289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20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41312.132847222223</v>
      </c>
      <c r="T64" s="10">
        <f t="shared" si="5"/>
        <v>41336.466180555552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20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41613.245520833334</v>
      </c>
      <c r="T65" s="10">
        <f t="shared" si="5"/>
        <v>41635.874305555553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20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41433.351631944446</v>
      </c>
      <c r="T66" s="10">
        <f t="shared" si="5"/>
        <v>41462.684965277775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20">
        <f t="shared" ref="O67:O130" si="6">IFERROR((E67)/(D67)*100,("-"))</f>
        <v>107.52857142857141</v>
      </c>
      <c r="P67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RIGHT(N67,LEN(N67)-SEARCH("/",N67))</f>
        <v>shorts</v>
      </c>
      <c r="S67" s="10">
        <f t="shared" ref="S67:S130" si="10">(J67/86400)+25569+(8/24)</f>
        <v>41836.15456018519</v>
      </c>
      <c r="T67" s="10">
        <f t="shared" ref="T67:T130" si="11">(I67/86400)+25569+(-8/24)</f>
        <v>41861.915972222218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20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42540.18310185185</v>
      </c>
      <c r="T68" s="10">
        <f t="shared" si="11"/>
        <v>42569.516435185178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20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41075.916712962964</v>
      </c>
      <c r="T69" s="10">
        <f t="shared" si="11"/>
        <v>41105.250046296293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2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41663.902673611112</v>
      </c>
      <c r="T70" s="10">
        <f t="shared" si="11"/>
        <v>41693.23600694444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20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40786.52112268519</v>
      </c>
      <c r="T71" s="10">
        <f t="shared" si="11"/>
        <v>40817.957638888889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20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40731.229687500003</v>
      </c>
      <c r="T72" s="10">
        <f t="shared" si="11"/>
        <v>40790.563020833331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20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40997.604826388888</v>
      </c>
      <c r="T73" s="10">
        <f t="shared" si="11"/>
        <v>41056.938159722216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20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41208.343530092599</v>
      </c>
      <c r="T74" s="10">
        <f t="shared" si="11"/>
        <v>41227.666666666664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20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40588.090092592596</v>
      </c>
      <c r="T75" s="10">
        <f t="shared" si="11"/>
        <v>40665.832638888889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20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42360.820543981485</v>
      </c>
      <c r="T76" s="10">
        <f t="shared" si="11"/>
        <v>42390.153877314813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20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41357.542500000003</v>
      </c>
      <c r="T77" s="10">
        <f t="shared" si="11"/>
        <v>41386.875833333332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20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40845.024976851855</v>
      </c>
      <c r="T78" s="10">
        <f t="shared" si="11"/>
        <v>40904.399976851848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20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40997.478206018517</v>
      </c>
      <c r="T79" s="10">
        <f t="shared" si="11"/>
        <v>41049.790972222218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2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42605.06390046297</v>
      </c>
      <c r="T80" s="10">
        <f t="shared" si="11"/>
        <v>42614.397233796299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20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41725.109872685185</v>
      </c>
      <c r="T81" s="10">
        <f t="shared" si="11"/>
        <v>41754.443206018514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20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41583.417314814818</v>
      </c>
      <c r="T82" s="10">
        <f t="shared" si="11"/>
        <v>41617.750648148147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20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41100.492210648146</v>
      </c>
      <c r="T83" s="10">
        <f t="shared" si="11"/>
        <v>41103.793055555558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20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40796.153483796297</v>
      </c>
      <c r="T84" s="10">
        <f t="shared" si="11"/>
        <v>40825.486817129626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20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42042.948946759258</v>
      </c>
      <c r="T85" s="10">
        <f t="shared" si="11"/>
        <v>42057.145833333336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20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40649.091273148151</v>
      </c>
      <c r="T86" s="10">
        <f t="shared" si="11"/>
        <v>40678.42460648148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20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40779.458761574075</v>
      </c>
      <c r="T87" s="10">
        <f t="shared" si="11"/>
        <v>40808.792094907403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20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42291.889409722229</v>
      </c>
      <c r="T88" s="10">
        <f t="shared" si="11"/>
        <v>42365.264409722215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20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40322.872719907413</v>
      </c>
      <c r="T89" s="10">
        <f t="shared" si="11"/>
        <v>40331.736805555549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2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41786.992256944446</v>
      </c>
      <c r="T90" s="10">
        <f t="shared" si="11"/>
        <v>41812.325590277775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20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41403.085555555554</v>
      </c>
      <c r="T91" s="10">
        <f t="shared" si="11"/>
        <v>41427.418888888882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20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40706.630775462967</v>
      </c>
      <c r="T92" s="10">
        <f t="shared" si="11"/>
        <v>40735.964108796295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20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40619.735694444447</v>
      </c>
      <c r="T93" s="10">
        <f t="shared" si="11"/>
        <v>40680.069027777776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20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42721.532210648154</v>
      </c>
      <c r="T94" s="10">
        <f t="shared" si="11"/>
        <v>42766.999999999993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20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41066.191400462965</v>
      </c>
      <c r="T95" s="10">
        <f t="shared" si="11"/>
        <v>41093.541666666664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20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41717.051180555558</v>
      </c>
      <c r="T96" s="10">
        <f t="shared" si="11"/>
        <v>41736.384513888886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20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40935.338437500002</v>
      </c>
      <c r="T97" s="10">
        <f t="shared" si="11"/>
        <v>40964.671770833331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20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40324.995844907411</v>
      </c>
      <c r="T98" s="10">
        <f t="shared" si="11"/>
        <v>40390.791666666664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20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40706.468541666669</v>
      </c>
      <c r="T99" s="10">
        <f t="shared" si="11"/>
        <v>40735.801874999997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2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41215.128171296303</v>
      </c>
      <c r="T100" s="10">
        <f t="shared" si="11"/>
        <v>41250.645833333328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20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41632.23609953704</v>
      </c>
      <c r="T101" s="10">
        <f t="shared" si="11"/>
        <v>41661.569432870368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20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41198.086643518523</v>
      </c>
      <c r="T102" s="10">
        <f t="shared" si="11"/>
        <v>41217.461643518516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20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41275.110069444447</v>
      </c>
      <c r="T103" s="10">
        <f t="shared" si="11"/>
        <v>41298.443402777775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20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40505.464502314819</v>
      </c>
      <c r="T104" s="10">
        <f t="shared" si="11"/>
        <v>40534.797835648147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20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41683.139236111114</v>
      </c>
      <c r="T105" s="10">
        <f t="shared" si="11"/>
        <v>41705.472569444442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20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40613.028541666667</v>
      </c>
      <c r="T106" s="10">
        <f t="shared" si="11"/>
        <v>40635.708333333328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20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42486.05810185185</v>
      </c>
      <c r="T107" s="10">
        <f t="shared" si="11"/>
        <v>42503.666666666664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20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40988.109965277778</v>
      </c>
      <c r="T108" s="10">
        <f t="shared" si="11"/>
        <v>41001.443298611106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20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40636.315821759265</v>
      </c>
      <c r="T109" s="10">
        <f t="shared" si="11"/>
        <v>40657.649155092593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2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41365.946412037039</v>
      </c>
      <c r="T110" s="10">
        <f t="shared" si="11"/>
        <v>41425.279745370368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20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40570.359143518523</v>
      </c>
      <c r="T111" s="10">
        <f t="shared" si="11"/>
        <v>40599.692476851851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20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41558.28302083334</v>
      </c>
      <c r="T112" s="10">
        <f t="shared" si="11"/>
        <v>41591.915972222218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20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42125.666516203702</v>
      </c>
      <c r="T113" s="10">
        <f t="shared" si="11"/>
        <v>42154.999849537031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20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41718.376365740747</v>
      </c>
      <c r="T114" s="10">
        <f t="shared" si="11"/>
        <v>41741.75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20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40754.09175925926</v>
      </c>
      <c r="T115" s="10">
        <f t="shared" si="11"/>
        <v>40761.291666666664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20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40861.607500000006</v>
      </c>
      <c r="T116" s="10">
        <f t="shared" si="11"/>
        <v>40920.940833333334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20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40919.072268518525</v>
      </c>
      <c r="T117" s="10">
        <f t="shared" si="11"/>
        <v>40943.405601851853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20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40595.830497685187</v>
      </c>
      <c r="T118" s="10">
        <f t="shared" si="11"/>
        <v>40641.122164351851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20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40249.168333333335</v>
      </c>
      <c r="T119" s="10">
        <f t="shared" si="11"/>
        <v>40338.458333333328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40723.386990740742</v>
      </c>
      <c r="T120" s="10">
        <f t="shared" si="11"/>
        <v>40752.720324074071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20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40739.402615740742</v>
      </c>
      <c r="T121" s="10">
        <f t="shared" si="11"/>
        <v>40768.625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20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42616.383182870377</v>
      </c>
      <c r="T122" s="10">
        <f t="shared" si="11"/>
        <v>42645.716516203705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20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42097.038310185184</v>
      </c>
      <c r="T123" s="10">
        <f t="shared" si="11"/>
        <v>42112.094444444439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20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42593.765127314815</v>
      </c>
      <c r="T124" s="10">
        <f t="shared" si="11"/>
        <v>42653.098460648143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20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41905.115324074075</v>
      </c>
      <c r="T125" s="10">
        <f t="shared" si="11"/>
        <v>41940.583333333328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20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42115.262060185189</v>
      </c>
      <c r="T126" s="10">
        <f t="shared" si="11"/>
        <v>42139.595393518517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20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42710.327314814822</v>
      </c>
      <c r="T127" s="10">
        <f t="shared" si="11"/>
        <v>42769.66064814815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20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42135.922881944447</v>
      </c>
      <c r="T128" s="10">
        <f t="shared" si="11"/>
        <v>42165.749999999993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20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42067.957650462966</v>
      </c>
      <c r="T129" s="10">
        <f t="shared" si="11"/>
        <v>42097.24931712963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2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42628.561261574076</v>
      </c>
      <c r="T130" s="10">
        <f t="shared" si="11"/>
        <v>42662.894594907404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20">
        <f t="shared" ref="O131:O194" si="12">IFERROR((E131)/(D131)*100,("-"))</f>
        <v>0</v>
      </c>
      <c r="P131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(J131/86400)+25569+(8/24)</f>
        <v>41883.270636574074</v>
      </c>
      <c r="T131" s="10">
        <f t="shared" ref="T131:T194" si="17">(I131/86400)+25569+(-8/24)</f>
        <v>41942.603969907403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20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41779.248750000006</v>
      </c>
      <c r="T132" s="10">
        <f t="shared" si="17"/>
        <v>41806.511111111111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20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42542.170844907414</v>
      </c>
      <c r="T133" s="10">
        <f t="shared" si="17"/>
        <v>42556.666666666664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20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41906.145914351851</v>
      </c>
      <c r="T134" s="10">
        <f t="shared" si="17"/>
        <v>41950.520914351851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20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42492.141018518516</v>
      </c>
      <c r="T135" s="10">
        <f t="shared" si="17"/>
        <v>42521.396527777775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20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42222.243263888893</v>
      </c>
      <c r="T136" s="10">
        <f t="shared" si="17"/>
        <v>42251.374999999993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20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41788.715243055558</v>
      </c>
      <c r="T137" s="10">
        <f t="shared" si="17"/>
        <v>41821.458333333328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20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42096.743449074078</v>
      </c>
      <c r="T138" s="10">
        <f t="shared" si="17"/>
        <v>42140.094444444439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20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42239.907326388893</v>
      </c>
      <c r="T139" s="10">
        <f t="shared" si="17"/>
        <v>42289.240659722222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2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42186.590752314813</v>
      </c>
      <c r="T140" s="10">
        <f t="shared" si="17"/>
        <v>42216.874305555553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20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42188.254305555558</v>
      </c>
      <c r="T141" s="10">
        <f t="shared" si="17"/>
        <v>42197.587638888886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20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42053.531620370377</v>
      </c>
      <c r="T142" s="10">
        <f t="shared" si="17"/>
        <v>42082.823287037034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20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42110.486377314817</v>
      </c>
      <c r="T143" s="10">
        <f t="shared" si="17"/>
        <v>42154.819710648146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20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41939.226597222223</v>
      </c>
      <c r="T144" s="10">
        <f t="shared" si="17"/>
        <v>41959.601597222216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20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42559.397476851853</v>
      </c>
      <c r="T145" s="10">
        <f t="shared" si="17"/>
        <v>42615.913194444445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20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42048.095740740748</v>
      </c>
      <c r="T146" s="10">
        <f t="shared" si="17"/>
        <v>42107.387407407405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20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42200.875601851854</v>
      </c>
      <c r="T147" s="10">
        <f t="shared" si="17"/>
        <v>42227.208935185183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20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42693.34951388889</v>
      </c>
      <c r="T148" s="10">
        <f t="shared" si="17"/>
        <v>42752.682847222219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20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41970.101157407415</v>
      </c>
      <c r="T149" s="10">
        <f t="shared" si="17"/>
        <v>42012.429166666661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2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42397.614999999998</v>
      </c>
      <c r="T150" s="10">
        <f t="shared" si="17"/>
        <v>42426.948333333326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20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41968.505439814813</v>
      </c>
      <c r="T151" s="10">
        <f t="shared" si="17"/>
        <v>41997.999999999993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20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42090.495162037041</v>
      </c>
      <c r="T152" s="10">
        <f t="shared" si="17"/>
        <v>42149.82849537037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20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42113.884155092594</v>
      </c>
      <c r="T153" s="10">
        <f t="shared" si="17"/>
        <v>42173.217488425922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20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41875.410879629628</v>
      </c>
      <c r="T154" s="10">
        <f t="shared" si="17"/>
        <v>41904.744212962956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20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41933.919490740744</v>
      </c>
      <c r="T155" s="10">
        <f t="shared" si="17"/>
        <v>41975.294490740744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20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42115.880729166667</v>
      </c>
      <c r="T156" s="10">
        <f t="shared" si="17"/>
        <v>42158.214062499996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20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42168.892766203709</v>
      </c>
      <c r="T157" s="10">
        <f t="shared" si="17"/>
        <v>42208.226099537038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20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41794.458287037043</v>
      </c>
      <c r="T158" s="10">
        <f t="shared" si="17"/>
        <v>41853.791620370372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20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42397.245046296295</v>
      </c>
      <c r="T159" s="10">
        <f t="shared" si="17"/>
        <v>42426.578379629624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2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41904.410046296296</v>
      </c>
      <c r="T160" s="10">
        <f t="shared" si="17"/>
        <v>41933.743379629625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20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42514.767881944448</v>
      </c>
      <c r="T161" s="10">
        <f t="shared" si="17"/>
        <v>42554.101215277777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20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42172.246423611112</v>
      </c>
      <c r="T162" s="10">
        <f t="shared" si="17"/>
        <v>42231.57975694444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20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41793.020775462966</v>
      </c>
      <c r="T163" s="10">
        <f t="shared" si="17"/>
        <v>41822.354108796295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20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41835.460138888891</v>
      </c>
      <c r="T164" s="10">
        <f t="shared" si="17"/>
        <v>41867.654166666667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20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42244.294606481482</v>
      </c>
      <c r="T165" s="10">
        <f t="shared" si="17"/>
        <v>42277.666666666664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20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41842.096076388894</v>
      </c>
      <c r="T166" s="10">
        <f t="shared" si="17"/>
        <v>41901.429409722223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20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42351.992175925923</v>
      </c>
      <c r="T167" s="10">
        <f t="shared" si="17"/>
        <v>42381.325509259252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20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42721.409282407411</v>
      </c>
      <c r="T168" s="10">
        <f t="shared" si="17"/>
        <v>42750.742615740739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20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42161.260821759257</v>
      </c>
      <c r="T169" s="10">
        <f t="shared" si="17"/>
        <v>42220.594155092585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2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42053.168634259266</v>
      </c>
      <c r="T170" s="10">
        <f t="shared" si="17"/>
        <v>42082.460300925923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20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41900.838645833333</v>
      </c>
      <c r="T171" s="10">
        <f t="shared" si="17"/>
        <v>41930.171979166662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20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42217.311145833337</v>
      </c>
      <c r="T172" s="10">
        <f t="shared" si="17"/>
        <v>42245.894444444442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20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42534.514050925929</v>
      </c>
      <c r="T173" s="10">
        <f t="shared" si="17"/>
        <v>42593.847384259258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20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42047.728275462963</v>
      </c>
      <c r="T174" s="10">
        <f t="shared" si="17"/>
        <v>42082.019942129627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20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42033.906342592592</v>
      </c>
      <c r="T175" s="10">
        <f t="shared" si="17"/>
        <v>42063.239675925921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20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42073.092314814821</v>
      </c>
      <c r="T176" s="10">
        <f t="shared" si="17"/>
        <v>42132.42564814815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20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41856.111238425925</v>
      </c>
      <c r="T177" s="10">
        <f t="shared" si="17"/>
        <v>41880.444571759253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20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42192.157395833339</v>
      </c>
      <c r="T178" s="10">
        <f t="shared" si="17"/>
        <v>42221.490729166668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20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42070.381087962967</v>
      </c>
      <c r="T179" s="10">
        <f t="shared" si="17"/>
        <v>42086.672754629624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2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42305.288715277777</v>
      </c>
      <c r="T180" s="10">
        <f t="shared" si="17"/>
        <v>42334.663715277777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20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42403.413831018523</v>
      </c>
      <c r="T181" s="10">
        <f t="shared" si="17"/>
        <v>42432.747164351851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20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42068.324571759258</v>
      </c>
      <c r="T182" s="10">
        <f t="shared" si="17"/>
        <v>42107.458333333336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20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42148.075173611112</v>
      </c>
      <c r="T183" s="10">
        <f t="shared" si="17"/>
        <v>42177.408506944441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20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42712.345277777778</v>
      </c>
      <c r="T184" s="10">
        <f t="shared" si="17"/>
        <v>42741.678611111107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20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41940.143634259264</v>
      </c>
      <c r="T185" s="10">
        <f t="shared" si="17"/>
        <v>41969.518634259257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20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41826.124560185192</v>
      </c>
      <c r="T186" s="10">
        <f t="shared" si="17"/>
        <v>41882.832638888889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20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42571.244664351856</v>
      </c>
      <c r="T187" s="10">
        <f t="shared" si="17"/>
        <v>42600.577997685185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20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42768.146226851859</v>
      </c>
      <c r="T188" s="10">
        <f t="shared" si="17"/>
        <v>42797.499999999993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20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42182.567789351851</v>
      </c>
      <c r="T189" s="10">
        <f t="shared" si="17"/>
        <v>42205.957638888889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2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41857.516377314816</v>
      </c>
      <c r="T190" s="10">
        <f t="shared" si="17"/>
        <v>41886.849710648145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20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42557.024039351854</v>
      </c>
      <c r="T191" s="10">
        <f t="shared" si="17"/>
        <v>42616.357372685183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20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42527.984328703707</v>
      </c>
      <c r="T192" s="10">
        <f t="shared" si="17"/>
        <v>42537.317662037036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20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42239.774745370371</v>
      </c>
      <c r="T193" s="10">
        <f t="shared" si="17"/>
        <v>42279.108078703699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20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41900.125370370377</v>
      </c>
      <c r="T194" s="10">
        <f t="shared" si="17"/>
        <v>41929.458703703705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20">
        <f t="shared" ref="O195:O258" si="18">IFERROR((E195)/(D195)*100,("-"))</f>
        <v>0</v>
      </c>
      <c r="P195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RIGHT(N195,LEN(N195)-SEARCH("/",N195))</f>
        <v>drama</v>
      </c>
      <c r="S195" s="10">
        <f t="shared" ref="S195:S258" si="22">(J195/86400)+25569+(8/24)</f>
        <v>41912.268125000002</v>
      </c>
      <c r="T195" s="10">
        <f t="shared" ref="T195:T258" si="23">(I195/86400)+25569+(-8/24)</f>
        <v>41971.643124999995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20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42376.33021990741</v>
      </c>
      <c r="T196" s="10">
        <f t="shared" si="23"/>
        <v>42435.663553240738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20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42136.003842592596</v>
      </c>
      <c r="T197" s="10">
        <f t="shared" si="23"/>
        <v>42195.337175925924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20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42259.876134259262</v>
      </c>
      <c r="T198" s="10">
        <f t="shared" si="23"/>
        <v>42287.541666666664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20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42742.181712962971</v>
      </c>
      <c r="T199" s="10">
        <f t="shared" si="23"/>
        <v>42783.541666666664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2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41887.716689814821</v>
      </c>
      <c r="T200" s="10">
        <f t="shared" si="23"/>
        <v>41917.050023148149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20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42584.457199074073</v>
      </c>
      <c r="T201" s="10">
        <f t="shared" si="23"/>
        <v>42613.790532407402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20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41867.416701388887</v>
      </c>
      <c r="T202" s="10">
        <f t="shared" si="23"/>
        <v>41896.750034722216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20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42024.151956018519</v>
      </c>
      <c r="T203" s="10">
        <f t="shared" si="23"/>
        <v>42043.485289351847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20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42256.261157407411</v>
      </c>
      <c r="T204" s="10">
        <f t="shared" si="23"/>
        <v>42285.540972222218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20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41974.181296296294</v>
      </c>
      <c r="T205" s="10">
        <f t="shared" si="23"/>
        <v>42033.514629629623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20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42556.916701388887</v>
      </c>
      <c r="T206" s="10">
        <f t="shared" si="23"/>
        <v>42586.250034722216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20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42248.965532407405</v>
      </c>
      <c r="T207" s="10">
        <f t="shared" si="23"/>
        <v>42283.298865740733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20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42567.337766203702</v>
      </c>
      <c r="T208" s="10">
        <f t="shared" si="23"/>
        <v>42587.67109953703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20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41978.530532407407</v>
      </c>
      <c r="T209" s="10">
        <f t="shared" si="23"/>
        <v>42007.863865740735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2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41959.703321759262</v>
      </c>
      <c r="T210" s="10">
        <f t="shared" si="23"/>
        <v>41989.03665509259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20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42166.256192129636</v>
      </c>
      <c r="T211" s="10">
        <f t="shared" si="23"/>
        <v>42195.589525462965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20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42249.398055555554</v>
      </c>
      <c r="T212" s="10">
        <f t="shared" si="23"/>
        <v>42277.874999999993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20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42236.493252314816</v>
      </c>
      <c r="T213" s="10">
        <f t="shared" si="23"/>
        <v>42265.826585648145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20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42417.21435185185</v>
      </c>
      <c r="T214" s="10">
        <f t="shared" si="23"/>
        <v>42476.506018518521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20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42202.927627314821</v>
      </c>
      <c r="T215" s="10">
        <f t="shared" si="23"/>
        <v>42232.254641203697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20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42009.973946759266</v>
      </c>
      <c r="T216" s="10">
        <f t="shared" si="23"/>
        <v>42069.307280092595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20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42375.563449074078</v>
      </c>
      <c r="T217" s="10">
        <f t="shared" si="23"/>
        <v>42417.665972222218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20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42067.292094907411</v>
      </c>
      <c r="T218" s="10">
        <f t="shared" si="23"/>
        <v>42116.583761574067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20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41970.973946759266</v>
      </c>
      <c r="T219" s="10">
        <f t="shared" si="23"/>
        <v>42001.307280092595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42079.961678240747</v>
      </c>
      <c r="T220" s="10">
        <f t="shared" si="23"/>
        <v>42139.295011574075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20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42429.66001157408</v>
      </c>
      <c r="T221" s="10">
        <f t="shared" si="23"/>
        <v>42460.957638888889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20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42195.977199074077</v>
      </c>
      <c r="T222" s="10">
        <f t="shared" si="23"/>
        <v>42236.504166666666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20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42032.170879629637</v>
      </c>
      <c r="T223" s="10">
        <f t="shared" si="23"/>
        <v>42091.462546296294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20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42032.103217592594</v>
      </c>
      <c r="T224" s="10">
        <f t="shared" si="23"/>
        <v>42089.777083333327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20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42482.381365740745</v>
      </c>
      <c r="T225" s="10">
        <f t="shared" si="23"/>
        <v>42511.711805555555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20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42135.568587962967</v>
      </c>
      <c r="T226" s="10">
        <f t="shared" si="23"/>
        <v>42194.901921296296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20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42439.294606481482</v>
      </c>
      <c r="T227" s="10">
        <f t="shared" si="23"/>
        <v>42468.586273148147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20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42106.999351851853</v>
      </c>
      <c r="T228" s="10">
        <f t="shared" si="23"/>
        <v>42155.061805555553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20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42165.227326388893</v>
      </c>
      <c r="T229" s="10">
        <f t="shared" si="23"/>
        <v>42194.560659722221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2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42097.019733796296</v>
      </c>
      <c r="T230" s="10">
        <f t="shared" si="23"/>
        <v>42156.353067129625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20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42384.267326388894</v>
      </c>
      <c r="T231" s="10">
        <f t="shared" si="23"/>
        <v>42413.600659722222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20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42130.110543981486</v>
      </c>
      <c r="T232" s="10">
        <f t="shared" si="23"/>
        <v>42159.443877314814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20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42342.292256944442</v>
      </c>
      <c r="T233" s="10">
        <f t="shared" si="23"/>
        <v>42371.62559027777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20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42033.159097222226</v>
      </c>
      <c r="T234" s="10">
        <f t="shared" si="23"/>
        <v>42062.492430555554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20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42613.245046296295</v>
      </c>
      <c r="T235" s="10">
        <f t="shared" si="23"/>
        <v>42642.578379629624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20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42136.368738425932</v>
      </c>
      <c r="T236" s="10">
        <f t="shared" si="23"/>
        <v>42175.70207175926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20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42165.24186342593</v>
      </c>
      <c r="T237" s="10">
        <f t="shared" si="23"/>
        <v>42194.575196759259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20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42321.417812500003</v>
      </c>
      <c r="T238" s="10">
        <f t="shared" si="23"/>
        <v>42373.666666666664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20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42377.910520833335</v>
      </c>
      <c r="T239" s="10">
        <f t="shared" si="23"/>
        <v>42437.243854166663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2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42714.295833333337</v>
      </c>
      <c r="T240" s="10">
        <f t="shared" si="23"/>
        <v>42734.041666666664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20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42297.44363425926</v>
      </c>
      <c r="T241" s="10">
        <f t="shared" si="23"/>
        <v>42316.166666666664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20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41355.041793981487</v>
      </c>
      <c r="T242" s="10">
        <f t="shared" si="23"/>
        <v>41399.375127314815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20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41950.0312962963</v>
      </c>
      <c r="T243" s="10">
        <f t="shared" si="23"/>
        <v>41994.364629629628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20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40862.826273148152</v>
      </c>
      <c r="T244" s="10">
        <f t="shared" si="23"/>
        <v>40897.15960648148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20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41662.380833333336</v>
      </c>
      <c r="T245" s="10">
        <f t="shared" si="23"/>
        <v>41691.714166666665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20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40213.65693287037</v>
      </c>
      <c r="T246" s="10">
        <f t="shared" si="23"/>
        <v>40252.962500000001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20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41107.386400462965</v>
      </c>
      <c r="T247" s="10">
        <f t="shared" si="23"/>
        <v>41136.719733796293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20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40480.696817129632</v>
      </c>
      <c r="T248" s="10">
        <f t="shared" si="23"/>
        <v>40530.071817129625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20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40430.937662037039</v>
      </c>
      <c r="T249" s="10">
        <f t="shared" si="23"/>
        <v>40466.818749999999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2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40871.10774305556</v>
      </c>
      <c r="T250" s="10">
        <f t="shared" si="23"/>
        <v>40915.441076388888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20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40333.25717592593</v>
      </c>
      <c r="T251" s="10">
        <f t="shared" si="23"/>
        <v>40412.402777777774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20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41401.899201388893</v>
      </c>
      <c r="T252" s="10">
        <f t="shared" si="23"/>
        <v>41431.232534722221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20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41014.12090277778</v>
      </c>
      <c r="T253" s="10">
        <f t="shared" si="23"/>
        <v>41045.458333333328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20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40266.996041666665</v>
      </c>
      <c r="T254" s="10">
        <f t="shared" si="23"/>
        <v>40329.832638888889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20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40924.984201388892</v>
      </c>
      <c r="T255" s="10">
        <f t="shared" si="23"/>
        <v>40954.31753472222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20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42264.285995370374</v>
      </c>
      <c r="T256" s="10">
        <f t="shared" si="23"/>
        <v>42293.749999999993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20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40588.859745370377</v>
      </c>
      <c r="T257" s="10">
        <f t="shared" si="23"/>
        <v>40618.151412037034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20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41320.102627314816</v>
      </c>
      <c r="T258" s="10">
        <f t="shared" si="23"/>
        <v>41349.435960648145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20">
        <f t="shared" ref="O259:O322" si="24">IFERROR((E259)/(D259)*100,("-"))</f>
        <v>106.72648571428572</v>
      </c>
      <c r="P259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RIGHT(N259,LEN(N259)-SEARCH("/",N259))</f>
        <v>documentary</v>
      </c>
      <c r="S259" s="10">
        <f t="shared" ref="S259:S322" si="28">(J259/86400)+25569+(8/24)</f>
        <v>42479.960208333338</v>
      </c>
      <c r="T259" s="10">
        <f t="shared" ref="T259:T322" si="29">(I259/86400)+25569+(-8/24)</f>
        <v>42509.293541666666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2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40682.385023148148</v>
      </c>
      <c r="T260" s="10">
        <f t="shared" si="29"/>
        <v>40711.718356481477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20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42073.071400462963</v>
      </c>
      <c r="T261" s="10">
        <f t="shared" si="29"/>
        <v>42102.404733796291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20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40331.088877314818</v>
      </c>
      <c r="T262" s="10">
        <f t="shared" si="29"/>
        <v>40376.082638888889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20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41018.2187962963</v>
      </c>
      <c r="T263" s="10">
        <f t="shared" si="29"/>
        <v>41067.288194444445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20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40555.581342592595</v>
      </c>
      <c r="T264" s="10">
        <f t="shared" si="29"/>
        <v>40599.914675925924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20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41150.288124999999</v>
      </c>
      <c r="T265" s="10">
        <f t="shared" si="29"/>
        <v>41179.621458333328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20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41010.953645833339</v>
      </c>
      <c r="T266" s="10">
        <f t="shared" si="29"/>
        <v>41040.286979166667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20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40267.579050925931</v>
      </c>
      <c r="T267" s="10">
        <f t="shared" si="29"/>
        <v>40308.511111111111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20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40205.508182870377</v>
      </c>
      <c r="T268" s="10">
        <f t="shared" si="29"/>
        <v>40290.82708333333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20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41785.785868055558</v>
      </c>
      <c r="T269" s="10">
        <f t="shared" si="29"/>
        <v>41815.119201388887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2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40809.485856481486</v>
      </c>
      <c r="T270" s="10">
        <f t="shared" si="29"/>
        <v>40853.860856481479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20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42758.530347222222</v>
      </c>
      <c r="T271" s="10">
        <f t="shared" si="29"/>
        <v>42787.863680555551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20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40638.199884259266</v>
      </c>
      <c r="T272" s="10">
        <f t="shared" si="29"/>
        <v>40687.833333333328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20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41612.433576388888</v>
      </c>
      <c r="T273" s="10">
        <f t="shared" si="29"/>
        <v>41641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20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40236.23369212963</v>
      </c>
      <c r="T274" s="10">
        <f t="shared" si="29"/>
        <v>40296.450694444444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20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40697.831782407411</v>
      </c>
      <c r="T275" s="10">
        <f t="shared" si="29"/>
        <v>40727.16511574074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20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40970.245706018519</v>
      </c>
      <c r="T276" s="10">
        <f t="shared" si="29"/>
        <v>41003.957638888889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20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41193.365347222229</v>
      </c>
      <c r="T277" s="10">
        <f t="shared" si="29"/>
        <v>41222.740347222221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20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40967.415208333339</v>
      </c>
      <c r="T278" s="10">
        <f t="shared" si="29"/>
        <v>41026.706874999996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20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42118.224756944452</v>
      </c>
      <c r="T279" s="10">
        <f t="shared" si="29"/>
        <v>42147.55809027778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2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41164.374293981484</v>
      </c>
      <c r="T280" s="10">
        <f t="shared" si="29"/>
        <v>41193.707627314812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20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42759.577500000007</v>
      </c>
      <c r="T281" s="10">
        <f t="shared" si="29"/>
        <v>42792.750694444439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20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41744.924016203709</v>
      </c>
      <c r="T282" s="10">
        <f t="shared" si="29"/>
        <v>41789.257349537038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20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39950.496678240743</v>
      </c>
      <c r="T283" s="10">
        <f t="shared" si="29"/>
        <v>40035.476388888885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20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40195.253379629634</v>
      </c>
      <c r="T284" s="10">
        <f t="shared" si="29"/>
        <v>40231.583333333328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20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40676.043333333335</v>
      </c>
      <c r="T285" s="10">
        <f t="shared" si="29"/>
        <v>40694.874305555553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20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40905.071527777778</v>
      </c>
      <c r="T286" s="10">
        <f t="shared" si="29"/>
        <v>40929.404861111107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20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41507.089444444449</v>
      </c>
      <c r="T287" s="10">
        <f t="shared" si="29"/>
        <v>41536.422777777778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20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41314.149583333339</v>
      </c>
      <c r="T288" s="10">
        <f t="shared" si="29"/>
        <v>41358.441249999996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20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41184.611319444448</v>
      </c>
      <c r="T289" s="10">
        <f t="shared" si="29"/>
        <v>41214.833333333328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2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41051.502233796295</v>
      </c>
      <c r="T290" s="10">
        <f t="shared" si="29"/>
        <v>41085.835567129623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20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41550.78974537037</v>
      </c>
      <c r="T291" s="10">
        <f t="shared" si="29"/>
        <v>41580.123078703698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20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40526.702511574076</v>
      </c>
      <c r="T292" s="10">
        <f t="shared" si="29"/>
        <v>40575.999305555553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20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41377.102384259262</v>
      </c>
      <c r="T293" s="10">
        <f t="shared" si="29"/>
        <v>41394.667361111111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20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40813.136562500003</v>
      </c>
      <c r="T294" s="10">
        <f t="shared" si="29"/>
        <v>40844.832638888889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20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41720.001319444447</v>
      </c>
      <c r="T295" s="10">
        <f t="shared" si="29"/>
        <v>41749.334652777776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20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40343.417754629634</v>
      </c>
      <c r="T296" s="10">
        <f t="shared" si="29"/>
        <v>40378.333333333328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20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41519.338067129633</v>
      </c>
      <c r="T297" s="10">
        <f t="shared" si="29"/>
        <v>41578.666666666664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20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41134.808831018519</v>
      </c>
      <c r="T298" s="10">
        <f t="shared" si="29"/>
        <v>41159.142164351848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20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42090.061354166668</v>
      </c>
      <c r="T299" s="10">
        <f t="shared" si="29"/>
        <v>42124.832638888889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2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41709.796851851854</v>
      </c>
      <c r="T300" s="10">
        <f t="shared" si="29"/>
        <v>41768.541666666664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20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40469.558564814819</v>
      </c>
      <c r="T301" s="10">
        <f t="shared" si="29"/>
        <v>40498.933564814812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20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40627.293263888889</v>
      </c>
      <c r="T302" s="10">
        <f t="shared" si="29"/>
        <v>40657.626597222217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20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41313.071006944447</v>
      </c>
      <c r="T303" s="10">
        <f t="shared" si="29"/>
        <v>41352.362673611111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20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40934.190254629633</v>
      </c>
      <c r="T304" s="10">
        <f t="shared" si="29"/>
        <v>40963.523587962962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20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41032.404467592591</v>
      </c>
      <c r="T305" s="10">
        <f t="shared" si="29"/>
        <v>41061.737800925919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20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41114.428206018521</v>
      </c>
      <c r="T306" s="10">
        <f t="shared" si="29"/>
        <v>41152.75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20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40948.963530092595</v>
      </c>
      <c r="T307" s="10">
        <f t="shared" si="29"/>
        <v>40978.296863425923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20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41334.170520833337</v>
      </c>
      <c r="T308" s="10">
        <f t="shared" si="29"/>
        <v>41353.462187499994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20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41283.277789351858</v>
      </c>
      <c r="T309" s="10">
        <f t="shared" si="29"/>
        <v>41312.611122685186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2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40568.02789351852</v>
      </c>
      <c r="T310" s="10">
        <f t="shared" si="29"/>
        <v>40612.361226851848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20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41135.08488425926</v>
      </c>
      <c r="T311" s="10">
        <f t="shared" si="29"/>
        <v>41155.418217592589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20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40821.516469907408</v>
      </c>
      <c r="T312" s="10">
        <f t="shared" si="29"/>
        <v>40835.75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20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40868.553148148152</v>
      </c>
      <c r="T313" s="10">
        <f t="shared" si="29"/>
        <v>40908.999305555553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20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41349.211018518523</v>
      </c>
      <c r="T314" s="10">
        <f t="shared" si="29"/>
        <v>41378.544351851851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20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40357.561273148152</v>
      </c>
      <c r="T315" s="10">
        <f t="shared" si="29"/>
        <v>40401.332638888889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20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41305.166527777779</v>
      </c>
      <c r="T316" s="10">
        <f t="shared" si="29"/>
        <v>41334.499861111108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20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41114.105717592596</v>
      </c>
      <c r="T317" s="10">
        <f t="shared" si="29"/>
        <v>41143.439050925925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20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41951.256909722222</v>
      </c>
      <c r="T318" s="10">
        <f t="shared" si="29"/>
        <v>41983.874305555553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20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41590.01021990741</v>
      </c>
      <c r="T319" s="10">
        <f t="shared" si="29"/>
        <v>41619.343553240738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41330.372118055559</v>
      </c>
      <c r="T320" s="10">
        <f t="shared" si="29"/>
        <v>41359.663784722223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20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40124.171631944446</v>
      </c>
      <c r="T321" s="10">
        <f t="shared" si="29"/>
        <v>40210.999305555553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20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42331.884641203702</v>
      </c>
      <c r="T322" s="10">
        <f t="shared" si="29"/>
        <v>42360.624999999993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20">
        <f t="shared" ref="O323:O386" si="30">IFERROR((E323)/(D323)*100,("-"))</f>
        <v>102.66285714285715</v>
      </c>
      <c r="P323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RIGHT(N323,LEN(N323)-SEARCH("/",N323))</f>
        <v>documentary</v>
      </c>
      <c r="S323" s="10">
        <f t="shared" ref="S323:S386" si="34">(J323/86400)+25569+(8/24)</f>
        <v>42647.77993055556</v>
      </c>
      <c r="T323" s="10">
        <f t="shared" ref="T323:T386" si="35">(I323/86400)+25569+(-8/24)</f>
        <v>42682.154930555553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20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42473.903333333335</v>
      </c>
      <c r="T324" s="10">
        <f t="shared" si="35"/>
        <v>42503.236666666664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20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42697.654699074075</v>
      </c>
      <c r="T325" s="10">
        <f t="shared" si="35"/>
        <v>42724.999305555553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20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42184.959583333337</v>
      </c>
      <c r="T326" s="10">
        <f t="shared" si="35"/>
        <v>42217.292916666665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20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42689.521215277775</v>
      </c>
      <c r="T327" s="10">
        <f t="shared" si="35"/>
        <v>42723.854548611103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20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42775.648217592599</v>
      </c>
      <c r="T328" s="10">
        <f t="shared" si="35"/>
        <v>42808.622916666667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20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42058.56862268519</v>
      </c>
      <c r="T329" s="10">
        <f t="shared" si="35"/>
        <v>42084.999999999993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2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42279.279953703706</v>
      </c>
      <c r="T330" s="10">
        <f t="shared" si="35"/>
        <v>42308.833333333336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20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42291.800081018526</v>
      </c>
      <c r="T331" s="10">
        <f t="shared" si="35"/>
        <v>42314.833333333336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20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41379.849108796298</v>
      </c>
      <c r="T332" s="10">
        <f t="shared" si="35"/>
        <v>41410.832638888889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20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42507.91474537037</v>
      </c>
      <c r="T333" s="10">
        <f t="shared" si="35"/>
        <v>42538.248078703698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20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42264.013622685183</v>
      </c>
      <c r="T334" s="10">
        <f t="shared" si="35"/>
        <v>42304.999999999993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20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42437.96980324074</v>
      </c>
      <c r="T335" s="10">
        <f t="shared" si="35"/>
        <v>42467.261469907404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20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42102.015706018523</v>
      </c>
      <c r="T336" s="10">
        <f t="shared" si="35"/>
        <v>42139.458333333336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20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42102.070775462962</v>
      </c>
      <c r="T337" s="10">
        <f t="shared" si="35"/>
        <v>42132.583333333336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20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42291.929606481484</v>
      </c>
      <c r="T338" s="10">
        <f t="shared" si="35"/>
        <v>42321.304606481477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20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42047.461898148154</v>
      </c>
      <c r="T339" s="10">
        <f t="shared" si="35"/>
        <v>42076.753564814811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2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42560.089004629634</v>
      </c>
      <c r="T340" s="10">
        <f t="shared" si="35"/>
        <v>42615.708333333336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20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42094.09337962963</v>
      </c>
      <c r="T341" s="10">
        <f t="shared" si="35"/>
        <v>42123.426712962959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20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42773.00239583334</v>
      </c>
      <c r="T342" s="10">
        <f t="shared" si="35"/>
        <v>42802.541666666664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20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41895.212939814817</v>
      </c>
      <c r="T343" s="10">
        <f t="shared" si="35"/>
        <v>41912.832638888889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20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42460.114178240743</v>
      </c>
      <c r="T344" s="10">
        <f t="shared" si="35"/>
        <v>42489.447511574072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20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41927.071122685185</v>
      </c>
      <c r="T345" s="10">
        <f t="shared" si="35"/>
        <v>41956.791666666664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20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42112.304328703707</v>
      </c>
      <c r="T346" s="10">
        <f t="shared" si="35"/>
        <v>42155.763888888883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20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42115.277662037035</v>
      </c>
      <c r="T347" s="10">
        <f t="shared" si="35"/>
        <v>42144.610995370364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20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42261.83357638889</v>
      </c>
      <c r="T348" s="10">
        <f t="shared" si="35"/>
        <v>42291.166909722218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20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42292.82880787037</v>
      </c>
      <c r="T349" s="10">
        <f t="shared" si="35"/>
        <v>42322.20380787037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2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42207.920324074075</v>
      </c>
      <c r="T350" s="10">
        <f t="shared" si="35"/>
        <v>42237.253657407404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20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42760.832268518519</v>
      </c>
      <c r="T351" s="10">
        <f t="shared" si="35"/>
        <v>42790.165601851848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20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42586.399409722224</v>
      </c>
      <c r="T352" s="10">
        <f t="shared" si="35"/>
        <v>42623.832638888889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20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42428.298078703701</v>
      </c>
      <c r="T353" s="10">
        <f t="shared" si="35"/>
        <v>42467.589745370373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20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41890.500787037039</v>
      </c>
      <c r="T354" s="10">
        <f t="shared" si="35"/>
        <v>41919.834120370368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20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42298.125219907415</v>
      </c>
      <c r="T355" s="10">
        <f t="shared" si="35"/>
        <v>42327.500219907401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20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42439.161122685189</v>
      </c>
      <c r="T356" s="10">
        <f t="shared" si="35"/>
        <v>42468.452789351846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20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41943.627245370371</v>
      </c>
      <c r="T357" s="10">
        <f t="shared" si="35"/>
        <v>41974.002245370364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20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42416.136493055557</v>
      </c>
      <c r="T358" s="10">
        <f t="shared" si="35"/>
        <v>42445.428159722222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20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42078.555520833332</v>
      </c>
      <c r="T359" s="10">
        <f t="shared" si="35"/>
        <v>42117.88885416666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2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42508.193530092591</v>
      </c>
      <c r="T360" s="10">
        <f t="shared" si="35"/>
        <v>42536.291666666664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20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41935.403819444451</v>
      </c>
      <c r="T361" s="10">
        <f t="shared" si="35"/>
        <v>41956.883333333331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20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42164.231250000004</v>
      </c>
      <c r="T362" s="10">
        <f t="shared" si="35"/>
        <v>42207.799305555549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20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41936.334560185183</v>
      </c>
      <c r="T363" s="10">
        <f t="shared" si="35"/>
        <v>41965.709560185183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20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41837.54387731482</v>
      </c>
      <c r="T364" s="10">
        <f t="shared" si="35"/>
        <v>41858.666666666664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20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40256.077962962961</v>
      </c>
      <c r="T365" s="10">
        <f t="shared" si="35"/>
        <v>40300.473611111105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20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41781.192962962967</v>
      </c>
      <c r="T366" s="10">
        <f t="shared" si="35"/>
        <v>41810.832638888889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20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41668.939803240741</v>
      </c>
      <c r="T367" s="10">
        <f t="shared" si="35"/>
        <v>41698.273136574069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20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41020.126365740747</v>
      </c>
      <c r="T368" s="10">
        <f t="shared" si="35"/>
        <v>41049.459699074076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20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41355.910625000004</v>
      </c>
      <c r="T369" s="10">
        <f t="shared" si="35"/>
        <v>41394.874305555553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2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42043.93891203704</v>
      </c>
      <c r="T370" s="10">
        <f t="shared" si="35"/>
        <v>42078.230578703697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20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40893.885057870371</v>
      </c>
      <c r="T371" s="10">
        <f t="shared" si="35"/>
        <v>40923.2183912037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20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42712.128472222226</v>
      </c>
      <c r="T372" s="10">
        <f t="shared" si="35"/>
        <v>42741.461805555555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20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41262.101145833338</v>
      </c>
      <c r="T373" s="10">
        <f t="shared" si="35"/>
        <v>41306.434479166666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20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42425.910231481488</v>
      </c>
      <c r="T374" s="10">
        <f t="shared" si="35"/>
        <v>42465.333333333336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20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41079.245347222226</v>
      </c>
      <c r="T375" s="10">
        <f t="shared" si="35"/>
        <v>41108.578680555554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20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40758.222581018519</v>
      </c>
      <c r="T376" s="10">
        <f t="shared" si="35"/>
        <v>40802.555914351848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20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41658.318414351852</v>
      </c>
      <c r="T377" s="10">
        <f t="shared" si="35"/>
        <v>41699.387499999997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20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42576.786064814813</v>
      </c>
      <c r="T378" s="10">
        <f t="shared" si="35"/>
        <v>42607.119398148141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20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42292.584120370368</v>
      </c>
      <c r="T379" s="10">
        <f t="shared" si="35"/>
        <v>42321.959027777775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2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42370.905185185191</v>
      </c>
      <c r="T380" s="10">
        <f t="shared" si="35"/>
        <v>42394.661111111105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20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40988.021666666667</v>
      </c>
      <c r="T381" s="10">
        <f t="shared" si="35"/>
        <v>41032.354999999996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20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42368.053148148152</v>
      </c>
      <c r="T382" s="10">
        <f t="shared" si="35"/>
        <v>42392.386481481481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20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41086.031446759262</v>
      </c>
      <c r="T383" s="10">
        <f t="shared" si="35"/>
        <v>41119.875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20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41145.04282407408</v>
      </c>
      <c r="T384" s="10">
        <f t="shared" si="35"/>
        <v>41158.376157407409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20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41755.450914351852</v>
      </c>
      <c r="T385" s="10">
        <f t="shared" si="35"/>
        <v>41777.78424768518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20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41981.115127314821</v>
      </c>
      <c r="T386" s="10">
        <f t="shared" si="35"/>
        <v>42010.448460648149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20">
        <f t="shared" ref="O387:O450" si="36">IFERROR((E387)/(D387)*100,("-"))</f>
        <v>105.982</v>
      </c>
      <c r="P387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RIGHT(N387,LEN(N387)-SEARCH("/",N387))</f>
        <v>documentary</v>
      </c>
      <c r="S387" s="10">
        <f t="shared" ref="S387:S450" si="40">(J387/86400)+25569+(8/24)</f>
        <v>41934.91783564815</v>
      </c>
      <c r="T387" s="10">
        <f t="shared" ref="T387:T450" si="41">(I387/86400)+25569+(-8/24)</f>
        <v>41964.29283564815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20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42212.284618055557</v>
      </c>
      <c r="T388" s="10">
        <f t="shared" si="41"/>
        <v>42226.617951388886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20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42201.009930555556</v>
      </c>
      <c r="T389" s="10">
        <f t="shared" si="41"/>
        <v>42230.916666666664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2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42549.409490740742</v>
      </c>
      <c r="T390" s="10">
        <f t="shared" si="41"/>
        <v>42578.74282407407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20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41674.396412037044</v>
      </c>
      <c r="T391" s="10">
        <f t="shared" si="41"/>
        <v>41705.624305555553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20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42112.370046296295</v>
      </c>
      <c r="T392" s="10">
        <f t="shared" si="41"/>
        <v>42131.703379629624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20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40865.375590277778</v>
      </c>
      <c r="T393" s="10">
        <f t="shared" si="41"/>
        <v>40894.707638888889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20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40764.05059027778</v>
      </c>
      <c r="T394" s="10">
        <f t="shared" si="41"/>
        <v>40793.791666666664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20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41527.042268518519</v>
      </c>
      <c r="T395" s="10">
        <f t="shared" si="41"/>
        <v>41557.375601851847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20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42418.151412037041</v>
      </c>
      <c r="T396" s="10">
        <f t="shared" si="41"/>
        <v>42477.443078703705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20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40991.242592592593</v>
      </c>
      <c r="T397" s="10">
        <f t="shared" si="41"/>
        <v>41026.563888888886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20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41082.898217592599</v>
      </c>
      <c r="T398" s="10">
        <f t="shared" si="41"/>
        <v>41097.231550925928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20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40380.109768518523</v>
      </c>
      <c r="T399" s="10">
        <f t="shared" si="41"/>
        <v>40421.822222222218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2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42079.126458333332</v>
      </c>
      <c r="T400" s="10">
        <f t="shared" si="41"/>
        <v>42123.459791666661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20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42688.209108796298</v>
      </c>
      <c r="T401" s="10">
        <f t="shared" si="41"/>
        <v>42718.166666666664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20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41745.969293981485</v>
      </c>
      <c r="T402" s="10">
        <f t="shared" si="41"/>
        <v>41775.8125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20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40733.175578703704</v>
      </c>
      <c r="T403" s="10">
        <f t="shared" si="41"/>
        <v>40762.508912037032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20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42292.872881944444</v>
      </c>
      <c r="T404" s="10">
        <f t="shared" si="41"/>
        <v>42313.247881944444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20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40718.643993055557</v>
      </c>
      <c r="T405" s="10">
        <f t="shared" si="41"/>
        <v>40764.963888888888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20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41646.961365740739</v>
      </c>
      <c r="T406" s="10">
        <f t="shared" si="41"/>
        <v>41675.62777777778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20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41674.418275462966</v>
      </c>
      <c r="T407" s="10">
        <f t="shared" si="41"/>
        <v>41703.751608796294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20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40638.495798611111</v>
      </c>
      <c r="T408" s="10">
        <f t="shared" si="41"/>
        <v>40671.915972222218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20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40807.204282407409</v>
      </c>
      <c r="T409" s="10">
        <f t="shared" si="41"/>
        <v>40866.579282407409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2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41544.069328703707</v>
      </c>
      <c r="T410" s="10">
        <f t="shared" si="41"/>
        <v>41583.444328703699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20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42544.196111111109</v>
      </c>
      <c r="T411" s="10">
        <f t="shared" si="41"/>
        <v>42573.529444444437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20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42114.314780092594</v>
      </c>
      <c r="T412" s="10">
        <f t="shared" si="41"/>
        <v>42173.648113425923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20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41598.509305555555</v>
      </c>
      <c r="T413" s="10">
        <f t="shared" si="41"/>
        <v>41629.875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20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41100.07613425926</v>
      </c>
      <c r="T414" s="10">
        <f t="shared" si="41"/>
        <v>41115.409467592588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20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41080.210775462961</v>
      </c>
      <c r="T415" s="10">
        <f t="shared" si="41"/>
        <v>41109.54410879629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20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41529.396585648152</v>
      </c>
      <c r="T416" s="10">
        <f t="shared" si="41"/>
        <v>41558.72991898148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20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41905.185208333336</v>
      </c>
      <c r="T417" s="10">
        <f t="shared" si="41"/>
        <v>41929.166666666664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20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41648.729525462964</v>
      </c>
      <c r="T418" s="10">
        <f t="shared" si="41"/>
        <v>41678.062858796293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20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41361.303935185184</v>
      </c>
      <c r="T419" s="10">
        <f t="shared" si="41"/>
        <v>41371.856249999997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42178.615706018521</v>
      </c>
      <c r="T420" s="10">
        <f t="shared" si="41"/>
        <v>42207.94903935185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20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41395.175775462965</v>
      </c>
      <c r="T421" s="10">
        <f t="shared" si="41"/>
        <v>41454.509108796294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20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41682.569803240745</v>
      </c>
      <c r="T422" s="10">
        <f t="shared" si="41"/>
        <v>41711.861469907402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20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42177.82472222222</v>
      </c>
      <c r="T423" s="10">
        <f t="shared" si="41"/>
        <v>42237.158055555548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20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41863.593715277784</v>
      </c>
      <c r="T424" s="10">
        <f t="shared" si="41"/>
        <v>41892.927048611113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20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41401.259606481486</v>
      </c>
      <c r="T425" s="10">
        <f t="shared" si="41"/>
        <v>41430.592939814815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20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40934.709479166668</v>
      </c>
      <c r="T426" s="10">
        <f t="shared" si="41"/>
        <v>40994.001145833332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20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42276.194490740738</v>
      </c>
      <c r="T427" s="10">
        <f t="shared" si="41"/>
        <v>42335.569490740738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20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42401.045300925929</v>
      </c>
      <c r="T428" s="10">
        <f t="shared" si="41"/>
        <v>42430.378634259258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20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42286.242361111115</v>
      </c>
      <c r="T429" s="10">
        <f t="shared" si="41"/>
        <v>42299.457638888889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2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41779.100057870375</v>
      </c>
      <c r="T430" s="10">
        <f t="shared" si="41"/>
        <v>41806.583333333328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20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40071.234745370377</v>
      </c>
      <c r="T431" s="10">
        <f t="shared" si="41"/>
        <v>40143.874305555553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20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41513.44059027778</v>
      </c>
      <c r="T432" s="10">
        <f t="shared" si="41"/>
        <v>41527.773923611108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20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42527.204664351855</v>
      </c>
      <c r="T433" s="10">
        <f t="shared" si="41"/>
        <v>42556.537997685184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20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42239.059965277782</v>
      </c>
      <c r="T434" s="10">
        <f t="shared" si="41"/>
        <v>42298.39329861111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20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42228.963217592594</v>
      </c>
      <c r="T435" s="10">
        <f t="shared" si="41"/>
        <v>42288.296550925923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20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41577.167847222227</v>
      </c>
      <c r="T436" s="10">
        <f t="shared" si="41"/>
        <v>41609.542847222219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20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41501.080787037041</v>
      </c>
      <c r="T437" s="10">
        <f t="shared" si="41"/>
        <v>41530.414120370369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20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41456.695752314816</v>
      </c>
      <c r="T438" s="10">
        <f t="shared" si="41"/>
        <v>41486.029085648144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20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42591.651921296296</v>
      </c>
      <c r="T439" s="10">
        <f t="shared" si="41"/>
        <v>42650.985254629624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2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42296.5944212963</v>
      </c>
      <c r="T440" s="10">
        <f t="shared" si="41"/>
        <v>42325.969421296293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20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41920.095115740747</v>
      </c>
      <c r="T441" s="10">
        <f t="shared" si="41"/>
        <v>41929.428449074076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20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42424.31890046296</v>
      </c>
      <c r="T442" s="10">
        <f t="shared" si="41"/>
        <v>42453.610567129632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20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41551.127268518518</v>
      </c>
      <c r="T443" s="10">
        <f t="shared" si="41"/>
        <v>41580.460601851846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20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42025.222025462965</v>
      </c>
      <c r="T444" s="10">
        <f t="shared" si="41"/>
        <v>42054.555358796293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20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41650.348391203705</v>
      </c>
      <c r="T445" s="10">
        <f t="shared" si="41"/>
        <v>41679.681724537033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20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40895.240289351852</v>
      </c>
      <c r="T446" s="10">
        <f t="shared" si="41"/>
        <v>40954.57362268518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20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42130.668692129628</v>
      </c>
      <c r="T447" s="10">
        <f t="shared" si="41"/>
        <v>42145.002025462956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20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42037.416898148149</v>
      </c>
      <c r="T448" s="10">
        <f t="shared" si="41"/>
        <v>42066.750231481477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20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41331.888460648152</v>
      </c>
      <c r="T449" s="10">
        <f t="shared" si="41"/>
        <v>41356.180127314808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2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41754.091377314813</v>
      </c>
      <c r="T450" s="10">
        <f t="shared" si="41"/>
        <v>41773.424710648142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20">
        <f t="shared" ref="O451:O514" si="42">IFERROR((E451)/(D451)*100,("-"))</f>
        <v>2.25</v>
      </c>
      <c r="P451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RIGHT(N451,LEN(N451)-SEARCH("/",N451))</f>
        <v>animation</v>
      </c>
      <c r="S451" s="10">
        <f t="shared" ref="S451:S514" si="46">(J451/86400)+25569+(8/24)</f>
        <v>41534.901446759264</v>
      </c>
      <c r="T451" s="10">
        <f t="shared" ref="T451:T514" si="47">(I451/86400)+25569+(-8/24)</f>
        <v>41564.234780092593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20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41655.280092592591</v>
      </c>
      <c r="T452" s="10">
        <f t="shared" si="47"/>
        <v>41684.61342592592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20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41635.048506944448</v>
      </c>
      <c r="T453" s="10">
        <f t="shared" si="47"/>
        <v>41664.381840277776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20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42108.037210648152</v>
      </c>
      <c r="T454" s="10">
        <f t="shared" si="47"/>
        <v>42137.37054398148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20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42039.158321759263</v>
      </c>
      <c r="T455" s="10">
        <f t="shared" si="47"/>
        <v>42054.491655092592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20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41939.05059027778</v>
      </c>
      <c r="T456" s="10">
        <f t="shared" si="47"/>
        <v>41969.218055555553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20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40971.335902777784</v>
      </c>
      <c r="T457" s="10">
        <f t="shared" si="47"/>
        <v>41015.688194444439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20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41548.027789351858</v>
      </c>
      <c r="T458" s="10">
        <f t="shared" si="47"/>
        <v>41568.832638888889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20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41838.100833333338</v>
      </c>
      <c r="T459" s="10">
        <f t="shared" si="47"/>
        <v>41867.434166666666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2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41379.033101851855</v>
      </c>
      <c r="T460" s="10">
        <f t="shared" si="47"/>
        <v>41408.366435185184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20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40800.973692129635</v>
      </c>
      <c r="T461" s="10">
        <f t="shared" si="47"/>
        <v>40860.348692129628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20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41759.875868055555</v>
      </c>
      <c r="T462" s="10">
        <f t="shared" si="47"/>
        <v>41790.833333333328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20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41408.180173611116</v>
      </c>
      <c r="T463" s="10">
        <f t="shared" si="47"/>
        <v>41427.513506944444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20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40705.459965277776</v>
      </c>
      <c r="T464" s="10">
        <f t="shared" si="47"/>
        <v>40764.793298611105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20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40751.043437500004</v>
      </c>
      <c r="T465" s="10">
        <f t="shared" si="47"/>
        <v>40810.376770833333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20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42489.182118055556</v>
      </c>
      <c r="T466" s="10">
        <f t="shared" si="47"/>
        <v>42508.515451388885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20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41801.453402777777</v>
      </c>
      <c r="T467" s="10">
        <f t="shared" si="47"/>
        <v>41816.786736111106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20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41130.27620370371</v>
      </c>
      <c r="T468" s="10">
        <f t="shared" si="47"/>
        <v>41159.609537037039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20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41136.013125000005</v>
      </c>
      <c r="T469" s="10">
        <f t="shared" si="47"/>
        <v>41180.346458333333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2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41041.500960648154</v>
      </c>
      <c r="T470" s="10">
        <f t="shared" si="47"/>
        <v>41100.827141203699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20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41828.323194444449</v>
      </c>
      <c r="T471" s="10">
        <f t="shared" si="47"/>
        <v>41887.656527777777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20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41605.501030092593</v>
      </c>
      <c r="T472" s="10">
        <f t="shared" si="47"/>
        <v>41654.833333333328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20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41704.055312500001</v>
      </c>
      <c r="T473" s="10">
        <f t="shared" si="47"/>
        <v>41748.346979166665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20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41845.255995370375</v>
      </c>
      <c r="T474" s="10">
        <f t="shared" si="47"/>
        <v>41874.589328703703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20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41870.031469907408</v>
      </c>
      <c r="T475" s="10">
        <f t="shared" si="47"/>
        <v>41899.364803240736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20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42753.66237268519</v>
      </c>
      <c r="T476" s="10">
        <f t="shared" si="47"/>
        <v>42782.995706018519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20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42100.419479166674</v>
      </c>
      <c r="T477" s="10">
        <f t="shared" si="47"/>
        <v>42129.752812500003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20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41758.308344907411</v>
      </c>
      <c r="T478" s="10">
        <f t="shared" si="47"/>
        <v>41792.832638888889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20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40988.168217592596</v>
      </c>
      <c r="T479" s="10">
        <f t="shared" si="47"/>
        <v>41047.501550925925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2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42066.244317129633</v>
      </c>
      <c r="T480" s="10">
        <f t="shared" si="47"/>
        <v>42095.535983796297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20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41904.741145833337</v>
      </c>
      <c r="T481" s="10">
        <f t="shared" si="47"/>
        <v>41964.11614583333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20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41465.833506944451</v>
      </c>
      <c r="T482" s="10">
        <f t="shared" si="47"/>
        <v>41495.16684027778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20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41163.005659722221</v>
      </c>
      <c r="T483" s="10">
        <f t="shared" si="47"/>
        <v>41192.33899305555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20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42448.230208333334</v>
      </c>
      <c r="T484" s="10">
        <f t="shared" si="47"/>
        <v>42474.273611111108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20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41243.53092592593</v>
      </c>
      <c r="T485" s="10">
        <f t="shared" si="47"/>
        <v>41302.864259259259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20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42273.272824074076</v>
      </c>
      <c r="T486" s="10">
        <f t="shared" si="47"/>
        <v>42313.647824074076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20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41381.839108796303</v>
      </c>
      <c r="T487" s="10">
        <f t="shared" si="47"/>
        <v>41411.172442129631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20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41762.275914351856</v>
      </c>
      <c r="T488" s="10">
        <f t="shared" si="47"/>
        <v>41791.609247685185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20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42669.928171296298</v>
      </c>
      <c r="T489" s="10">
        <f t="shared" si="47"/>
        <v>42729.303171296291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2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42714.387731481482</v>
      </c>
      <c r="T490" s="10">
        <f t="shared" si="47"/>
        <v>42743.72106481481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20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40882.815000000002</v>
      </c>
      <c r="T491" s="10">
        <f t="shared" si="47"/>
        <v>40913.147916666661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20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41114.30190972222</v>
      </c>
      <c r="T492" s="10">
        <f t="shared" si="47"/>
        <v>41143.635243055549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20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42367.315960648149</v>
      </c>
      <c r="T493" s="10">
        <f t="shared" si="47"/>
        <v>42396.649293981478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20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42596.368402777785</v>
      </c>
      <c r="T494" s="10">
        <f t="shared" si="47"/>
        <v>42655.701736111114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20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42115.059467592597</v>
      </c>
      <c r="T495" s="10">
        <f t="shared" si="47"/>
        <v>42144.392800925925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20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41800.163946759261</v>
      </c>
      <c r="T496" s="10">
        <f t="shared" si="47"/>
        <v>41822.791666666664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20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42172.160937500004</v>
      </c>
      <c r="T497" s="10">
        <f t="shared" si="47"/>
        <v>42201.494270833333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20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41621.264745370376</v>
      </c>
      <c r="T498" s="10">
        <f t="shared" si="47"/>
        <v>41680.598078703704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20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41945.371122685188</v>
      </c>
      <c r="T499" s="10">
        <f t="shared" si="47"/>
        <v>41997.874999999993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2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40859.09547453704</v>
      </c>
      <c r="T500" s="10">
        <f t="shared" si="47"/>
        <v>40900.428807870368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20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40044.228796296295</v>
      </c>
      <c r="T501" s="10">
        <f t="shared" si="47"/>
        <v>40098.540972222218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20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40248.219340277778</v>
      </c>
      <c r="T502" s="10">
        <f t="shared" si="47"/>
        <v>40306.594444444439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20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40703.567719907413</v>
      </c>
      <c r="T503" s="10">
        <f t="shared" si="47"/>
        <v>40732.901053240741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20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40956.886863425927</v>
      </c>
      <c r="T504" s="10">
        <f t="shared" si="47"/>
        <v>40986.178530092591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20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41991.859988425924</v>
      </c>
      <c r="T505" s="10">
        <f t="shared" si="47"/>
        <v>42021.193321759252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20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40950.316979166666</v>
      </c>
      <c r="T506" s="10">
        <f t="shared" si="47"/>
        <v>41009.60864583333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20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42318.431550925925</v>
      </c>
      <c r="T507" s="10">
        <f t="shared" si="47"/>
        <v>42362.764884259253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20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41466.885648148149</v>
      </c>
      <c r="T508" s="10">
        <f t="shared" si="47"/>
        <v>41496.218981481477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20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41157.292326388888</v>
      </c>
      <c r="T509" s="10">
        <f t="shared" si="47"/>
        <v>41201.625659722216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2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40995.357650462967</v>
      </c>
      <c r="T510" s="10">
        <f t="shared" si="47"/>
        <v>41054.259722222218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20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42153.964930555558</v>
      </c>
      <c r="T511" s="10">
        <f t="shared" si="47"/>
        <v>42183.298263888886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20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42400.509710648148</v>
      </c>
      <c r="T512" s="10">
        <f t="shared" si="47"/>
        <v>42429.843043981477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20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41340.636365740742</v>
      </c>
      <c r="T513" s="10">
        <f t="shared" si="47"/>
        <v>41369.928032407406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20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42650.075543981489</v>
      </c>
      <c r="T514" s="10">
        <f t="shared" si="47"/>
        <v>42694.450543981475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20">
        <f t="shared" ref="O515:O578" si="48">IFERROR((E515)/(D515)*100,("-"))</f>
        <v>13.923999999999999</v>
      </c>
      <c r="P515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RIGHT(N515,LEN(N515)-SEARCH("/",N515))</f>
        <v>animation</v>
      </c>
      <c r="S515" s="10">
        <f t="shared" ref="S515:S578" si="52">(J515/86400)+25569+(8/24)</f>
        <v>42552.987326388895</v>
      </c>
      <c r="T515" s="10">
        <f t="shared" ref="T515:T578" si="53">(I515/86400)+25569+(-8/24)</f>
        <v>42596.958333333336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20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41830.94730324074</v>
      </c>
      <c r="T516" s="10">
        <f t="shared" si="53"/>
        <v>41860.280636574069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20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42327.82408564815</v>
      </c>
      <c r="T517" s="10">
        <f t="shared" si="53"/>
        <v>42367.157418981478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20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42092.112037037041</v>
      </c>
      <c r="T518" s="10">
        <f t="shared" si="53"/>
        <v>42151.445370370369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20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42738.948622685188</v>
      </c>
      <c r="T519" s="10">
        <f t="shared" si="53"/>
        <v>42768.281956018516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42223.94935185185</v>
      </c>
      <c r="T520" s="10">
        <f t="shared" si="53"/>
        <v>42253.281944444439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20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41218.724780092591</v>
      </c>
      <c r="T521" s="10">
        <f t="shared" si="53"/>
        <v>41248.058113425919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20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42319.035428240742</v>
      </c>
      <c r="T522" s="10">
        <f t="shared" si="53"/>
        <v>42348.368761574071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20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42646.426145833335</v>
      </c>
      <c r="T523" s="10">
        <f t="shared" si="53"/>
        <v>42674.874305555553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20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42430.374131944445</v>
      </c>
      <c r="T524" s="10">
        <f t="shared" si="53"/>
        <v>42449.665798611109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20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42238.466157407405</v>
      </c>
      <c r="T525" s="10">
        <f t="shared" si="53"/>
        <v>42267.799490740734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20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42493.050567129634</v>
      </c>
      <c r="T526" s="10">
        <f t="shared" si="53"/>
        <v>42522.383900462963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20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41850.734270833338</v>
      </c>
      <c r="T527" s="10">
        <f t="shared" si="53"/>
        <v>41895.067604166667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20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42192.92527777778</v>
      </c>
      <c r="T528" s="10">
        <f t="shared" si="53"/>
        <v>42223.374999999993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20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42753.538958333338</v>
      </c>
      <c r="T529" s="10">
        <f t="shared" si="53"/>
        <v>42783.336805555555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2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42156.253553240742</v>
      </c>
      <c r="T530" s="10">
        <f t="shared" si="53"/>
        <v>42176.555555555555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20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42725.36451388889</v>
      </c>
      <c r="T531" s="10">
        <f t="shared" si="53"/>
        <v>42745.874999999993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20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42157.924398148149</v>
      </c>
      <c r="T532" s="10">
        <f t="shared" si="53"/>
        <v>42178.749999999993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20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42676.3984837963</v>
      </c>
      <c r="T533" s="10">
        <f t="shared" si="53"/>
        <v>42720.957638888889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20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42473.340370370373</v>
      </c>
      <c r="T534" s="10">
        <f t="shared" si="53"/>
        <v>42502.673703703702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20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42482.768113425926</v>
      </c>
      <c r="T535" s="10">
        <f t="shared" si="53"/>
        <v>42506.101446759254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20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42271.144328703704</v>
      </c>
      <c r="T536" s="10">
        <f t="shared" si="53"/>
        <v>42309.624999999993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20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42711.878530092596</v>
      </c>
      <c r="T537" s="10">
        <f t="shared" si="53"/>
        <v>42741.211863425924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20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42179.67832175926</v>
      </c>
      <c r="T538" s="10">
        <f t="shared" si="53"/>
        <v>42219.416666666664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20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42283.101747685192</v>
      </c>
      <c r="T539" s="10">
        <f t="shared" si="53"/>
        <v>42312.476747685178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2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42474.12804398148</v>
      </c>
      <c r="T540" s="10">
        <f t="shared" si="53"/>
        <v>42503.461377314808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20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42535.383182870377</v>
      </c>
      <c r="T541" s="10">
        <f t="shared" si="53"/>
        <v>42555.716516203705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20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42010.15053240741</v>
      </c>
      <c r="T542" s="10">
        <f t="shared" si="53"/>
        <v>42039.483865740738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20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42276.380023148151</v>
      </c>
      <c r="T543" s="10">
        <f t="shared" si="53"/>
        <v>42305.713356481479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20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42434.070787037039</v>
      </c>
      <c r="T544" s="10">
        <f t="shared" si="53"/>
        <v>42493.362453703703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20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41914.425486111111</v>
      </c>
      <c r="T545" s="10">
        <f t="shared" si="53"/>
        <v>41943.75881944444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20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42525.990277777782</v>
      </c>
      <c r="T546" s="10">
        <f t="shared" si="53"/>
        <v>42555.323611111111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20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42283.925798611112</v>
      </c>
      <c r="T547" s="10">
        <f t="shared" si="53"/>
        <v>42323.300798611112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20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42250.001331018524</v>
      </c>
      <c r="T548" s="10">
        <f t="shared" si="53"/>
        <v>42294.334664351853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20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42381.029675925929</v>
      </c>
      <c r="T549" s="10">
        <f t="shared" si="53"/>
        <v>42410.363009259258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2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42277.236666666671</v>
      </c>
      <c r="T550" s="10">
        <f t="shared" si="53"/>
        <v>42306.57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20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42163.97016203704</v>
      </c>
      <c r="T551" s="10">
        <f t="shared" si="53"/>
        <v>42193.303495370368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20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42754.012094907412</v>
      </c>
      <c r="T552" s="10">
        <f t="shared" si="53"/>
        <v>42765.874999999993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20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42173.609074074076</v>
      </c>
      <c r="T553" s="10">
        <f t="shared" si="53"/>
        <v>42217.411805555552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20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42318.950185185189</v>
      </c>
      <c r="T554" s="10">
        <f t="shared" si="53"/>
        <v>42378.283518518518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20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41928.053136574075</v>
      </c>
      <c r="T555" s="10">
        <f t="shared" si="53"/>
        <v>41957.428136574068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20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41902.018194444448</v>
      </c>
      <c r="T556" s="10">
        <f t="shared" si="53"/>
        <v>41931.351527777777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20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42503.686840277784</v>
      </c>
      <c r="T557" s="10">
        <f t="shared" si="53"/>
        <v>42533.020173611112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20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42346.193483796298</v>
      </c>
      <c r="T558" s="10">
        <f t="shared" si="53"/>
        <v>42375.526817129627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20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42677.275497685187</v>
      </c>
      <c r="T559" s="10">
        <f t="shared" si="53"/>
        <v>42706.650497685179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2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42058.216493055559</v>
      </c>
      <c r="T560" s="10">
        <f t="shared" si="53"/>
        <v>42087.508159722223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20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42321.616435185184</v>
      </c>
      <c r="T561" s="10">
        <f t="shared" si="53"/>
        <v>42350.949768518512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20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41961.104687500003</v>
      </c>
      <c r="T562" s="10">
        <f t="shared" si="53"/>
        <v>41990.438020833331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20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42268.992048611115</v>
      </c>
      <c r="T563" s="10">
        <f t="shared" si="53"/>
        <v>42303.325381944444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20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42692.722395833334</v>
      </c>
      <c r="T564" s="10">
        <f t="shared" si="53"/>
        <v>42722.055729166663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20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42022.403321759259</v>
      </c>
      <c r="T565" s="10">
        <f t="shared" si="53"/>
        <v>42051.736655092587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20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42412.276331018518</v>
      </c>
      <c r="T566" s="10">
        <f t="shared" si="53"/>
        <v>42441.609664351847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20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42166.118622685186</v>
      </c>
      <c r="T567" s="10">
        <f t="shared" si="53"/>
        <v>42195.451956018514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20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42536.017743055556</v>
      </c>
      <c r="T568" s="10">
        <f t="shared" si="53"/>
        <v>42565.351076388884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20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41976.175856481488</v>
      </c>
      <c r="T569" s="10">
        <f t="shared" si="53"/>
        <v>42005.509189814817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2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42349.254895833335</v>
      </c>
      <c r="T570" s="10">
        <f t="shared" si="53"/>
        <v>42385.124999999993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20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42341.180694444447</v>
      </c>
      <c r="T571" s="10">
        <f t="shared" si="53"/>
        <v>42370.514027777775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20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42389.131585648145</v>
      </c>
      <c r="T572" s="10">
        <f t="shared" si="53"/>
        <v>42418.464918981474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20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42193.149571759262</v>
      </c>
      <c r="T573" s="10">
        <f t="shared" si="53"/>
        <v>42211.832638888889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20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42283.049629629633</v>
      </c>
      <c r="T574" s="10">
        <f t="shared" si="53"/>
        <v>42312.424629629626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20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41963.383460648147</v>
      </c>
      <c r="T575" s="10">
        <f t="shared" si="53"/>
        <v>42021.716666666667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20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42632.776701388888</v>
      </c>
      <c r="T576" s="10">
        <f t="shared" si="53"/>
        <v>42662.110034722216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20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42139.025960648149</v>
      </c>
      <c r="T577" s="10">
        <f t="shared" si="53"/>
        <v>42168.359293981477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20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42031.805</v>
      </c>
      <c r="T578" s="10">
        <f t="shared" si="53"/>
        <v>42091.096666666665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20">
        <f t="shared" ref="O579:O642" si="54">IFERROR((E579)/(D579)*100,("-"))</f>
        <v>0.2</v>
      </c>
      <c r="P579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RIGHT(N579,LEN(N579)-SEARCH("/",N579))</f>
        <v>web</v>
      </c>
      <c r="S579" s="10">
        <f t="shared" ref="S579:S642" si="58">(J579/86400)+25569+(8/24)</f>
        <v>42450.922476851854</v>
      </c>
      <c r="T579" s="10">
        <f t="shared" ref="T579:T642" si="59">(I579/86400)+25569+(-8/24)</f>
        <v>42510.255810185183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2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42230.911956018521</v>
      </c>
      <c r="T580" s="10">
        <f t="shared" si="59"/>
        <v>42254.245289351849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20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41969.18545138889</v>
      </c>
      <c r="T581" s="10">
        <f t="shared" si="59"/>
        <v>41998.518784722219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20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42606.241516203707</v>
      </c>
      <c r="T582" s="10">
        <f t="shared" si="59"/>
        <v>42635.574849537035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20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42188.346111111117</v>
      </c>
      <c r="T583" s="10">
        <f t="shared" si="59"/>
        <v>42217.679444444446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20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42056.073136574072</v>
      </c>
      <c r="T584" s="10">
        <f t="shared" si="59"/>
        <v>42078.416666666664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20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42053.271840277775</v>
      </c>
      <c r="T585" s="10">
        <f t="shared" si="59"/>
        <v>42082.563506944447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20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42050.049953703703</v>
      </c>
      <c r="T586" s="10">
        <f t="shared" si="59"/>
        <v>42079.341620370367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20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42283.724270833336</v>
      </c>
      <c r="T587" s="10">
        <f t="shared" si="59"/>
        <v>42338.666666666664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20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42021.187581018523</v>
      </c>
      <c r="T588" s="10">
        <f t="shared" si="59"/>
        <v>42050.520914351851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20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42081.090659722227</v>
      </c>
      <c r="T589" s="10">
        <f t="shared" si="59"/>
        <v>42110.423993055556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2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42632.102847222224</v>
      </c>
      <c r="T590" s="10">
        <f t="shared" si="59"/>
        <v>42691.477847222217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20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42178.947905092595</v>
      </c>
      <c r="T591" s="10">
        <f t="shared" si="59"/>
        <v>42193.281238425923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20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42377.888090277782</v>
      </c>
      <c r="T592" s="10">
        <f t="shared" si="59"/>
        <v>42408.209027777775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20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42177.876504629632</v>
      </c>
      <c r="T593" s="10">
        <f t="shared" si="59"/>
        <v>42207.209837962961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20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41946.565509259264</v>
      </c>
      <c r="T594" s="10">
        <f t="shared" si="59"/>
        <v>41975.898842592585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20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42071.010937500003</v>
      </c>
      <c r="T595" s="10">
        <f t="shared" si="59"/>
        <v>42100.302604166667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20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42447.113495370373</v>
      </c>
      <c r="T596" s="10">
        <f t="shared" si="59"/>
        <v>42476.446828703702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20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42083.403217592597</v>
      </c>
      <c r="T597" s="10">
        <f t="shared" si="59"/>
        <v>42127.736550925925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20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42647.230231481481</v>
      </c>
      <c r="T598" s="10">
        <f t="shared" si="59"/>
        <v>42676.563564814809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20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42546.038599537038</v>
      </c>
      <c r="T599" s="10">
        <f t="shared" si="59"/>
        <v>42582.333333333336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2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41948.335428240745</v>
      </c>
      <c r="T600" s="10">
        <f t="shared" si="59"/>
        <v>41977.668761574074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20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42048.145856481489</v>
      </c>
      <c r="T601" s="10">
        <f t="shared" si="59"/>
        <v>42071.302777777775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20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42074.131504629629</v>
      </c>
      <c r="T602" s="10">
        <f t="shared" si="59"/>
        <v>42133.464837962958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20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41970.191423611112</v>
      </c>
      <c r="T603" s="10">
        <f t="shared" si="59"/>
        <v>41999.52475694444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20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42144.127488425926</v>
      </c>
      <c r="T604" s="10">
        <f t="shared" si="59"/>
        <v>42173.460821759254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20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41835.972488425927</v>
      </c>
      <c r="T605" s="10">
        <f t="shared" si="59"/>
        <v>41865.305821759255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20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41849.368703703709</v>
      </c>
      <c r="T606" s="10">
        <f t="shared" si="59"/>
        <v>41878.702037037037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20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42194.691064814819</v>
      </c>
      <c r="T607" s="10">
        <f t="shared" si="59"/>
        <v>42239.024398148147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20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42102.983900462968</v>
      </c>
      <c r="T608" s="10">
        <f t="shared" si="59"/>
        <v>42148.291666666664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20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42301.158981481487</v>
      </c>
      <c r="T609" s="10">
        <f t="shared" si="59"/>
        <v>42330.53398148148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2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42141.25439814815</v>
      </c>
      <c r="T610" s="10">
        <f t="shared" si="59"/>
        <v>42170.587731481479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20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42307.367407407415</v>
      </c>
      <c r="T611" s="10">
        <f t="shared" si="59"/>
        <v>42336.742407407401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20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42087.164189814815</v>
      </c>
      <c r="T612" s="10">
        <f t="shared" si="59"/>
        <v>42116.497523148144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20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42328.893946759265</v>
      </c>
      <c r="T613" s="10">
        <f t="shared" si="59"/>
        <v>42388.227280092593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20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42585.365115740744</v>
      </c>
      <c r="T614" s="10">
        <f t="shared" si="59"/>
        <v>42614.698449074072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20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42247.830092592594</v>
      </c>
      <c r="T615" s="10">
        <f t="shared" si="59"/>
        <v>42277.874305555553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20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42515.395138888889</v>
      </c>
      <c r="T616" s="10">
        <f t="shared" si="59"/>
        <v>42544.728472222218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20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42242.455543981479</v>
      </c>
      <c r="T617" s="10">
        <f t="shared" si="59"/>
        <v>42271.788877314808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20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42761.70957175926</v>
      </c>
      <c r="T618" s="10">
        <f t="shared" si="59"/>
        <v>42791.042905092589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20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42087.676423611112</v>
      </c>
      <c r="T619" s="10">
        <f t="shared" si="59"/>
        <v>42132.009756944441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42318.143553240741</v>
      </c>
      <c r="T620" s="10">
        <f t="shared" si="59"/>
        <v>42347.47688657407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20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41908.983680555561</v>
      </c>
      <c r="T621" s="10">
        <f t="shared" si="59"/>
        <v>41968.358680555553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20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41832.050208333334</v>
      </c>
      <c r="T622" s="10">
        <f t="shared" si="59"/>
        <v>41876.383541666662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20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42529.321030092593</v>
      </c>
      <c r="T623" s="10">
        <f t="shared" si="59"/>
        <v>42558.654363425921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20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42533.108078703706</v>
      </c>
      <c r="T624" s="10">
        <f t="shared" si="59"/>
        <v>42552.441412037035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20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42122.342557870368</v>
      </c>
      <c r="T625" s="10">
        <f t="shared" si="59"/>
        <v>42151.675891203697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20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42109.322233796302</v>
      </c>
      <c r="T626" s="10">
        <f t="shared" si="59"/>
        <v>42138.65556712963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20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42791.228900462964</v>
      </c>
      <c r="T627" s="10">
        <f t="shared" si="59"/>
        <v>42820.520567129628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20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42198.892812500002</v>
      </c>
      <c r="T628" s="10">
        <f t="shared" si="59"/>
        <v>42231.223611111105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20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42384.640173611115</v>
      </c>
      <c r="T629" s="10">
        <f t="shared" si="59"/>
        <v>42443.624999999993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2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41804.026122685187</v>
      </c>
      <c r="T630" s="10">
        <f t="shared" si="59"/>
        <v>41833.359456018516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20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42474.97115740741</v>
      </c>
      <c r="T631" s="10">
        <f t="shared" si="59"/>
        <v>42504.304490740738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20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42223.952789351853</v>
      </c>
      <c r="T632" s="10">
        <f t="shared" si="59"/>
        <v>42252.881944444445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20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42490.105659722227</v>
      </c>
      <c r="T633" s="10">
        <f t="shared" si="59"/>
        <v>42518.438993055555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20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42303.992650462962</v>
      </c>
      <c r="T634" s="10">
        <f t="shared" si="59"/>
        <v>42333.367650462962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20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42507.632662037038</v>
      </c>
      <c r="T635" s="10">
        <f t="shared" si="59"/>
        <v>42538.624999999993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20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42032.261909722227</v>
      </c>
      <c r="T636" s="10">
        <f t="shared" si="59"/>
        <v>42061.595243055555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20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42076.425486111119</v>
      </c>
      <c r="T637" s="10">
        <f t="shared" si="59"/>
        <v>42105.758819444447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20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42131.788773148153</v>
      </c>
      <c r="T638" s="10">
        <f t="shared" si="59"/>
        <v>42161.115972222215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20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42763.295347222222</v>
      </c>
      <c r="T639" s="10">
        <f t="shared" si="59"/>
        <v>42791.62777777778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2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42759.92664351852</v>
      </c>
      <c r="T640" s="10">
        <f t="shared" si="59"/>
        <v>42819.218310185184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20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41865.916608796302</v>
      </c>
      <c r="T641" s="10">
        <f t="shared" si="59"/>
        <v>41925.249942129631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20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42683.753645833334</v>
      </c>
      <c r="T642" s="10">
        <f t="shared" si="59"/>
        <v>42698.624999999993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20">
        <f t="shared" ref="O643:O706" si="60">IFERROR((E643)/(D643)*100,("-"))</f>
        <v>119.16249999999999</v>
      </c>
      <c r="P643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RIGHT(N643,LEN(N643)-SEARCH("/",N643))</f>
        <v>wearables</v>
      </c>
      <c r="S643" s="10">
        <f t="shared" ref="S643:S706" si="64">(J643/86400)+25569+(8/24)</f>
        <v>42199.903333333335</v>
      </c>
      <c r="T643" s="10">
        <f t="shared" ref="T643:T706" si="65">(I643/86400)+25569+(-8/24)</f>
        <v>42229.236666666664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20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42199.984652777777</v>
      </c>
      <c r="T644" s="10">
        <f t="shared" si="65"/>
        <v>42235.317986111106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20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42100.975405092591</v>
      </c>
      <c r="T645" s="10">
        <f t="shared" si="65"/>
        <v>42155.30873842592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20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41898.999293981484</v>
      </c>
      <c r="T646" s="10">
        <f t="shared" si="65"/>
        <v>41940.708333333328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20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42564.359652777777</v>
      </c>
      <c r="T647" s="10">
        <f t="shared" si="65"/>
        <v>42593.692986111106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20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41833.185960648152</v>
      </c>
      <c r="T648" s="10">
        <f t="shared" si="65"/>
        <v>41862.519293981481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20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42417.101261574076</v>
      </c>
      <c r="T649" s="10">
        <f t="shared" si="65"/>
        <v>42446.392928240741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2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41892.026712962965</v>
      </c>
      <c r="T650" s="10">
        <f t="shared" si="65"/>
        <v>41926.360046296293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20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41878.245520833334</v>
      </c>
      <c r="T651" s="10">
        <f t="shared" si="65"/>
        <v>41898.578854166662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20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41932.370185185187</v>
      </c>
      <c r="T652" s="10">
        <f t="shared" si="65"/>
        <v>41991.745185185187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20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41956.350821759261</v>
      </c>
      <c r="T653" s="10">
        <f t="shared" si="65"/>
        <v>41985.684155092589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20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42676.023726851854</v>
      </c>
      <c r="T654" s="10">
        <f t="shared" si="65"/>
        <v>42705.398726851847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20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42199.951851851853</v>
      </c>
      <c r="T655" s="10">
        <f t="shared" si="65"/>
        <v>42236.285185185181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20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42164.290659722225</v>
      </c>
      <c r="T656" s="10">
        <f t="shared" si="65"/>
        <v>42193.623993055553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20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42046.290648148155</v>
      </c>
      <c r="T657" s="10">
        <f t="shared" si="65"/>
        <v>42075.582314814812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20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42418.13795138889</v>
      </c>
      <c r="T658" s="10">
        <f t="shared" si="65"/>
        <v>42477.429618055554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20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42332.179074074076</v>
      </c>
      <c r="T659" s="10">
        <f t="shared" si="65"/>
        <v>42361.512407407405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2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42179.494085648148</v>
      </c>
      <c r="T660" s="10">
        <f t="shared" si="65"/>
        <v>42211.416666666664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20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42209.927025462966</v>
      </c>
      <c r="T661" s="10">
        <f t="shared" si="65"/>
        <v>42239.260358796295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20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41923.074988425928</v>
      </c>
      <c r="T662" s="10">
        <f t="shared" si="65"/>
        <v>41952.44998842592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20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42636.978692129633</v>
      </c>
      <c r="T663" s="10">
        <f t="shared" si="65"/>
        <v>42666.312025462961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20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41990.771377314821</v>
      </c>
      <c r="T664" s="10">
        <f t="shared" si="65"/>
        <v>42020.104710648149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20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42174.176574074074</v>
      </c>
      <c r="T665" s="10">
        <f t="shared" si="65"/>
        <v>42203.509907407402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20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42077.999710648153</v>
      </c>
      <c r="T666" s="10">
        <f t="shared" si="65"/>
        <v>42107.333043981482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20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42689.044687499998</v>
      </c>
      <c r="T667" s="10">
        <f t="shared" si="65"/>
        <v>42748.378020833326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20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41839.165486111109</v>
      </c>
      <c r="T668" s="10">
        <f t="shared" si="65"/>
        <v>41868.498819444438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20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42632.706747685188</v>
      </c>
      <c r="T669" s="10">
        <f t="shared" si="65"/>
        <v>42672.040081018517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2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42091.164606481485</v>
      </c>
      <c r="T670" s="10">
        <f t="shared" si="65"/>
        <v>42135.497939814813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20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42527.959004629629</v>
      </c>
      <c r="T671" s="10">
        <f t="shared" si="65"/>
        <v>42557.292337962957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20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42507.043055555558</v>
      </c>
      <c r="T672" s="10">
        <f t="shared" si="65"/>
        <v>42540.006944444445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20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41985.026064814818</v>
      </c>
      <c r="T673" s="10">
        <f t="shared" si="65"/>
        <v>42017.833333333336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20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41974.552824074075</v>
      </c>
      <c r="T674" s="10">
        <f t="shared" si="65"/>
        <v>42004.874305555553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20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41839.173807870371</v>
      </c>
      <c r="T675" s="10">
        <f t="shared" si="65"/>
        <v>41883.5071412037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20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41803.449386574073</v>
      </c>
      <c r="T676" s="10">
        <f t="shared" si="65"/>
        <v>41862.782719907402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20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41976.26393518519</v>
      </c>
      <c r="T677" s="10">
        <f t="shared" si="65"/>
        <v>42004.957638888889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20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42013.101631944446</v>
      </c>
      <c r="T678" s="10">
        <f t="shared" si="65"/>
        <v>42042.434965277775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20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42504.737210648149</v>
      </c>
      <c r="T679" s="10">
        <f t="shared" si="65"/>
        <v>42549.070543981477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2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42481.709930555553</v>
      </c>
      <c r="T680" s="10">
        <f t="shared" si="65"/>
        <v>42511.043263888881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20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42557.029039351859</v>
      </c>
      <c r="T681" s="10">
        <f t="shared" si="65"/>
        <v>42616.362372685187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20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41864.834849537037</v>
      </c>
      <c r="T682" s="10">
        <f t="shared" si="65"/>
        <v>41899.168182870366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20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42640.13893518519</v>
      </c>
      <c r="T683" s="10">
        <f t="shared" si="65"/>
        <v>42669.472268518519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20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42779.098634259259</v>
      </c>
      <c r="T684" s="10">
        <f t="shared" si="65"/>
        <v>42808.390300925923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20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42635.233379629637</v>
      </c>
      <c r="T685" s="10">
        <f t="shared" si="65"/>
        <v>42674.566712962966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20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41809.806608796302</v>
      </c>
      <c r="T686" s="10">
        <f t="shared" si="65"/>
        <v>41844.791666666664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20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41972.199907407405</v>
      </c>
      <c r="T687" s="10">
        <f t="shared" si="65"/>
        <v>42016.533240740733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20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42190.006597222229</v>
      </c>
      <c r="T688" s="10">
        <f t="shared" si="65"/>
        <v>42219.339930555558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20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42712.083946759267</v>
      </c>
      <c r="T689" s="10">
        <f t="shared" si="65"/>
        <v>42771.417280092595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2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42262.438113425924</v>
      </c>
      <c r="T690" s="10">
        <f t="shared" si="65"/>
        <v>42291.771446759252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20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42676.001122685186</v>
      </c>
      <c r="T691" s="10">
        <f t="shared" si="65"/>
        <v>42711.874305555553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20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42579.96806712963</v>
      </c>
      <c r="T692" s="10">
        <f t="shared" si="65"/>
        <v>42621.916666666664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20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42158.361643518518</v>
      </c>
      <c r="T693" s="10">
        <f t="shared" si="65"/>
        <v>42185.694976851846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20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42696.709062500006</v>
      </c>
      <c r="T694" s="10">
        <f t="shared" si="65"/>
        <v>42726.042395833334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20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42095.141516203708</v>
      </c>
      <c r="T695" s="10">
        <f t="shared" si="65"/>
        <v>42124.474849537037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20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42737.997210648151</v>
      </c>
      <c r="T696" s="10">
        <f t="shared" si="65"/>
        <v>42767.330543981479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20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41913.854398148149</v>
      </c>
      <c r="T697" s="10">
        <f t="shared" si="65"/>
        <v>41943.187731481477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20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41816.260439814818</v>
      </c>
      <c r="T698" s="10">
        <f t="shared" si="65"/>
        <v>41845.593773148146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20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42388.856354166674</v>
      </c>
      <c r="T699" s="10">
        <f t="shared" si="65"/>
        <v>42403.189687500002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2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41867.264409722229</v>
      </c>
      <c r="T700" s="10">
        <f t="shared" si="65"/>
        <v>41899.75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20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41563.818842592598</v>
      </c>
      <c r="T701" s="10">
        <f t="shared" si="65"/>
        <v>41600.333333333328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20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42716.021770833337</v>
      </c>
      <c r="T702" s="10">
        <f t="shared" si="65"/>
        <v>42745.355104166665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20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41813.996296296296</v>
      </c>
      <c r="T703" s="10">
        <f t="shared" si="65"/>
        <v>41843.329629629625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20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42669.060034722228</v>
      </c>
      <c r="T704" s="10">
        <f t="shared" si="65"/>
        <v>42698.435034722221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20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42712.284131944449</v>
      </c>
      <c r="T705" s="10">
        <f t="shared" si="65"/>
        <v>42766.647222222215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20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42726.526250000003</v>
      </c>
      <c r="T706" s="10">
        <f t="shared" si="65"/>
        <v>42785.859583333331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20">
        <f t="shared" ref="O707:O770" si="66">IFERROR((E707)/(D707)*100,("-"))</f>
        <v>0.97699999999999987</v>
      </c>
      <c r="P707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RIGHT(N707,LEN(N707)-SEARCH("/",N707))</f>
        <v>wearables</v>
      </c>
      <c r="S707" s="10">
        <f t="shared" ref="S707:S770" si="70">(J707/86400)+25569+(8/24)</f>
        <v>42726.824976851851</v>
      </c>
      <c r="T707" s="10">
        <f t="shared" ref="T707:T770" si="71">(I707/86400)+25569+(-8/24)</f>
        <v>42756.158310185179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20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42677.328506944446</v>
      </c>
      <c r="T708" s="10">
        <f t="shared" si="71"/>
        <v>42718.443749999999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20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42696.996840277781</v>
      </c>
      <c r="T709" s="10">
        <f t="shared" si="71"/>
        <v>42736.33017361111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2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41835.914351851854</v>
      </c>
      <c r="T710" s="10">
        <f t="shared" si="71"/>
        <v>41895.247685185182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20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41948.374525462968</v>
      </c>
      <c r="T711" s="10">
        <f t="shared" si="71"/>
        <v>41977.707858796297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20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41838.31831018519</v>
      </c>
      <c r="T712" s="10">
        <f t="shared" si="71"/>
        <v>41870.697222222218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20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42678.792453703711</v>
      </c>
      <c r="T713" s="10">
        <f t="shared" si="71"/>
        <v>42718.167453703696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20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42385.01425925926</v>
      </c>
      <c r="T714" s="10">
        <f t="shared" si="71"/>
        <v>42414.347592592589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20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42496.862638888888</v>
      </c>
      <c r="T715" s="10">
        <f t="shared" si="71"/>
        <v>42526.195972222216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20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42735.12131944445</v>
      </c>
      <c r="T716" s="10">
        <f t="shared" si="71"/>
        <v>42794.454652777778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20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42273.424074074072</v>
      </c>
      <c r="T717" s="10">
        <f t="shared" si="71"/>
        <v>42312.799074074072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20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41940.991979166669</v>
      </c>
      <c r="T718" s="10">
        <f t="shared" si="71"/>
        <v>41973.666666666664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20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41858.187523148146</v>
      </c>
      <c r="T719" s="10">
        <f t="shared" si="71"/>
        <v>41887.520856481475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42753.178784722222</v>
      </c>
      <c r="T720" s="10">
        <f t="shared" si="71"/>
        <v>42783.915972222218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20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42409.373564814821</v>
      </c>
      <c r="T721" s="10">
        <f t="shared" si="71"/>
        <v>42422.70689814815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20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40909.982534722229</v>
      </c>
      <c r="T722" s="10">
        <f t="shared" si="71"/>
        <v>40937.315868055557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20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41807.905173611114</v>
      </c>
      <c r="T723" s="10">
        <f t="shared" si="71"/>
        <v>41852.238506944443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20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40978.13863425926</v>
      </c>
      <c r="T724" s="10">
        <f t="shared" si="71"/>
        <v>41007.430300925924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20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42185.149872685186</v>
      </c>
      <c r="T725" s="10">
        <f t="shared" si="71"/>
        <v>42214.832638888889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20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40694.97179398148</v>
      </c>
      <c r="T726" s="10">
        <f t="shared" si="71"/>
        <v>40724.305127314808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20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42321.959629629629</v>
      </c>
      <c r="T727" s="10">
        <f t="shared" si="71"/>
        <v>42351.292962962958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20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41346.376006944447</v>
      </c>
      <c r="T728" s="10">
        <f t="shared" si="71"/>
        <v>41375.709340277775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20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41247.353576388894</v>
      </c>
      <c r="T729" s="10">
        <f t="shared" si="71"/>
        <v>41288.555555555555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2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40732.170798611114</v>
      </c>
      <c r="T730" s="10">
        <f t="shared" si="71"/>
        <v>40776.504131944443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20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41111.519224537042</v>
      </c>
      <c r="T731" s="10">
        <f t="shared" si="71"/>
        <v>41170.85255787037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20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40855.078599537039</v>
      </c>
      <c r="T732" s="10">
        <f t="shared" si="71"/>
        <v>40884.411932870367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20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40880.129016203704</v>
      </c>
      <c r="T733" s="10">
        <f t="shared" si="71"/>
        <v>40929.916666666664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20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41486.757650462961</v>
      </c>
      <c r="T734" s="10">
        <f t="shared" si="71"/>
        <v>41546.09098379629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20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41598.753379629634</v>
      </c>
      <c r="T735" s="10">
        <f t="shared" si="71"/>
        <v>41628.086712962962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20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42102.497916666667</v>
      </c>
      <c r="T736" s="10">
        <f t="shared" si="71"/>
        <v>42132.874999999993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20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41946.362800925926</v>
      </c>
      <c r="T737" s="10">
        <f t="shared" si="71"/>
        <v>41976.693749999999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20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41580.067592592597</v>
      </c>
      <c r="T738" s="10">
        <f t="shared" si="71"/>
        <v>41598.874305555553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20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41667.608645833338</v>
      </c>
      <c r="T739" s="10">
        <f t="shared" si="71"/>
        <v>41684.5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2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41943.937430555561</v>
      </c>
      <c r="T740" s="10">
        <f t="shared" si="71"/>
        <v>41973.874305555553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20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41829.8359837963</v>
      </c>
      <c r="T741" s="10">
        <f t="shared" si="71"/>
        <v>41862.169317129628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20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42162.480115740742</v>
      </c>
      <c r="T742" s="10">
        <f t="shared" si="71"/>
        <v>42175.81344907407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20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41401.981550925928</v>
      </c>
      <c r="T743" s="10">
        <f t="shared" si="71"/>
        <v>41436.314884259256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20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41690.251296296301</v>
      </c>
      <c r="T744" s="10">
        <f t="shared" si="71"/>
        <v>41719.542962962958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20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40991.042650462965</v>
      </c>
      <c r="T745" s="10">
        <f t="shared" si="71"/>
        <v>41015.541666666664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20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41227.290543981486</v>
      </c>
      <c r="T746" s="10">
        <f t="shared" si="71"/>
        <v>41256.623877314814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20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41367.90561342593</v>
      </c>
      <c r="T747" s="10">
        <f t="shared" si="71"/>
        <v>41397.238946759258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20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41157.376261574078</v>
      </c>
      <c r="T748" s="10">
        <f t="shared" si="71"/>
        <v>41174.832638888889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20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41988.882164351853</v>
      </c>
      <c r="T749" s="10">
        <f t="shared" si="71"/>
        <v>42019.120833333327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2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41832.180162037039</v>
      </c>
      <c r="T750" s="10">
        <f t="shared" si="71"/>
        <v>41861.513495370367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20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42734.274652777785</v>
      </c>
      <c r="T751" s="10">
        <f t="shared" si="71"/>
        <v>42763.607986111114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20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41300.211481481485</v>
      </c>
      <c r="T752" s="10">
        <f t="shared" si="71"/>
        <v>41329.544814814813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20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40713.963831018518</v>
      </c>
      <c r="T753" s="10">
        <f t="shared" si="71"/>
        <v>40759.297164351847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20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42639.754826388897</v>
      </c>
      <c r="T754" s="10">
        <f t="shared" si="71"/>
        <v>42659.124999999993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20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42019.923506944448</v>
      </c>
      <c r="T755" s="10">
        <f t="shared" si="71"/>
        <v>42049.256840277776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20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41250.082418981481</v>
      </c>
      <c r="T756" s="10">
        <f t="shared" si="71"/>
        <v>41279.41575231481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20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41383.938391203708</v>
      </c>
      <c r="T757" s="10">
        <f t="shared" si="71"/>
        <v>41413.695138888885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20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40591.100219907406</v>
      </c>
      <c r="T758" s="10">
        <f t="shared" si="71"/>
        <v>40651.391886574071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20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41235.38789351852</v>
      </c>
      <c r="T759" s="10">
        <f t="shared" si="71"/>
        <v>41248.721226851849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2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40430.169768518521</v>
      </c>
      <c r="T760" s="10">
        <f t="shared" si="71"/>
        <v>40459.503101851849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20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41789.663645833338</v>
      </c>
      <c r="T761" s="10">
        <f t="shared" si="71"/>
        <v>41828.996979166666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20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42671.097372685188</v>
      </c>
      <c r="T762" s="10">
        <f t="shared" si="71"/>
        <v>42700.472372685188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20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41643.084791666668</v>
      </c>
      <c r="T763" s="10">
        <f t="shared" si="71"/>
        <v>41672.418124999997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20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42691.191782407412</v>
      </c>
      <c r="T764" s="10">
        <f t="shared" si="71"/>
        <v>42707.916666666664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20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41471.780185185191</v>
      </c>
      <c r="T765" s="10">
        <f t="shared" si="71"/>
        <v>41501.113518518519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20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42227.50649305556</v>
      </c>
      <c r="T766" s="10">
        <f t="shared" si="71"/>
        <v>42256.839826388888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20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41901.875972222224</v>
      </c>
      <c r="T767" s="10">
        <f t="shared" si="71"/>
        <v>41931.209305555552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20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42022.116701388892</v>
      </c>
      <c r="T768" s="10">
        <f t="shared" si="71"/>
        <v>42051.45003472222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20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42115.4769675926</v>
      </c>
      <c r="T769" s="10">
        <f t="shared" si="71"/>
        <v>42144.810300925928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2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41594.540393518524</v>
      </c>
      <c r="T770" s="10">
        <f t="shared" si="71"/>
        <v>41623.873726851853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20">
        <f t="shared" ref="O771:O834" si="72">IFERROR((E771)/(D771)*100,("-"))</f>
        <v>41.4</v>
      </c>
      <c r="P771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RIGHT(N771,LEN(N771)-SEARCH("/",N771))</f>
        <v>fiction</v>
      </c>
      <c r="S771" s="10">
        <f t="shared" ref="S771:S834" si="76">(J771/86400)+25569+(8/24)</f>
        <v>41605.329791666671</v>
      </c>
      <c r="T771" s="10">
        <f t="shared" ref="T771:T834" si="77">(I771/86400)+25569+(-8/24)</f>
        <v>41634.663124999999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20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41290.332974537036</v>
      </c>
      <c r="T772" s="10">
        <f t="shared" si="77"/>
        <v>41329.666307870364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20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42350.157430555562</v>
      </c>
      <c r="T773" s="10">
        <f t="shared" si="77"/>
        <v>42399.490763888891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20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40068.390266203707</v>
      </c>
      <c r="T774" s="10">
        <f t="shared" si="77"/>
        <v>40117.832638888889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20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42101.069270833337</v>
      </c>
      <c r="T775" s="10">
        <f t="shared" si="77"/>
        <v>42134.625694444439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20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41664.113634259258</v>
      </c>
      <c r="T776" s="10">
        <f t="shared" si="77"/>
        <v>41693.446967592587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20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40863.393460648149</v>
      </c>
      <c r="T777" s="10">
        <f t="shared" si="77"/>
        <v>40892.726793981477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20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42251.01903935185</v>
      </c>
      <c r="T778" s="10">
        <f t="shared" si="77"/>
        <v>42287.874999999993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20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41457.31454861111</v>
      </c>
      <c r="T779" s="10">
        <f t="shared" si="77"/>
        <v>41486.647881944438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2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41730.03564814815</v>
      </c>
      <c r="T780" s="10">
        <f t="shared" si="77"/>
        <v>41759.368981481479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20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40437.017418981486</v>
      </c>
      <c r="T781" s="10">
        <f t="shared" si="77"/>
        <v>40465.833333333328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20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40637.007233796299</v>
      </c>
      <c r="T782" s="10">
        <f t="shared" si="77"/>
        <v>40666.340567129628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20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41403.334189814814</v>
      </c>
      <c r="T783" s="10">
        <f t="shared" si="77"/>
        <v>41432.667523148142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20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41117.091458333336</v>
      </c>
      <c r="T784" s="10">
        <f t="shared" si="77"/>
        <v>41146.424791666665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20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40988.107048611113</v>
      </c>
      <c r="T785" s="10">
        <f t="shared" si="77"/>
        <v>41026.583333333328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20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41675.482858796298</v>
      </c>
      <c r="T786" s="10">
        <f t="shared" si="77"/>
        <v>41714.774525462963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20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41303.927256944451</v>
      </c>
      <c r="T787" s="10">
        <f t="shared" si="77"/>
        <v>41333.26059027778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20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40983.389282407406</v>
      </c>
      <c r="T788" s="10">
        <f t="shared" si="77"/>
        <v>41040.324305555558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20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41549.960949074077</v>
      </c>
      <c r="T789" s="10">
        <f t="shared" si="77"/>
        <v>41579.294282407405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2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41059.340138888889</v>
      </c>
      <c r="T790" s="10">
        <f t="shared" si="77"/>
        <v>41096.832638888889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20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41277.519444444442</v>
      </c>
      <c r="T791" s="10">
        <f t="shared" si="77"/>
        <v>41294.999305555553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20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41276.381238425929</v>
      </c>
      <c r="T792" s="10">
        <f t="shared" si="77"/>
        <v>41305.714571759258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20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41558.113958333335</v>
      </c>
      <c r="T793" s="10">
        <f t="shared" si="77"/>
        <v>41590.915972222218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20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41556.206979166665</v>
      </c>
      <c r="T794" s="10">
        <f t="shared" si="77"/>
        <v>41585.581979166665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20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41443.074583333335</v>
      </c>
      <c r="T795" s="10">
        <f t="shared" si="77"/>
        <v>41457.874305555553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20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40736.448344907411</v>
      </c>
      <c r="T796" s="10">
        <f t="shared" si="77"/>
        <v>40791.379166666666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20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40963.94636574074</v>
      </c>
      <c r="T797" s="10">
        <f t="shared" si="77"/>
        <v>41005.874305555553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20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41503.216261574074</v>
      </c>
      <c r="T798" s="10">
        <f t="shared" si="77"/>
        <v>41532.548611111109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20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40997.327407407407</v>
      </c>
      <c r="T799" s="10">
        <f t="shared" si="77"/>
        <v>41027.833333333328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2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41882.923460648155</v>
      </c>
      <c r="T800" s="10">
        <f t="shared" si="77"/>
        <v>41912.256793981483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20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40997.000532407408</v>
      </c>
      <c r="T801" s="10">
        <f t="shared" si="77"/>
        <v>41026.333865740737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20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41863.766828703709</v>
      </c>
      <c r="T802" s="10">
        <f t="shared" si="77"/>
        <v>41893.100162037037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20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40696.128703703704</v>
      </c>
      <c r="T803" s="10">
        <f t="shared" si="77"/>
        <v>40725.462037037032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20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41123.35560185185</v>
      </c>
      <c r="T804" s="10">
        <f t="shared" si="77"/>
        <v>41168.836805555555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20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40666.283310185187</v>
      </c>
      <c r="T805" s="10">
        <f t="shared" si="77"/>
        <v>40691.708333333328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20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40730.438958333332</v>
      </c>
      <c r="T806" s="10">
        <f t="shared" si="77"/>
        <v>40746.832638888889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20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40691.156388888892</v>
      </c>
      <c r="T807" s="10">
        <f t="shared" si="77"/>
        <v>40740.625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20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40764.024756944447</v>
      </c>
      <c r="T808" s="10">
        <f t="shared" si="77"/>
        <v>40793.358090277776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20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42759.961932870377</v>
      </c>
      <c r="T809" s="10">
        <f t="shared" si="77"/>
        <v>42794.749999999993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2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41962.433865740742</v>
      </c>
      <c r="T810" s="10">
        <f t="shared" si="77"/>
        <v>41994.874305555553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20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41629.167013888895</v>
      </c>
      <c r="T811" s="10">
        <f t="shared" si="77"/>
        <v>41658.500347222223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20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41123.389606481483</v>
      </c>
      <c r="T812" s="10">
        <f t="shared" si="77"/>
        <v>41152.722939814812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20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41443.976875</v>
      </c>
      <c r="T813" s="10">
        <f t="shared" si="77"/>
        <v>41465.369444444441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20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41282.3512962963</v>
      </c>
      <c r="T814" s="10">
        <f t="shared" si="77"/>
        <v>41334.248611111107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20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41081.293576388889</v>
      </c>
      <c r="T815" s="10">
        <f t="shared" si="77"/>
        <v>41110.626909722218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20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40680.076400462967</v>
      </c>
      <c r="T816" s="10">
        <f t="shared" si="77"/>
        <v>40694.419444444444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20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41915.251192129632</v>
      </c>
      <c r="T817" s="10">
        <f t="shared" si="77"/>
        <v>41944.58452546296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20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41342.204201388893</v>
      </c>
      <c r="T818" s="10">
        <f t="shared" si="77"/>
        <v>41372.9375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20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40925.932997685188</v>
      </c>
      <c r="T819" s="10">
        <f t="shared" si="77"/>
        <v>40978.874305555553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41121.216215277782</v>
      </c>
      <c r="T820" s="10">
        <f t="shared" si="77"/>
        <v>41128.375694444439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20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41620.331643518519</v>
      </c>
      <c r="T821" s="10">
        <f t="shared" si="77"/>
        <v>41628.863888888889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20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41769.175254629634</v>
      </c>
      <c r="T822" s="10">
        <f t="shared" si="77"/>
        <v>41798.875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20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42094.255381944451</v>
      </c>
      <c r="T823" s="10">
        <f t="shared" si="77"/>
        <v>42127.834027777775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20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41158.280671296299</v>
      </c>
      <c r="T824" s="10">
        <f t="shared" si="77"/>
        <v>41187.614004629628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20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42056.306157407409</v>
      </c>
      <c r="T825" s="10">
        <f t="shared" si="77"/>
        <v>42085.597824074073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20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40250.57543981482</v>
      </c>
      <c r="T826" s="10">
        <f t="shared" si="77"/>
        <v>40285.957638888889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20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41186.639861111114</v>
      </c>
      <c r="T827" s="10">
        <f t="shared" si="77"/>
        <v>41210.973194444443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20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40973.371875000004</v>
      </c>
      <c r="T828" s="10">
        <f t="shared" si="77"/>
        <v>40993.663541666661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20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40927.806793981486</v>
      </c>
      <c r="T829" s="10">
        <f t="shared" si="77"/>
        <v>40953.492361111108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2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41073.384050925924</v>
      </c>
      <c r="T830" s="10">
        <f t="shared" si="77"/>
        <v>41085.35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20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42505.134722222225</v>
      </c>
      <c r="T831" s="10">
        <f t="shared" si="77"/>
        <v>42564.468055555553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20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41325.859085648153</v>
      </c>
      <c r="T832" s="10">
        <f t="shared" si="77"/>
        <v>41355.15075231481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20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40996.980254629634</v>
      </c>
      <c r="T833" s="10">
        <f t="shared" si="77"/>
        <v>41026.313587962963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20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40870.008506944447</v>
      </c>
      <c r="T834" s="10">
        <f t="shared" si="77"/>
        <v>40929.009027777771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20">
        <f t="shared" ref="O835:O898" si="78">IFERROR((E835)/(D835)*100,("-"))</f>
        <v>101.66666666666666</v>
      </c>
      <c r="P835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RIGHT(N835,LEN(N835)-SEARCH("/",N835))</f>
        <v>rock</v>
      </c>
      <c r="S835" s="10">
        <f t="shared" ref="S835:S898" si="82">(J835/86400)+25569+(8/24)</f>
        <v>41719.211516203708</v>
      </c>
      <c r="T835" s="10">
        <f t="shared" ref="T835:T898" si="83">(I835/86400)+25569+(-8/24)</f>
        <v>41748.544849537036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20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41423.156157407408</v>
      </c>
      <c r="T836" s="10">
        <f t="shared" si="83"/>
        <v>41455.832638888889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20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41005.791180555556</v>
      </c>
      <c r="T837" s="10">
        <f t="shared" si="83"/>
        <v>41047.791666666664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20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41524.39025462963</v>
      </c>
      <c r="T838" s="10">
        <f t="shared" si="83"/>
        <v>41553.723587962959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20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41731.331736111111</v>
      </c>
      <c r="T839" s="10">
        <f t="shared" si="83"/>
        <v>41760.66506944444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2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40896.231307870374</v>
      </c>
      <c r="T840" s="10">
        <f t="shared" si="83"/>
        <v>40925.564641203702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20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41145.096712962964</v>
      </c>
      <c r="T841" s="10">
        <f t="shared" si="83"/>
        <v>41174.430046296293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20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42607.560034722228</v>
      </c>
      <c r="T842" s="10">
        <f t="shared" si="83"/>
        <v>42636.893368055556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20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41924.172025462969</v>
      </c>
      <c r="T843" s="10">
        <f t="shared" si="83"/>
        <v>41953.547025462962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20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41526.925729166665</v>
      </c>
      <c r="T844" s="10">
        <f t="shared" si="83"/>
        <v>41560.832638888889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20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42695.591203703705</v>
      </c>
      <c r="T845" s="10">
        <f t="shared" si="83"/>
        <v>42711.999999999993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20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41906.017962962964</v>
      </c>
      <c r="T846" s="10">
        <f t="shared" si="83"/>
        <v>41943.874305555553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20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42578.539305555554</v>
      </c>
      <c r="T847" s="10">
        <f t="shared" si="83"/>
        <v>42617.832638888889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20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41694.725173611114</v>
      </c>
      <c r="T848" s="10">
        <f t="shared" si="83"/>
        <v>41708.25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20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42166.131666666668</v>
      </c>
      <c r="T849" s="10">
        <f t="shared" si="83"/>
        <v>42195.464999999997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2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42079.125381944446</v>
      </c>
      <c r="T850" s="10">
        <f t="shared" si="83"/>
        <v>42108.458715277775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20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42051.482222222221</v>
      </c>
      <c r="T851" s="10">
        <f t="shared" si="83"/>
        <v>42078.773888888885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20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42453.161076388897</v>
      </c>
      <c r="T852" s="10">
        <f t="shared" si="83"/>
        <v>42484.874305555553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20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42523.213576388887</v>
      </c>
      <c r="T853" s="10">
        <f t="shared" si="83"/>
        <v>42582.489583333336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20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42657.138831018521</v>
      </c>
      <c r="T854" s="10">
        <f t="shared" si="83"/>
        <v>42667.541666666664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20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42022.165613425932</v>
      </c>
      <c r="T855" s="10">
        <f t="shared" si="83"/>
        <v>42051.49894675926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20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42702.545671296299</v>
      </c>
      <c r="T856" s="10">
        <f t="shared" si="83"/>
        <v>42731.879004629627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20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42545.45853009259</v>
      </c>
      <c r="T857" s="10">
        <f t="shared" si="83"/>
        <v>42574.791863425919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20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42609.645324074074</v>
      </c>
      <c r="T858" s="10">
        <f t="shared" si="83"/>
        <v>42668.458333333336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20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42291.914710648147</v>
      </c>
      <c r="T859" s="10">
        <f t="shared" si="83"/>
        <v>42333.289710648147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2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42080.078912037039</v>
      </c>
      <c r="T860" s="10">
        <f t="shared" si="83"/>
        <v>42109.624305555553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20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42129.15356481482</v>
      </c>
      <c r="T861" s="10">
        <f t="shared" si="83"/>
        <v>42158.666666666664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20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41570.816122685188</v>
      </c>
      <c r="T862" s="10">
        <f t="shared" si="83"/>
        <v>41600.191122685181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20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42600.298657407409</v>
      </c>
      <c r="T863" s="10">
        <f t="shared" si="83"/>
        <v>42629.631990740738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20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41559.888287037036</v>
      </c>
      <c r="T864" s="10">
        <f t="shared" si="83"/>
        <v>41589.263287037036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20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40921.450995370375</v>
      </c>
      <c r="T865" s="10">
        <f t="shared" si="83"/>
        <v>40950.784328703703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20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41541.440254629633</v>
      </c>
      <c r="T866" s="10">
        <f t="shared" si="83"/>
        <v>41563.082638888889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20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41231.106446759259</v>
      </c>
      <c r="T867" s="10">
        <f t="shared" si="83"/>
        <v>41290.439780092587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20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42025.971273148149</v>
      </c>
      <c r="T868" s="10">
        <f t="shared" si="83"/>
        <v>42063.298611111109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20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40088.438726851855</v>
      </c>
      <c r="T869" s="10">
        <f t="shared" si="83"/>
        <v>40147.874305555553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2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41616.361087962963</v>
      </c>
      <c r="T870" s="10">
        <f t="shared" si="83"/>
        <v>41645.694421296292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20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41343.178900462961</v>
      </c>
      <c r="T871" s="10">
        <f t="shared" si="83"/>
        <v>41372.470567129625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20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41488.355590277781</v>
      </c>
      <c r="T872" s="10">
        <f t="shared" si="83"/>
        <v>41517.688923611109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20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41577.894618055558</v>
      </c>
      <c r="T873" s="10">
        <f t="shared" si="83"/>
        <v>41607.269618055558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20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40568.158877314818</v>
      </c>
      <c r="T874" s="10">
        <f t="shared" si="83"/>
        <v>40612.492210648146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20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41184.500462962962</v>
      </c>
      <c r="T875" s="10">
        <f t="shared" si="83"/>
        <v>41223.875462962962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20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41368.917060185187</v>
      </c>
      <c r="T876" s="10">
        <f t="shared" si="83"/>
        <v>41398.250393518516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20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42249.057071759256</v>
      </c>
      <c r="T877" s="10">
        <f t="shared" si="83"/>
        <v>42268.390405092585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20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41276.83017361111</v>
      </c>
      <c r="T878" s="10">
        <f t="shared" si="83"/>
        <v>41309.163506944438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20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41598.12222222222</v>
      </c>
      <c r="T879" s="10">
        <f t="shared" si="83"/>
        <v>41627.455555555549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2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40505.566250000003</v>
      </c>
      <c r="T880" s="10">
        <f t="shared" si="83"/>
        <v>40534.899583333332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20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41038.163252314815</v>
      </c>
      <c r="T881" s="10">
        <f t="shared" si="83"/>
        <v>41058.496585648143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20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41179.654375000006</v>
      </c>
      <c r="T882" s="10">
        <f t="shared" si="83"/>
        <v>41211.987708333334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20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40877.584328703706</v>
      </c>
      <c r="T883" s="10">
        <f t="shared" si="83"/>
        <v>40921.917662037034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20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40760.193865740745</v>
      </c>
      <c r="T884" s="10">
        <f t="shared" si="83"/>
        <v>40792.527199074073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20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42372.268923611111</v>
      </c>
      <c r="T885" s="10">
        <f t="shared" si="83"/>
        <v>42431.602256944439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20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40982.13594907408</v>
      </c>
      <c r="T886" s="10">
        <f t="shared" si="83"/>
        <v>41040.771527777775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20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42714.274432870377</v>
      </c>
      <c r="T887" s="10">
        <f t="shared" si="83"/>
        <v>42734.607766203706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20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42604.20385416667</v>
      </c>
      <c r="T888" s="10">
        <f t="shared" si="83"/>
        <v>42628.537187499998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20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41027.292303240742</v>
      </c>
      <c r="T889" s="10">
        <f t="shared" si="83"/>
        <v>41056.62563657407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2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40752.086631944447</v>
      </c>
      <c r="T890" s="10">
        <f t="shared" si="83"/>
        <v>40786.916666666664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20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41888.117395833338</v>
      </c>
      <c r="T891" s="10">
        <f t="shared" si="83"/>
        <v>41917.450729166667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20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41570.032164351855</v>
      </c>
      <c r="T892" s="10">
        <f t="shared" si="83"/>
        <v>41599.407164351847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20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41842.364930555559</v>
      </c>
      <c r="T893" s="10">
        <f t="shared" si="83"/>
        <v>41871.698263888888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20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40304.533368055556</v>
      </c>
      <c r="T894" s="10">
        <f t="shared" si="83"/>
        <v>40390.833333333328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20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42066.231053240743</v>
      </c>
      <c r="T895" s="10">
        <f t="shared" si="83"/>
        <v>42095.522719907407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20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42497.314930555556</v>
      </c>
      <c r="T896" s="10">
        <f t="shared" si="83"/>
        <v>42526.648263888885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20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40431.4609837963</v>
      </c>
      <c r="T897" s="10">
        <f t="shared" si="83"/>
        <v>40475.794317129628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20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42219.206319444442</v>
      </c>
      <c r="T898" s="10">
        <f t="shared" si="83"/>
        <v>42243.833333333336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20">
        <f t="shared" ref="O899:O962" si="84">IFERROR((E899)/(D899)*100,("-"))</f>
        <v>0</v>
      </c>
      <c r="P899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RIGHT(N899,LEN(N899)-SEARCH("/",N899))</f>
        <v>indie rock</v>
      </c>
      <c r="S899" s="10">
        <f t="shared" ref="S899:S962" si="88">(J899/86400)+25569+(8/24)</f>
        <v>41212.022083333337</v>
      </c>
      <c r="T899" s="10">
        <f t="shared" ref="T899:T962" si="89">(I899/86400)+25569+(-8/24)</f>
        <v>41241.39708333333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2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40879.091550925928</v>
      </c>
      <c r="T900" s="10">
        <f t="shared" si="89"/>
        <v>40923.424884259257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20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40646.432430555556</v>
      </c>
      <c r="T901" s="10">
        <f t="shared" si="89"/>
        <v>40690.765763888885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20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42430.182893518526</v>
      </c>
      <c r="T902" s="10">
        <f t="shared" si="89"/>
        <v>42459.474560185183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20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40292.144837962966</v>
      </c>
      <c r="T903" s="10">
        <f t="shared" si="89"/>
        <v>40337.46597222222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20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41830.29886574074</v>
      </c>
      <c r="T904" s="10">
        <f t="shared" si="89"/>
        <v>41881.3125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20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41150.12939814815</v>
      </c>
      <c r="T905" s="10">
        <f t="shared" si="89"/>
        <v>41174.767361111109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20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42342.413622685192</v>
      </c>
      <c r="T906" s="10">
        <f t="shared" si="89"/>
        <v>42371.74695601852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20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40507.573217592595</v>
      </c>
      <c r="T907" s="10">
        <f t="shared" si="89"/>
        <v>40566.906550925924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20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41681.523032407407</v>
      </c>
      <c r="T908" s="10">
        <f t="shared" si="89"/>
        <v>41710.814699074072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20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40767.525729166671</v>
      </c>
      <c r="T909" s="10">
        <f t="shared" si="89"/>
        <v>40796.8590625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2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40341.134895833333</v>
      </c>
      <c r="T910" s="10">
        <f t="shared" si="89"/>
        <v>40385.874305555553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20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41082.023611111115</v>
      </c>
      <c r="T911" s="10">
        <f t="shared" si="89"/>
        <v>41112.833333333328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20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42737.878692129634</v>
      </c>
      <c r="T912" s="10">
        <f t="shared" si="89"/>
        <v>42797.212025462963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20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41642.338483796302</v>
      </c>
      <c r="T913" s="10">
        <f t="shared" si="89"/>
        <v>41662.671817129631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20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41194.442673611113</v>
      </c>
      <c r="T914" s="10">
        <f t="shared" si="89"/>
        <v>41253.817673611113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20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41004.472442129634</v>
      </c>
      <c r="T915" s="10">
        <f t="shared" si="89"/>
        <v>41033.805775462963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20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41117.096608796295</v>
      </c>
      <c r="T916" s="10">
        <f t="shared" si="89"/>
        <v>41146.429942129624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20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40938.01289351852</v>
      </c>
      <c r="T917" s="10">
        <f t="shared" si="89"/>
        <v>40968.874305555553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20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40435.186736111114</v>
      </c>
      <c r="T918" s="10">
        <f t="shared" si="89"/>
        <v>40472.875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20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41803.276967592596</v>
      </c>
      <c r="T919" s="10">
        <f t="shared" si="89"/>
        <v>41833.770833333328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41945.249548611115</v>
      </c>
      <c r="T920" s="10">
        <f t="shared" si="89"/>
        <v>41974.624548611107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20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41227.975057870375</v>
      </c>
      <c r="T921" s="10">
        <f t="shared" si="89"/>
        <v>41262.308391203704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20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41563.004884259259</v>
      </c>
      <c r="T922" s="10">
        <f t="shared" si="89"/>
        <v>41592.379884259259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20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40847.504351851858</v>
      </c>
      <c r="T923" s="10">
        <f t="shared" si="89"/>
        <v>40888.879351851851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20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41878.863344907411</v>
      </c>
      <c r="T924" s="10">
        <f t="shared" si="89"/>
        <v>41913.19667824074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20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41935.293090277781</v>
      </c>
      <c r="T925" s="10">
        <f t="shared" si="89"/>
        <v>41964.668090277781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20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41289.276261574072</v>
      </c>
      <c r="T926" s="10">
        <f t="shared" si="89"/>
        <v>41318.609594907401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20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41576.214247685188</v>
      </c>
      <c r="T927" s="10">
        <f t="shared" si="89"/>
        <v>41605.58924768518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20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40338.353356481486</v>
      </c>
      <c r="T928" s="10">
        <f t="shared" si="89"/>
        <v>40367.611111111109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20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41014.156192129631</v>
      </c>
      <c r="T929" s="10">
        <f t="shared" si="89"/>
        <v>41043.489525462959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2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41181.195752314816</v>
      </c>
      <c r="T930" s="10">
        <f t="shared" si="89"/>
        <v>41230.666666666664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20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40978.571400462963</v>
      </c>
      <c r="T931" s="10">
        <f t="shared" si="89"/>
        <v>41007.863067129627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20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40313.248912037037</v>
      </c>
      <c r="T932" s="10">
        <f t="shared" si="89"/>
        <v>40354.563888888886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20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41680.69331018519</v>
      </c>
      <c r="T933" s="10">
        <f t="shared" si="89"/>
        <v>41714.583333333328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20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41311.302604166667</v>
      </c>
      <c r="T934" s="10">
        <f t="shared" si="89"/>
        <v>41355.594270833331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20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41711.502418981479</v>
      </c>
      <c r="T935" s="10">
        <f t="shared" si="89"/>
        <v>41770.835752314808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20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41734.070416666669</v>
      </c>
      <c r="T936" s="10">
        <f t="shared" si="89"/>
        <v>41762.916666666664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20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42368.667002314818</v>
      </c>
      <c r="T937" s="10">
        <f t="shared" si="89"/>
        <v>42398.000335648147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20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40883.357511574075</v>
      </c>
      <c r="T938" s="10">
        <f t="shared" si="89"/>
        <v>40926.5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20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41552.13144675926</v>
      </c>
      <c r="T939" s="10">
        <f t="shared" si="89"/>
        <v>41581.506446759253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2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41124.813055555562</v>
      </c>
      <c r="T940" s="10">
        <f t="shared" si="89"/>
        <v>41154.14638888889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20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41417.096504629633</v>
      </c>
      <c r="T941" s="10">
        <f t="shared" si="89"/>
        <v>41455.498611111107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20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42182.341736111113</v>
      </c>
      <c r="T942" s="10">
        <f t="shared" si="89"/>
        <v>42226.675069444442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20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42746.429918981485</v>
      </c>
      <c r="T943" s="10">
        <f t="shared" si="89"/>
        <v>42775.763252314813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20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42383.176620370374</v>
      </c>
      <c r="T944" s="10">
        <f t="shared" si="89"/>
        <v>42418.509953703702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20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42674.001215277785</v>
      </c>
      <c r="T945" s="10">
        <f t="shared" si="89"/>
        <v>42703.376215277771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20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42444.917245370372</v>
      </c>
      <c r="T946" s="10">
        <f t="shared" si="89"/>
        <v>42478.249999999993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20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42733.206319444442</v>
      </c>
      <c r="T947" s="10">
        <f t="shared" si="89"/>
        <v>42784.665972222218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20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42593.08388888889</v>
      </c>
      <c r="T948" s="10">
        <f t="shared" si="89"/>
        <v>42622.417222222219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20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42492.114652777782</v>
      </c>
      <c r="T949" s="10">
        <f t="shared" si="89"/>
        <v>42551.44798611111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2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42412.161620370374</v>
      </c>
      <c r="T950" s="10">
        <f t="shared" si="89"/>
        <v>42441.494953703703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20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42361.37703703704</v>
      </c>
      <c r="T951" s="10">
        <f t="shared" si="89"/>
        <v>42420.710370370369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20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42357.084039351852</v>
      </c>
      <c r="T952" s="10">
        <f t="shared" si="89"/>
        <v>42386.41737268518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20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42480.986944444448</v>
      </c>
      <c r="T953" s="10">
        <f t="shared" si="89"/>
        <v>42525.320277777777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20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42662.946898148155</v>
      </c>
      <c r="T954" s="10">
        <f t="shared" si="89"/>
        <v>42692.32189814814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20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41999.497673611113</v>
      </c>
      <c r="T955" s="10">
        <f t="shared" si="89"/>
        <v>42028.831006944441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20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42195.167118055557</v>
      </c>
      <c r="T956" s="10">
        <f t="shared" si="89"/>
        <v>42236.500451388885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20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42586.628472222226</v>
      </c>
      <c r="T957" s="10">
        <f t="shared" si="89"/>
        <v>42625.961805555555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20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42061.247210648151</v>
      </c>
      <c r="T958" s="10">
        <f t="shared" si="89"/>
        <v>42120.538877314808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20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42660.885798611118</v>
      </c>
      <c r="T959" s="10">
        <f t="shared" si="89"/>
        <v>42691.260798611103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2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42083.136145833334</v>
      </c>
      <c r="T960" s="10">
        <f t="shared" si="89"/>
        <v>42103.874305555553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20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41993.507696759261</v>
      </c>
      <c r="T961" s="10">
        <f t="shared" si="89"/>
        <v>42022.84103009259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20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42766.960127314822</v>
      </c>
      <c r="T962" s="10">
        <f t="shared" si="89"/>
        <v>42808.251793981479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20">
        <f t="shared" ref="O963:O1026" si="90">IFERROR((E963)/(D963)*100,("-"))</f>
        <v>42.188421052631583</v>
      </c>
      <c r="P963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RIGHT(N963,LEN(N963)-SEARCH("/",N963))</f>
        <v>wearables</v>
      </c>
      <c r="S963" s="10">
        <f t="shared" ref="S963:S1026" si="94">(J963/86400)+25569+(8/24)</f>
        <v>42741.027025462965</v>
      </c>
      <c r="T963" s="10">
        <f t="shared" ref="T963:T1026" si="95">(I963/86400)+25569+(-8/24)</f>
        <v>42786.458333333336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20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42374.045752314814</v>
      </c>
      <c r="T964" s="10">
        <f t="shared" si="95"/>
        <v>42411.379085648143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20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42625.968969907415</v>
      </c>
      <c r="T965" s="10">
        <f t="shared" si="95"/>
        <v>42660.302303240744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20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42208.962025462963</v>
      </c>
      <c r="T966" s="10">
        <f t="shared" si="95"/>
        <v>42248.295358796291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20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42637.350069444445</v>
      </c>
      <c r="T967" s="10">
        <f t="shared" si="95"/>
        <v>42668.832638888889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20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42619.969120370377</v>
      </c>
      <c r="T968" s="10">
        <f t="shared" si="95"/>
        <v>42649.302453703705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20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42422.58766203704</v>
      </c>
      <c r="T969" s="10">
        <f t="shared" si="95"/>
        <v>42481.879328703704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2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41837.180949074078</v>
      </c>
      <c r="T970" s="10">
        <f t="shared" si="95"/>
        <v>41866.514282407406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20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42742.636655092596</v>
      </c>
      <c r="T971" s="10">
        <f t="shared" si="95"/>
        <v>42774.969988425924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20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42721.553854166668</v>
      </c>
      <c r="T972" s="10">
        <f t="shared" si="95"/>
        <v>42757.874305555553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20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42112.042361111111</v>
      </c>
      <c r="T973" s="10">
        <f t="shared" si="95"/>
        <v>42156.375694444439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20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41857.199050925927</v>
      </c>
      <c r="T974" s="10">
        <f t="shared" si="95"/>
        <v>41885.957638888889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20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42257.348298611112</v>
      </c>
      <c r="T975" s="10">
        <f t="shared" si="95"/>
        <v>42316.723298611112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20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42425.082824074074</v>
      </c>
      <c r="T976" s="10">
        <f t="shared" si="95"/>
        <v>42454.374490740738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20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42490.029918981483</v>
      </c>
      <c r="T977" s="10">
        <f t="shared" si="95"/>
        <v>42549.363252314812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20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42185.392326388894</v>
      </c>
      <c r="T978" s="10">
        <f t="shared" si="95"/>
        <v>42229.725659722222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20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42392.275428240748</v>
      </c>
      <c r="T979" s="10">
        <f t="shared" si="95"/>
        <v>42421.608761574076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2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42395.642372685186</v>
      </c>
      <c r="T980" s="10">
        <f t="shared" si="95"/>
        <v>42424.975706018515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20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42506.750324074077</v>
      </c>
      <c r="T981" s="10">
        <f t="shared" si="95"/>
        <v>42541.457638888889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20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41929.237523148149</v>
      </c>
      <c r="T982" s="10">
        <f t="shared" si="95"/>
        <v>41973.612523148149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20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41831.280347222222</v>
      </c>
      <c r="T983" s="10">
        <f t="shared" si="95"/>
        <v>41860.613680555551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20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42616.086643518523</v>
      </c>
      <c r="T984" s="10">
        <f t="shared" si="95"/>
        <v>42645.419976851852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20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42575.000983796293</v>
      </c>
      <c r="T985" s="10">
        <f t="shared" si="95"/>
        <v>42605.537499999999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20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42061.449166666665</v>
      </c>
      <c r="T986" s="10">
        <f t="shared" si="95"/>
        <v>42090.74083333333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20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42340.301041666673</v>
      </c>
      <c r="T987" s="10">
        <f t="shared" si="95"/>
        <v>42369.624999999993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20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42325.100694444445</v>
      </c>
      <c r="T988" s="10">
        <f t="shared" si="95"/>
        <v>42378.666666666664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20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41773.627893518518</v>
      </c>
      <c r="T989" s="10">
        <f t="shared" si="95"/>
        <v>41812.961226851847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2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42614.690104166664</v>
      </c>
      <c r="T990" s="10">
        <f t="shared" si="95"/>
        <v>42644.023437499993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20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42612.26730324074</v>
      </c>
      <c r="T991" s="10">
        <f t="shared" si="95"/>
        <v>42641.600636574069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20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41856.117638888893</v>
      </c>
      <c r="T992" s="10">
        <f t="shared" si="95"/>
        <v>41885.450972222221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20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42539.090138888896</v>
      </c>
      <c r="T993" s="10">
        <f t="shared" si="95"/>
        <v>42563.45208333333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20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42438.258321759262</v>
      </c>
      <c r="T994" s="10">
        <f t="shared" si="95"/>
        <v>42497.549988425926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20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42653.298240740747</v>
      </c>
      <c r="T995" s="10">
        <f t="shared" si="95"/>
        <v>42685.874999999993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20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41921.596412037041</v>
      </c>
      <c r="T996" s="10">
        <f t="shared" si="95"/>
        <v>41973.624305555553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20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41948.274074074077</v>
      </c>
      <c r="T997" s="10">
        <f t="shared" si="95"/>
        <v>41972.333333333336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20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41818.19976851852</v>
      </c>
      <c r="T998" s="10">
        <f t="shared" si="95"/>
        <v>41847.310416666667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20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41941.436307870375</v>
      </c>
      <c r="T999" s="10">
        <f t="shared" si="95"/>
        <v>41970.811307870368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2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42282.502326388894</v>
      </c>
      <c r="T1000" s="10">
        <f t="shared" si="95"/>
        <v>42326.877326388887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20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41926.632986111115</v>
      </c>
      <c r="T1001" s="10">
        <f t="shared" si="95"/>
        <v>41956.001388888886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20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42749.393055555556</v>
      </c>
      <c r="T1002" s="10">
        <f t="shared" si="95"/>
        <v>42808.68472222222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20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42721.053391203706</v>
      </c>
      <c r="T1003" s="10">
        <f t="shared" si="95"/>
        <v>42765.386724537035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20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42326.017523148148</v>
      </c>
      <c r="T1004" s="10">
        <f t="shared" si="95"/>
        <v>42354.915972222218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20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42781.042372685188</v>
      </c>
      <c r="T1005" s="10">
        <f t="shared" si="95"/>
        <v>42810.334039351852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20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42389.041979166672</v>
      </c>
      <c r="T1006" s="10">
        <f t="shared" si="95"/>
        <v>42418.3753125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20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42276.958136574081</v>
      </c>
      <c r="T1007" s="10">
        <f t="shared" si="95"/>
        <v>42307.29146990741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20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41977.373518518521</v>
      </c>
      <c r="T1008" s="10">
        <f t="shared" si="95"/>
        <v>41984.96597222222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20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42676.916932870372</v>
      </c>
      <c r="T1009" s="10">
        <f t="shared" si="95"/>
        <v>42718.291932870365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2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42703.142534722225</v>
      </c>
      <c r="T1010" s="10">
        <f t="shared" si="95"/>
        <v>42732.475868055553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20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42510.938032407408</v>
      </c>
      <c r="T1011" s="10">
        <f t="shared" si="95"/>
        <v>42540.271365740737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20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42562.162754629629</v>
      </c>
      <c r="T1012" s="10">
        <f t="shared" si="95"/>
        <v>42617.790972222218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20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41947.231423611112</v>
      </c>
      <c r="T1013" s="10">
        <f t="shared" si="95"/>
        <v>41991.564756944441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20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42714.77375</v>
      </c>
      <c r="T1014" s="10">
        <f t="shared" si="95"/>
        <v>42759.107083333329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20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42340.167314814818</v>
      </c>
      <c r="T1015" s="10">
        <f t="shared" si="95"/>
        <v>42367.499999999993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20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41955.335821759261</v>
      </c>
      <c r="T1016" s="10">
        <f t="shared" si="95"/>
        <v>42004.66915509259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20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42304.211747685193</v>
      </c>
      <c r="T1017" s="10">
        <f t="shared" si="95"/>
        <v>42333.586747685178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20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42422.440462962964</v>
      </c>
      <c r="T1018" s="10">
        <f t="shared" si="95"/>
        <v>42466.732129629629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20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42290.008506944447</v>
      </c>
      <c r="T1019" s="10">
        <f t="shared" si="95"/>
        <v>42329.383506944439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42535.825613425928</v>
      </c>
      <c r="T1020" s="10">
        <f t="shared" si="95"/>
        <v>42565.158946759257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20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42010.307280092595</v>
      </c>
      <c r="T1021" s="10">
        <f t="shared" si="95"/>
        <v>42039.640613425923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20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42127.402881944443</v>
      </c>
      <c r="T1022" s="10">
        <f t="shared" si="95"/>
        <v>42156.699305555558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20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42271.585312500007</v>
      </c>
      <c r="T1023" s="10">
        <f t="shared" si="95"/>
        <v>42293.833333333336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20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42111.980057870373</v>
      </c>
      <c r="T1024" s="10">
        <f t="shared" si="95"/>
        <v>42141.313391203701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20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42146.253020833341</v>
      </c>
      <c r="T1025" s="10">
        <f t="shared" si="95"/>
        <v>42175.586354166669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20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42370.913923611115</v>
      </c>
      <c r="T1026" s="10">
        <f t="shared" si="95"/>
        <v>42400.247256944444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20">
        <f t="shared" ref="O1027:O1090" si="96">IFERROR((E1027)/(D1027)*100,("-"))</f>
        <v>109.92831428571431</v>
      </c>
      <c r="P1027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(J1027/86400)+25569+(8/24)</f>
        <v>42050.167094907411</v>
      </c>
      <c r="T1027" s="10">
        <f t="shared" ref="T1027:T1090" si="101">(I1027/86400)+25569+(-8/24)</f>
        <v>42079.458761574067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20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42426.740925925929</v>
      </c>
      <c r="T1028" s="10">
        <f t="shared" si="101"/>
        <v>42460.032592592594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20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41905.367442129631</v>
      </c>
      <c r="T1029" s="10">
        <f t="shared" si="101"/>
        <v>41934.700775462959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2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42755.960706018523</v>
      </c>
      <c r="T1030" s="10">
        <f t="shared" si="101"/>
        <v>42800.499999999993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20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42045.045219907413</v>
      </c>
      <c r="T1031" s="10">
        <f t="shared" si="101"/>
        <v>42098.582638888889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20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42611.81653935185</v>
      </c>
      <c r="T1032" s="10">
        <f t="shared" si="101"/>
        <v>42625.149872685179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20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42325.097337962965</v>
      </c>
      <c r="T1033" s="10">
        <f t="shared" si="101"/>
        <v>42354.430671296293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20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42515.000289351854</v>
      </c>
      <c r="T1034" s="10">
        <f t="shared" si="101"/>
        <v>42544.333622685182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20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42689.065740740742</v>
      </c>
      <c r="T1035" s="10">
        <f t="shared" si="101"/>
        <v>42716.39907407407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20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42555.5000462963</v>
      </c>
      <c r="T1036" s="10">
        <f t="shared" si="101"/>
        <v>42586.832638888889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20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42016.974768518521</v>
      </c>
      <c r="T1037" s="10">
        <f t="shared" si="101"/>
        <v>42046.30810185185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20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41249.78229166667</v>
      </c>
      <c r="T1038" s="10">
        <f t="shared" si="101"/>
        <v>41281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20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42120.155810185192</v>
      </c>
      <c r="T1039" s="10">
        <f t="shared" si="101"/>
        <v>42141.874999999993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2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42418.565081018525</v>
      </c>
      <c r="T1040" s="10">
        <f t="shared" si="101"/>
        <v>42447.856747685182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20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42692.442662037043</v>
      </c>
      <c r="T1041" s="10">
        <f t="shared" si="101"/>
        <v>42716.999305555553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20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42580.041770833333</v>
      </c>
      <c r="T1042" s="10">
        <f t="shared" si="101"/>
        <v>42609.375104166662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20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41831.393425925926</v>
      </c>
      <c r="T1043" s="10">
        <f t="shared" si="101"/>
        <v>41850.726759259254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20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41852.029490740744</v>
      </c>
      <c r="T1044" s="10">
        <f t="shared" si="101"/>
        <v>41894.083333333328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20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42114.586284722223</v>
      </c>
      <c r="T1045" s="10">
        <f t="shared" si="101"/>
        <v>42143.919618055552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20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42012.259270833332</v>
      </c>
      <c r="T1046" s="10">
        <f t="shared" si="101"/>
        <v>42068.518749999996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20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41845.207754629628</v>
      </c>
      <c r="T1047" s="10">
        <f t="shared" si="101"/>
        <v>41874.541087962956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20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42320.18472222222</v>
      </c>
      <c r="T1048" s="10">
        <f t="shared" si="101"/>
        <v>42364.518055555549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20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41919.151793981488</v>
      </c>
      <c r="T1049" s="10">
        <f t="shared" si="101"/>
        <v>41948.52679398148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2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42598.386446759258</v>
      </c>
      <c r="T1050" s="10">
        <f t="shared" si="101"/>
        <v>42637.719780092586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20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42382.764409722229</v>
      </c>
      <c r="T1051" s="10">
        <f t="shared" si="101"/>
        <v>42412.097743055558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20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42232.130520833336</v>
      </c>
      <c r="T1052" s="10">
        <f t="shared" si="101"/>
        <v>42261.463854166665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20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41850.34751157408</v>
      </c>
      <c r="T1053" s="10">
        <f t="shared" si="101"/>
        <v>41877.680844907409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20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42484.130729166667</v>
      </c>
      <c r="T1054" s="10">
        <f t="shared" si="101"/>
        <v>42527.506249999999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20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42775.506157407413</v>
      </c>
      <c r="T1055" s="10">
        <f t="shared" si="101"/>
        <v>42799.839490740742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20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41832.185173611113</v>
      </c>
      <c r="T1056" s="10">
        <f t="shared" si="101"/>
        <v>41861.583333333328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20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42407.325752314813</v>
      </c>
      <c r="T1057" s="10">
        <f t="shared" si="101"/>
        <v>42436.659085648142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20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42059.052974537037</v>
      </c>
      <c r="T1058" s="10">
        <f t="shared" si="101"/>
        <v>42118.344641203701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20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42679.204664351855</v>
      </c>
      <c r="T1059" s="10">
        <f t="shared" si="101"/>
        <v>42708.579664351848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2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42048.234293981484</v>
      </c>
      <c r="T1060" s="10">
        <f t="shared" si="101"/>
        <v>42088.666666666664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20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42047.123333333337</v>
      </c>
      <c r="T1061" s="10">
        <f t="shared" si="101"/>
        <v>42076.415000000001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20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42080.246446759258</v>
      </c>
      <c r="T1062" s="10">
        <f t="shared" si="101"/>
        <v>42109.579780092587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20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42432.6100462963</v>
      </c>
      <c r="T1063" s="10">
        <f t="shared" si="101"/>
        <v>42491.708333333336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20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42557.140520833338</v>
      </c>
      <c r="T1064" s="10">
        <f t="shared" si="101"/>
        <v>42563.473854166667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20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42583.36414351852</v>
      </c>
      <c r="T1065" s="10">
        <f t="shared" si="101"/>
        <v>42612.697476851848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20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41417.561377314814</v>
      </c>
      <c r="T1066" s="10">
        <f t="shared" si="101"/>
        <v>41461.894710648143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20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41661.714375000003</v>
      </c>
      <c r="T1067" s="10">
        <f t="shared" si="101"/>
        <v>41689.047708333332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20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41446.296087962961</v>
      </c>
      <c r="T1068" s="10">
        <f t="shared" si="101"/>
        <v>41490.629421296289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20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41600.189016203709</v>
      </c>
      <c r="T1069" s="10">
        <f t="shared" si="101"/>
        <v>41629.522349537037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2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42440.704444444447</v>
      </c>
      <c r="T1070" s="10">
        <f t="shared" si="101"/>
        <v>42469.996111111112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20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41572.56318287037</v>
      </c>
      <c r="T1071" s="10">
        <f t="shared" si="101"/>
        <v>41603.93818287037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20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41163.34516203704</v>
      </c>
      <c r="T1072" s="10">
        <f t="shared" si="101"/>
        <v>41182.678495370368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20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42296.086724537039</v>
      </c>
      <c r="T1073" s="10">
        <f t="shared" si="101"/>
        <v>42325.461724537039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20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41646.16547453704</v>
      </c>
      <c r="T1074" s="10">
        <f t="shared" si="101"/>
        <v>41675.498807870368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20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40803.29792824074</v>
      </c>
      <c r="T1075" s="10">
        <f t="shared" si="101"/>
        <v>40832.631261574068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20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41613.506307870375</v>
      </c>
      <c r="T1076" s="10">
        <f t="shared" si="101"/>
        <v>41642.839641203704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20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41006.237453703703</v>
      </c>
      <c r="T1077" s="10">
        <f t="shared" si="101"/>
        <v>41035.570787037032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20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41838.711226851854</v>
      </c>
      <c r="T1078" s="10">
        <f t="shared" si="101"/>
        <v>41893.044560185182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20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42353.500127314815</v>
      </c>
      <c r="T1079" s="10">
        <f t="shared" si="101"/>
        <v>42382.833460648144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2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40701.529178240744</v>
      </c>
      <c r="T1080" s="10">
        <f t="shared" si="101"/>
        <v>40745.862511574072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20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42479.899722222224</v>
      </c>
      <c r="T1081" s="10">
        <f t="shared" si="101"/>
        <v>42504.233055555553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20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41740.471446759264</v>
      </c>
      <c r="T1082" s="10">
        <f t="shared" si="101"/>
        <v>41769.804780092592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20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42003.260324074079</v>
      </c>
      <c r="T1083" s="10">
        <f t="shared" si="101"/>
        <v>42032.593657407408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20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41102.239444444444</v>
      </c>
      <c r="T1084" s="10">
        <f t="shared" si="101"/>
        <v>41131.572777777772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20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41793.9928587963</v>
      </c>
      <c r="T1085" s="10">
        <f t="shared" si="101"/>
        <v>41853.326192129629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20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41830.245416666665</v>
      </c>
      <c r="T1086" s="10">
        <f t="shared" si="101"/>
        <v>41859.578749999993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20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42414.004340277781</v>
      </c>
      <c r="T1087" s="10">
        <f t="shared" si="101"/>
        <v>42443.296006944445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20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41846.20012731482</v>
      </c>
      <c r="T1088" s="10">
        <f t="shared" si="101"/>
        <v>41875.533460648148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20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41776.047303240739</v>
      </c>
      <c r="T1089" s="10">
        <f t="shared" si="101"/>
        <v>41805.380636574067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2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41724.132719907408</v>
      </c>
      <c r="T1090" s="10">
        <f t="shared" si="101"/>
        <v>41753.466053240736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20">
        <f t="shared" ref="O1091:O1154" si="102">IFERROR((E1091)/(D1091)*100,("-"))</f>
        <v>7.8266666666666662</v>
      </c>
      <c r="P1091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(J1091/86400)+25569+(8/24)</f>
        <v>42151.522858796299</v>
      </c>
      <c r="T1091" s="10">
        <f t="shared" ref="T1091:T1154" si="107">(I1091/86400)+25569+(-8/24)</f>
        <v>42180.856192129628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20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42123.519131944449</v>
      </c>
      <c r="T1092" s="10">
        <f t="shared" si="107"/>
        <v>42152.852465277778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20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42441.153611111113</v>
      </c>
      <c r="T1093" s="10">
        <f t="shared" si="107"/>
        <v>42470.445277777777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20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41250.359236111115</v>
      </c>
      <c r="T1094" s="10">
        <f t="shared" si="107"/>
        <v>41279.692569444444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20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42397.307141203702</v>
      </c>
      <c r="T1095" s="10">
        <f t="shared" si="107"/>
        <v>42411.640474537031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20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40796.046678240746</v>
      </c>
      <c r="T1096" s="10">
        <f t="shared" si="107"/>
        <v>40825.380011574074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20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41486.870601851857</v>
      </c>
      <c r="T1097" s="10">
        <f t="shared" si="107"/>
        <v>41516.203935185185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20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41885.851319444446</v>
      </c>
      <c r="T1098" s="10">
        <f t="shared" si="107"/>
        <v>41915.8125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20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41661.125891203708</v>
      </c>
      <c r="T1099" s="10">
        <f t="shared" si="107"/>
        <v>41700.459224537037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2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41713.096006944448</v>
      </c>
      <c r="T1100" s="10">
        <f t="shared" si="107"/>
        <v>41742.429340277777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20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42108.169768518521</v>
      </c>
      <c r="T1101" s="10">
        <f t="shared" si="107"/>
        <v>42137.503101851849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20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42384.444108796299</v>
      </c>
      <c r="T1102" s="10">
        <f t="shared" si="107"/>
        <v>42413.777442129627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20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42539.105763888896</v>
      </c>
      <c r="T1103" s="10">
        <f t="shared" si="107"/>
        <v>42565.424999999996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20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41577.37876157408</v>
      </c>
      <c r="T1104" s="10">
        <f t="shared" si="107"/>
        <v>41616.915972222218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20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42479.555439814816</v>
      </c>
      <c r="T1105" s="10">
        <f t="shared" si="107"/>
        <v>42538.888773148145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20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41771.743298611116</v>
      </c>
      <c r="T1106" s="10">
        <f t="shared" si="107"/>
        <v>41801.076631944445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20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41692.4690625</v>
      </c>
      <c r="T1107" s="10">
        <f t="shared" si="107"/>
        <v>41721.760729166665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20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40974.073784722226</v>
      </c>
      <c r="T1108" s="10">
        <f t="shared" si="107"/>
        <v>41003.365451388883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20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41814.194722222222</v>
      </c>
      <c r="T1109" s="10">
        <f t="shared" si="107"/>
        <v>41843.528055555551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2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40952.970312500001</v>
      </c>
      <c r="T1110" s="10">
        <f t="shared" si="107"/>
        <v>41012.261979166666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20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42663.085532407415</v>
      </c>
      <c r="T1111" s="10">
        <f t="shared" si="107"/>
        <v>42692.4605324074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20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41221.266458333332</v>
      </c>
      <c r="T1112" s="10">
        <f t="shared" si="107"/>
        <v>41250.59979166666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20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42347.536921296298</v>
      </c>
      <c r="T1113" s="10">
        <f t="shared" si="107"/>
        <v>42376.870254629626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20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41964.092719907414</v>
      </c>
      <c r="T1114" s="10">
        <f t="shared" si="107"/>
        <v>42023.020833333336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20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41836.310416666667</v>
      </c>
      <c r="T1115" s="10">
        <f t="shared" si="107"/>
        <v>41865.643749999996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20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41526.679247685192</v>
      </c>
      <c r="T1116" s="10">
        <f t="shared" si="107"/>
        <v>41556.01258101852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20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42430.028877314813</v>
      </c>
      <c r="T1117" s="10">
        <f t="shared" si="107"/>
        <v>42459.320543981477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20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41010.180648148154</v>
      </c>
      <c r="T1118" s="10">
        <f t="shared" si="107"/>
        <v>41069.513981481483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20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42333.931863425933</v>
      </c>
      <c r="T1119" s="10">
        <f t="shared" si="107"/>
        <v>42363.265196759261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41704.499756944446</v>
      </c>
      <c r="T1120" s="10">
        <f t="shared" si="107"/>
        <v>41733.79142361111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20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41723.125740740747</v>
      </c>
      <c r="T1121" s="10">
        <f t="shared" si="107"/>
        <v>41735.459074074075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20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40800.206018518518</v>
      </c>
      <c r="T1122" s="10">
        <f t="shared" si="107"/>
        <v>40844.539351851847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20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42413.267546296302</v>
      </c>
      <c r="T1123" s="10">
        <f t="shared" si="107"/>
        <v>42442.559212962959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20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41411.037326388891</v>
      </c>
      <c r="T1124" s="10">
        <f t="shared" si="107"/>
        <v>41424.370659722219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20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41718.857037037036</v>
      </c>
      <c r="T1125" s="10">
        <f t="shared" si="107"/>
        <v>41748.190370370365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20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42095.000590277785</v>
      </c>
      <c r="T1126" s="10">
        <f t="shared" si="107"/>
        <v>42124.333923611113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20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42212.95752314815</v>
      </c>
      <c r="T1127" s="10">
        <f t="shared" si="107"/>
        <v>42272.290856481479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20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42535.660810185189</v>
      </c>
      <c r="T1128" s="10">
        <f t="shared" si="107"/>
        <v>42564.994143518517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20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41927.1875</v>
      </c>
      <c r="T1129" s="10">
        <f t="shared" si="107"/>
        <v>41957.562499999993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2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41828.982835648152</v>
      </c>
      <c r="T1130" s="10">
        <f t="shared" si="107"/>
        <v>41858.316168981481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20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42496.598298611112</v>
      </c>
      <c r="T1131" s="10">
        <f t="shared" si="107"/>
        <v>42525.931631944441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20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41909.329861111117</v>
      </c>
      <c r="T1132" s="10">
        <f t="shared" si="107"/>
        <v>41968.704861111109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20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42333.241527777784</v>
      </c>
      <c r="T1133" s="10">
        <f t="shared" si="107"/>
        <v>42362.574861111112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20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42706.448738425934</v>
      </c>
      <c r="T1134" s="10">
        <f t="shared" si="107"/>
        <v>42735.782071759262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20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41821.740520833337</v>
      </c>
      <c r="T1135" s="10">
        <f t="shared" si="107"/>
        <v>41851.073854166665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20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41958.618379629632</v>
      </c>
      <c r="T1136" s="10">
        <f t="shared" si="107"/>
        <v>41971.856249999997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20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42559.322847222225</v>
      </c>
      <c r="T1137" s="10">
        <f t="shared" si="107"/>
        <v>42588.656180555554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20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42328.004965277782</v>
      </c>
      <c r="T1138" s="10">
        <f t="shared" si="107"/>
        <v>42357.33829861111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20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42454.153020833335</v>
      </c>
      <c r="T1139" s="10">
        <f t="shared" si="107"/>
        <v>42483.486354166664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2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42737.239942129636</v>
      </c>
      <c r="T1140" s="10">
        <f t="shared" si="107"/>
        <v>42756.573275462964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20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41975.680856481486</v>
      </c>
      <c r="T1141" s="10">
        <f t="shared" si="107"/>
        <v>42005.014189814814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20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42192.795381944445</v>
      </c>
      <c r="T1142" s="10">
        <f t="shared" si="107"/>
        <v>42222.128715277773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20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42165.032986111117</v>
      </c>
      <c r="T1143" s="10">
        <f t="shared" si="107"/>
        <v>42194.366319444445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20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42022.339432870373</v>
      </c>
      <c r="T1144" s="10">
        <f t="shared" si="107"/>
        <v>42051.672766203701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20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42325.526921296296</v>
      </c>
      <c r="T1145" s="10">
        <f t="shared" si="107"/>
        <v>42354.860254629624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20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42093.515277777777</v>
      </c>
      <c r="T1146" s="10">
        <f t="shared" si="107"/>
        <v>42122.848611111105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20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41855.080925925926</v>
      </c>
      <c r="T1147" s="10">
        <f t="shared" si="107"/>
        <v>41914.414259259254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20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41724.286724537036</v>
      </c>
      <c r="T1148" s="10">
        <f t="shared" si="107"/>
        <v>41761.620057870365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20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41872.3053587963</v>
      </c>
      <c r="T1149" s="10">
        <f t="shared" si="107"/>
        <v>41931.638692129629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2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42675.50440972222</v>
      </c>
      <c r="T1150" s="10">
        <f t="shared" si="107"/>
        <v>42704.87940972222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20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42508.043587962966</v>
      </c>
      <c r="T1151" s="10">
        <f t="shared" si="107"/>
        <v>42537.376921296294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20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42318.287905092591</v>
      </c>
      <c r="T1152" s="10">
        <f t="shared" si="107"/>
        <v>42377.62123842592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20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42224.43591435186</v>
      </c>
      <c r="T1153" s="10">
        <f t="shared" si="107"/>
        <v>42253.769247685188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20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42110.042962962965</v>
      </c>
      <c r="T1154" s="10">
        <f t="shared" si="107"/>
        <v>42139.376296296294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20">
        <f t="shared" ref="O1155:O1218" si="108">IFERROR((E1155)/(D1155)*100,("-"))</f>
        <v>0.625</v>
      </c>
      <c r="P1155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RIGHT(N1155,LEN(N1155)-SEARCH("/",N1155))</f>
        <v>food trucks</v>
      </c>
      <c r="S1155" s="10">
        <f t="shared" ref="S1155:S1218" si="112">(J1155/86400)+25569+(8/24)</f>
        <v>42144.047511574077</v>
      </c>
      <c r="T1155" s="10">
        <f t="shared" ref="T1155:T1218" si="113">(I1155/86400)+25569+(-8/24)</f>
        <v>42173.380844907406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20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42223.442199074074</v>
      </c>
      <c r="T1156" s="10">
        <f t="shared" si="113"/>
        <v>42252.775532407402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20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41836.097314814819</v>
      </c>
      <c r="T1157" s="10">
        <f t="shared" si="113"/>
        <v>41865.430648148147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20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42029.404652777775</v>
      </c>
      <c r="T1158" s="10">
        <f t="shared" si="113"/>
        <v>42058.737986111104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20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41918.961574074077</v>
      </c>
      <c r="T1159" s="10">
        <f t="shared" si="113"/>
        <v>41978.33657407407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2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41952.425092592595</v>
      </c>
      <c r="T1160" s="10">
        <f t="shared" si="113"/>
        <v>41981.758425925924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20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42155.059780092597</v>
      </c>
      <c r="T1161" s="10">
        <f t="shared" si="113"/>
        <v>42185.322916666664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20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42061.488263888888</v>
      </c>
      <c r="T1162" s="10">
        <f t="shared" si="113"/>
        <v>42090.779930555553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20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42122.962835648148</v>
      </c>
      <c r="T1163" s="10">
        <f t="shared" si="113"/>
        <v>42143.296168981477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20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41877.016944444447</v>
      </c>
      <c r="T1164" s="10">
        <f t="shared" si="113"/>
        <v>41907.350277777776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20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41831.056944444448</v>
      </c>
      <c r="T1165" s="10">
        <f t="shared" si="113"/>
        <v>41860.390277777777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20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42510.057662037041</v>
      </c>
      <c r="T1166" s="10">
        <f t="shared" si="113"/>
        <v>42539.39099537037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20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41792.547800925931</v>
      </c>
      <c r="T1167" s="10">
        <f t="shared" si="113"/>
        <v>41825.88113425926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20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42150.818773148152</v>
      </c>
      <c r="T1168" s="10">
        <f t="shared" si="113"/>
        <v>42180.833333333336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20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41864.068229166667</v>
      </c>
      <c r="T1169" s="10">
        <f t="shared" si="113"/>
        <v>41894.401562499996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2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42605.387326388889</v>
      </c>
      <c r="T1170" s="10">
        <f t="shared" si="113"/>
        <v>42634.720659722218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20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42027.687071759261</v>
      </c>
      <c r="T1171" s="10">
        <f t="shared" si="113"/>
        <v>42057.020405092589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20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42125.226516203707</v>
      </c>
      <c r="T1172" s="10">
        <f t="shared" si="113"/>
        <v>42154.559849537036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20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41939.138043981482</v>
      </c>
      <c r="T1173" s="10">
        <f t="shared" si="113"/>
        <v>41956.513043981475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20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41842.015648148146</v>
      </c>
      <c r="T1174" s="10">
        <f t="shared" si="113"/>
        <v>41871.348981481475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20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42184.519178240742</v>
      </c>
      <c r="T1175" s="10">
        <f t="shared" si="113"/>
        <v>42218.85251157407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20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42469.175081018526</v>
      </c>
      <c r="T1176" s="10">
        <f t="shared" si="113"/>
        <v>42498.508414351854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20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42171.061793981484</v>
      </c>
      <c r="T1177" s="10">
        <f t="shared" si="113"/>
        <v>42200.395127314812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20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42746.352986111109</v>
      </c>
      <c r="T1178" s="10">
        <f t="shared" si="113"/>
        <v>42800.208333333336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20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41897.994166666671</v>
      </c>
      <c r="T1179" s="10">
        <f t="shared" si="113"/>
        <v>41927.327499999999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2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41838.239027777781</v>
      </c>
      <c r="T1180" s="10">
        <f t="shared" si="113"/>
        <v>41867.57236111111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20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42276.053553240745</v>
      </c>
      <c r="T1181" s="10">
        <f t="shared" si="113"/>
        <v>42305.386886574073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20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41782.140208333338</v>
      </c>
      <c r="T1182" s="10">
        <f t="shared" si="113"/>
        <v>41818.473541666666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20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42034.672696759262</v>
      </c>
      <c r="T1183" s="10">
        <f t="shared" si="113"/>
        <v>42064.006030092591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20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42729.160740740743</v>
      </c>
      <c r="T1184" s="10">
        <f t="shared" si="113"/>
        <v>42747.362499999996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20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42657.194710648146</v>
      </c>
      <c r="T1185" s="10">
        <f t="shared" si="113"/>
        <v>42675.832638888889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20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42741.932997685188</v>
      </c>
      <c r="T1186" s="10">
        <f t="shared" si="113"/>
        <v>42772.266331018516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20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42131.198483796303</v>
      </c>
      <c r="T1187" s="10">
        <f t="shared" si="113"/>
        <v>42162.833333333336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20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42124.196701388886</v>
      </c>
      <c r="T1188" s="10">
        <f t="shared" si="113"/>
        <v>42156.612499999996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20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42110.228275462963</v>
      </c>
      <c r="T1189" s="10">
        <f t="shared" si="113"/>
        <v>42141.416666666664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2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42712.03402777778</v>
      </c>
      <c r="T1190" s="10">
        <f t="shared" si="113"/>
        <v>42732.367361111108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20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42530.312442129631</v>
      </c>
      <c r="T1191" s="10">
        <f t="shared" si="113"/>
        <v>42550.645775462959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20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41852.999131944445</v>
      </c>
      <c r="T1192" s="10">
        <f t="shared" si="113"/>
        <v>41882.332465277774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20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42419.937037037038</v>
      </c>
      <c r="T1193" s="10">
        <f t="shared" si="113"/>
        <v>42449.228703703702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20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42747.84002314815</v>
      </c>
      <c r="T1194" s="10">
        <f t="shared" si="113"/>
        <v>42777.173356481479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20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42410.109409722223</v>
      </c>
      <c r="T1195" s="10">
        <f t="shared" si="113"/>
        <v>42469.401076388887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20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42072.821516203701</v>
      </c>
      <c r="T1196" s="10">
        <f t="shared" si="113"/>
        <v>42102.15484953703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20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42298.681168981486</v>
      </c>
      <c r="T1197" s="10">
        <f t="shared" si="113"/>
        <v>42358.041666666664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20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42327.152071759258</v>
      </c>
      <c r="T1198" s="10">
        <f t="shared" si="113"/>
        <v>42356.485405092586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20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42503.998078703706</v>
      </c>
      <c r="T1199" s="10">
        <f t="shared" si="113"/>
        <v>42533.915972222218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2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42333.952384259261</v>
      </c>
      <c r="T1200" s="10">
        <f t="shared" si="113"/>
        <v>42368.791666666664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20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42162.104166666664</v>
      </c>
      <c r="T1201" s="10">
        <f t="shared" si="113"/>
        <v>42193.437499999993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20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42089.810833333337</v>
      </c>
      <c r="T1202" s="10">
        <f t="shared" si="113"/>
        <v>42110.144166666665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20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42536.940347222226</v>
      </c>
      <c r="T1203" s="10">
        <f t="shared" si="113"/>
        <v>42566.273680555554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20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42152.622152777782</v>
      </c>
      <c r="T1204" s="10">
        <f t="shared" si="113"/>
        <v>42181.95548611111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20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42125.948229166672</v>
      </c>
      <c r="T1205" s="10">
        <f t="shared" si="113"/>
        <v>42155.2815625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20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42298.081400462965</v>
      </c>
      <c r="T1206" s="10">
        <f t="shared" si="113"/>
        <v>42341.874999999993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20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42138.83971064815</v>
      </c>
      <c r="T1207" s="10">
        <f t="shared" si="113"/>
        <v>42168.173043981478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20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42773.109409722223</v>
      </c>
      <c r="T1208" s="10">
        <f t="shared" si="113"/>
        <v>42805.228472222218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20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42430.76357638889</v>
      </c>
      <c r="T1209" s="10">
        <f t="shared" si="113"/>
        <v>42460.083333333336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2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42424.042407407411</v>
      </c>
      <c r="T1210" s="10">
        <f t="shared" si="113"/>
        <v>42453.334074074075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20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42762.179456018523</v>
      </c>
      <c r="T1211" s="10">
        <f t="shared" si="113"/>
        <v>42791.512789351851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20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42133.275138888894</v>
      </c>
      <c r="T1212" s="10">
        <f t="shared" si="113"/>
        <v>42155.541666666664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20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42516.199780092596</v>
      </c>
      <c r="T1213" s="10">
        <f t="shared" si="113"/>
        <v>42530.533113425925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20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42319.283506944448</v>
      </c>
      <c r="T1214" s="10">
        <f t="shared" si="113"/>
        <v>42334.708333333336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20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42732.089120370372</v>
      </c>
      <c r="T1215" s="10">
        <f t="shared" si="113"/>
        <v>42766.422453703701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20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42105.173668981479</v>
      </c>
      <c r="T1216" s="10">
        <f t="shared" si="113"/>
        <v>42164.507002314807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20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41760.256435185183</v>
      </c>
      <c r="T1217" s="10">
        <f t="shared" si="113"/>
        <v>41789.589768518512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20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42247.949733796304</v>
      </c>
      <c r="T1218" s="10">
        <f t="shared" si="113"/>
        <v>42279.627083333333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20">
        <f t="shared" ref="O1219:O1282" si="114">IFERROR((E1219)/(D1219)*100,("-"))</f>
        <v>102.60000000000001</v>
      </c>
      <c r="P1219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(J1219/86400)+25569+(8/24)</f>
        <v>42536.142824074072</v>
      </c>
      <c r="T1219" s="10">
        <f t="shared" ref="T1219:T1282" si="119">(I1219/86400)+25569+(-8/24)</f>
        <v>42565.4761574074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42278.995370370372</v>
      </c>
      <c r="T1220" s="10">
        <f t="shared" si="119"/>
        <v>42308.791666666664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20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42633.79528935186</v>
      </c>
      <c r="T1221" s="10">
        <f t="shared" si="119"/>
        <v>42663.128622685188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20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42211.961944444447</v>
      </c>
      <c r="T1222" s="10">
        <f t="shared" si="119"/>
        <v>42241.295277777775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20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42680.808888888896</v>
      </c>
      <c r="T1223" s="10">
        <f t="shared" si="119"/>
        <v>42707.666666666664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20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42431.053784722222</v>
      </c>
      <c r="T1224" s="10">
        <f t="shared" si="119"/>
        <v>42460.833333333336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20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42654.510520833333</v>
      </c>
      <c r="T1225" s="10">
        <f t="shared" si="119"/>
        <v>42683.885520833333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20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41736.883125</v>
      </c>
      <c r="T1226" s="10">
        <f t="shared" si="119"/>
        <v>41796.216458333329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20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41510.239328703705</v>
      </c>
      <c r="T1227" s="10">
        <f t="shared" si="119"/>
        <v>41569.572662037033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20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41716.208113425928</v>
      </c>
      <c r="T1228" s="10">
        <f t="shared" si="119"/>
        <v>41749.708333333328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20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41828.252500000002</v>
      </c>
      <c r="T1229" s="10">
        <f t="shared" si="119"/>
        <v>41857.958333333328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2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40755.062592592592</v>
      </c>
      <c r="T1230" s="10">
        <f t="shared" si="119"/>
        <v>40814.395925925921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20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40985.793136574073</v>
      </c>
      <c r="T1231" s="10">
        <f t="shared" si="119"/>
        <v>41015.333333333328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20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40569.305902777778</v>
      </c>
      <c r="T1232" s="10">
        <f t="shared" si="119"/>
        <v>40598.639236111107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20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42194.275092592594</v>
      </c>
      <c r="T1233" s="10">
        <f t="shared" si="119"/>
        <v>42243.708333333336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20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41507.18136574074</v>
      </c>
      <c r="T1234" s="10">
        <f t="shared" si="119"/>
        <v>41553.514699074069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20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40940.282106481485</v>
      </c>
      <c r="T1235" s="10">
        <f t="shared" si="119"/>
        <v>40960.615439814814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20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42008.122013888897</v>
      </c>
      <c r="T1236" s="10">
        <f t="shared" si="119"/>
        <v>42037.455347222225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20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41583.46873842593</v>
      </c>
      <c r="T1237" s="10">
        <f t="shared" si="119"/>
        <v>41622.802071759259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20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41111.013472222221</v>
      </c>
      <c r="T1238" s="10">
        <f t="shared" si="119"/>
        <v>41118.333333333328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20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41125.616493055561</v>
      </c>
      <c r="T1239" s="10">
        <f t="shared" si="119"/>
        <v>41144.949826388889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2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40731.943703703706</v>
      </c>
      <c r="T1240" s="10">
        <f t="shared" si="119"/>
        <v>40761.277037037034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20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40884.295914351853</v>
      </c>
      <c r="T1241" s="10">
        <f t="shared" si="119"/>
        <v>40913.629247685181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20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41409.373344907413</v>
      </c>
      <c r="T1242" s="10">
        <f t="shared" si="119"/>
        <v>41467.57708333333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20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41924.171064814815</v>
      </c>
      <c r="T1243" s="10">
        <f t="shared" si="119"/>
        <v>41945.915972222218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20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40782.498865740745</v>
      </c>
      <c r="T1244" s="10">
        <f t="shared" si="119"/>
        <v>40797.220833333333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20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40672.212627314817</v>
      </c>
      <c r="T1245" s="10">
        <f t="shared" si="119"/>
        <v>40732.541666666664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20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41356.158831018525</v>
      </c>
      <c r="T1246" s="10">
        <f t="shared" si="119"/>
        <v>41386.541666666664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20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41774.933263888895</v>
      </c>
      <c r="T1247" s="10">
        <f t="shared" si="119"/>
        <v>41804.266597222224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20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40838.37672453704</v>
      </c>
      <c r="T1248" s="10">
        <f t="shared" si="119"/>
        <v>40882.751724537033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20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41370.625636574077</v>
      </c>
      <c r="T1249" s="10">
        <f t="shared" si="119"/>
        <v>41399.958969907406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2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41767.99019675926</v>
      </c>
      <c r="T1250" s="10">
        <f t="shared" si="119"/>
        <v>41802.957638888889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20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41068.074201388888</v>
      </c>
      <c r="T1251" s="10">
        <f t="shared" si="119"/>
        <v>41097.407534722217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20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41843.976053240745</v>
      </c>
      <c r="T1252" s="10">
        <f t="shared" si="119"/>
        <v>41888.309386574074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20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40752.147766203707</v>
      </c>
      <c r="T1253" s="10">
        <f t="shared" si="119"/>
        <v>40811.481099537035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20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41544.321400462963</v>
      </c>
      <c r="T1254" s="10">
        <f t="shared" si="119"/>
        <v>41571.654733796291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20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41856.116979166669</v>
      </c>
      <c r="T1255" s="10">
        <f t="shared" si="119"/>
        <v>41885.450312499997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20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40487.954699074078</v>
      </c>
      <c r="T1256" s="10">
        <f t="shared" si="119"/>
        <v>40543.874305555553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20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41580.178842592599</v>
      </c>
      <c r="T1257" s="10">
        <f t="shared" si="119"/>
        <v>41609.553842592592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20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40922.25267361111</v>
      </c>
      <c r="T1258" s="10">
        <f t="shared" si="119"/>
        <v>40951.586006944439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20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40587.418865740743</v>
      </c>
      <c r="T1259" s="10">
        <f t="shared" si="119"/>
        <v>40635.710532407407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2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41487.944583333338</v>
      </c>
      <c r="T1260" s="10">
        <f t="shared" si="119"/>
        <v>41517.277916666666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20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41767.303981481484</v>
      </c>
      <c r="T1261" s="10">
        <f t="shared" si="119"/>
        <v>41798.832638888889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20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41667.176157407412</v>
      </c>
      <c r="T1262" s="10">
        <f t="shared" si="119"/>
        <v>41696.50949074074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20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41638.676238425927</v>
      </c>
      <c r="T1263" s="10">
        <f t="shared" si="119"/>
        <v>41668.009571759256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20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41657.095972222225</v>
      </c>
      <c r="T1264" s="10">
        <f t="shared" si="119"/>
        <v>41686.429305555554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20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41692.417476851857</v>
      </c>
      <c r="T1265" s="10">
        <f t="shared" si="119"/>
        <v>41726.708333333328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20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41547.996331018519</v>
      </c>
      <c r="T1266" s="10">
        <f t="shared" si="119"/>
        <v>41576.329664351848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20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40465.988599537035</v>
      </c>
      <c r="T1267" s="10">
        <f t="shared" si="119"/>
        <v>40512.321932870364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20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41621.210011574076</v>
      </c>
      <c r="T1268" s="10">
        <f t="shared" si="119"/>
        <v>41650.543344907404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20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41449.918495370373</v>
      </c>
      <c r="T1269" s="10">
        <f t="shared" si="119"/>
        <v>41479.251828703702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2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41508.178784722222</v>
      </c>
      <c r="T1270" s="10">
        <f t="shared" si="119"/>
        <v>41537.512118055551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20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42446.156388888892</v>
      </c>
      <c r="T1271" s="10">
        <f t="shared" si="119"/>
        <v>42475.666666666664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20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40934.190300925926</v>
      </c>
      <c r="T1272" s="10">
        <f t="shared" si="119"/>
        <v>40993.48196759259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20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41562.016886574078</v>
      </c>
      <c r="T1273" s="10">
        <f t="shared" si="119"/>
        <v>41591.391886574071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20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40275.078460648154</v>
      </c>
      <c r="T1274" s="10">
        <f t="shared" si="119"/>
        <v>40343.833333333328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20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41853.06355324074</v>
      </c>
      <c r="T1275" s="10">
        <f t="shared" si="119"/>
        <v>41882.396886574068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20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41117.0234375</v>
      </c>
      <c r="T1276" s="10">
        <f t="shared" si="119"/>
        <v>41151.356770833328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20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41459.201238425929</v>
      </c>
      <c r="T1277" s="10">
        <f t="shared" si="119"/>
        <v>41493.534571759257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20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40008.037581018521</v>
      </c>
      <c r="T1278" s="10">
        <f t="shared" si="119"/>
        <v>40056.833333333328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20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41121.895219907412</v>
      </c>
      <c r="T1279" s="10">
        <f t="shared" si="119"/>
        <v>41156.22855324074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2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41786.888495370375</v>
      </c>
      <c r="T1280" s="10">
        <f t="shared" si="119"/>
        <v>41814.75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20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41682.432523148149</v>
      </c>
      <c r="T1281" s="10">
        <f t="shared" si="119"/>
        <v>41721.724189814813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20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40514.090902777782</v>
      </c>
      <c r="T1282" s="10">
        <f t="shared" si="119"/>
        <v>40603.42423611111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20">
        <f t="shared" ref="O1283:O1346" si="120">IFERROR((E1283)/(D1283)*100,("-"))</f>
        <v>110.71428571428572</v>
      </c>
      <c r="P1283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RIGHT(N1283,LEN(N1283)-SEARCH("/",N1283))</f>
        <v>rock</v>
      </c>
      <c r="S1283" s="10">
        <f t="shared" ref="S1283:S1346" si="124">(J1283/86400)+25569+(8/24)</f>
        <v>41464.07680555556</v>
      </c>
      <c r="T1283" s="10">
        <f t="shared" ref="T1283:T1346" si="125">(I1283/86400)+25569+(-8/24)</f>
        <v>41483.410138888888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20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41586.808506944442</v>
      </c>
      <c r="T1284" s="10">
        <f t="shared" si="125"/>
        <v>41616.874305555553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20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41321.050798611112</v>
      </c>
      <c r="T1285" s="10">
        <f t="shared" si="125"/>
        <v>41343.833333333328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20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42712.568078703705</v>
      </c>
      <c r="T1286" s="10">
        <f t="shared" si="125"/>
        <v>42735.374305555553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20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42160.916377314818</v>
      </c>
      <c r="T1287" s="10">
        <f t="shared" si="125"/>
        <v>42175.249710648146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20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42039.717905092599</v>
      </c>
      <c r="T1288" s="10">
        <f t="shared" si="125"/>
        <v>42052.249999999993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20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42107.954351851855</v>
      </c>
      <c r="T1289" s="10">
        <f t="shared" si="125"/>
        <v>42167.287685185183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2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42561.487997685188</v>
      </c>
      <c r="T1290" s="10">
        <f t="shared" si="125"/>
        <v>42591.833333333336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20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42709.46811342593</v>
      </c>
      <c r="T1291" s="10">
        <f t="shared" si="125"/>
        <v>42738.801446759258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20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42086.948275462964</v>
      </c>
      <c r="T1292" s="10">
        <f t="shared" si="125"/>
        <v>42116.957638888889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20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42064.986006944448</v>
      </c>
      <c r="T1293" s="10">
        <f t="shared" si="125"/>
        <v>42100.958333333336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20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42257.097546296303</v>
      </c>
      <c r="T1294" s="10">
        <f t="shared" si="125"/>
        <v>42283.624305555553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20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42293.03438657408</v>
      </c>
      <c r="T1295" s="10">
        <f t="shared" si="125"/>
        <v>42322.409386574072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20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42278.787002314821</v>
      </c>
      <c r="T1296" s="10">
        <f t="shared" si="125"/>
        <v>42296.124999999993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20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42184.906215277784</v>
      </c>
      <c r="T1297" s="10">
        <f t="shared" si="125"/>
        <v>42214.374999999993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20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42423.383946759262</v>
      </c>
      <c r="T1298" s="10">
        <f t="shared" si="125"/>
        <v>42442.675613425927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20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42462.08053240741</v>
      </c>
      <c r="T1299" s="10">
        <f t="shared" si="125"/>
        <v>42491.413865740738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2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42459.01425925926</v>
      </c>
      <c r="T1300" s="10">
        <f t="shared" si="125"/>
        <v>42488.347592592589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20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42170.147673611114</v>
      </c>
      <c r="T1301" s="10">
        <f t="shared" si="125"/>
        <v>42199.481006944443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20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42484.00854166667</v>
      </c>
      <c r="T1302" s="10">
        <f t="shared" si="125"/>
        <v>42522.456249999996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20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42196.083078703705</v>
      </c>
      <c r="T1303" s="10">
        <f t="shared" si="125"/>
        <v>42205.791666666664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20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42675.391331018523</v>
      </c>
      <c r="T1304" s="10">
        <f t="shared" si="125"/>
        <v>42704.766331018516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20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42566.774537037039</v>
      </c>
      <c r="T1305" s="10">
        <f t="shared" si="125"/>
        <v>42582.124999999993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20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42747.52783564815</v>
      </c>
      <c r="T1306" s="10">
        <f t="shared" si="125"/>
        <v>42806.819502314807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20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42543.998935185191</v>
      </c>
      <c r="T1307" s="10">
        <f t="shared" si="125"/>
        <v>42572.395833333336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20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41947.790902777779</v>
      </c>
      <c r="T1308" s="10">
        <f t="shared" si="125"/>
        <v>41977.124236111107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20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42387.836562500008</v>
      </c>
      <c r="T1309" s="10">
        <f t="shared" si="125"/>
        <v>42417.169895833336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2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42611.946898148155</v>
      </c>
      <c r="T1310" s="10">
        <f t="shared" si="125"/>
        <v>42651.280231481483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20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42258.21606481482</v>
      </c>
      <c r="T1311" s="10">
        <f t="shared" si="125"/>
        <v>42292.549398148149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20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42557.000578703701</v>
      </c>
      <c r="T1312" s="10">
        <f t="shared" si="125"/>
        <v>42601.333912037029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20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42670.135636574072</v>
      </c>
      <c r="T1313" s="10">
        <f t="shared" si="125"/>
        <v>42704.510636574072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20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42083.036134259259</v>
      </c>
      <c r="T1314" s="10">
        <f t="shared" si="125"/>
        <v>42112.369467592587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20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42403.042986111112</v>
      </c>
      <c r="T1315" s="10">
        <f t="shared" si="125"/>
        <v>42432.37631944444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20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42605.003009259257</v>
      </c>
      <c r="T1316" s="10">
        <f t="shared" si="125"/>
        <v>42664.336342592585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20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42278.831574074073</v>
      </c>
      <c r="T1317" s="10">
        <f t="shared" si="125"/>
        <v>42313.708333333336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20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42394.29524305556</v>
      </c>
      <c r="T1318" s="10">
        <f t="shared" si="125"/>
        <v>42428.628576388888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20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42520.568819444445</v>
      </c>
      <c r="T1319" s="10">
        <f t="shared" si="125"/>
        <v>42572.249999999993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41985.376990740748</v>
      </c>
      <c r="T1320" s="10">
        <f t="shared" si="125"/>
        <v>42014.710324074076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20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41817.145428240743</v>
      </c>
      <c r="T1321" s="10">
        <f t="shared" si="125"/>
        <v>41831.333333333328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20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42706.023680555554</v>
      </c>
      <c r="T1322" s="10">
        <f t="shared" si="125"/>
        <v>42734.624999999993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20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42698.082604166666</v>
      </c>
      <c r="T1323" s="10">
        <f t="shared" si="125"/>
        <v>42727.415937499994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20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42115.98987268519</v>
      </c>
      <c r="T1324" s="10">
        <f t="shared" si="125"/>
        <v>42145.323206018518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20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42452.031782407408</v>
      </c>
      <c r="T1325" s="10">
        <f t="shared" si="125"/>
        <v>42485.954861111109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20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42626.967037037037</v>
      </c>
      <c r="T1326" s="10">
        <f t="shared" si="125"/>
        <v>42656.300370370365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20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42704.419386574074</v>
      </c>
      <c r="T1327" s="10">
        <f t="shared" si="125"/>
        <v>42733.752719907403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20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41975.125324074077</v>
      </c>
      <c r="T1328" s="10">
        <f t="shared" si="125"/>
        <v>42019.458657407406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20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42124.011979166673</v>
      </c>
      <c r="T1329" s="10">
        <f t="shared" si="125"/>
        <v>42153.345312500001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2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42612.976087962968</v>
      </c>
      <c r="T1330" s="10">
        <f t="shared" si="125"/>
        <v>42657.309421296297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20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41935.554918981485</v>
      </c>
      <c r="T1331" s="10">
        <f t="shared" si="125"/>
        <v>41974.929918981477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20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42522.61005787037</v>
      </c>
      <c r="T1332" s="10">
        <f t="shared" si="125"/>
        <v>42552.833333333336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20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42569.837430555555</v>
      </c>
      <c r="T1333" s="10">
        <f t="shared" si="125"/>
        <v>42599.170763888884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20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42732.393611111118</v>
      </c>
      <c r="T1334" s="10">
        <f t="shared" si="125"/>
        <v>42761.726944444446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20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41806.440104166672</v>
      </c>
      <c r="T1335" s="10">
        <f t="shared" si="125"/>
        <v>41835.7734375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20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42411.107488425929</v>
      </c>
      <c r="T1336" s="10">
        <f t="shared" si="125"/>
        <v>42440.440821759257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20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42314.269699074073</v>
      </c>
      <c r="T1337" s="10">
        <f t="shared" si="125"/>
        <v>42343.603032407402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20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41956.19708333334</v>
      </c>
      <c r="T1338" s="10">
        <f t="shared" si="125"/>
        <v>41990.530416666668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20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42767.910636574081</v>
      </c>
      <c r="T1339" s="10">
        <f t="shared" si="125"/>
        <v>42797.243969907409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2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42189.136956018519</v>
      </c>
      <c r="T1340" s="10">
        <f t="shared" si="125"/>
        <v>42218.470289351848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20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41936.980497685188</v>
      </c>
      <c r="T1341" s="10">
        <f t="shared" si="125"/>
        <v>41981.355497685181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20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41836.928854166668</v>
      </c>
      <c r="T1342" s="10">
        <f t="shared" si="125"/>
        <v>41866.262187499997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20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42612.957372685189</v>
      </c>
      <c r="T1343" s="10">
        <f t="shared" si="125"/>
        <v>42644.290706018517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20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42173.149756944447</v>
      </c>
      <c r="T1344" s="10">
        <f t="shared" si="125"/>
        <v>42202.483090277776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20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42542.859756944446</v>
      </c>
      <c r="T1345" s="10">
        <f t="shared" si="125"/>
        <v>42600.832638888889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20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42523.123136574075</v>
      </c>
      <c r="T1346" s="10">
        <f t="shared" si="125"/>
        <v>42551.456469907404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20">
        <f t="shared" ref="O1347:O1410" si="126">IFERROR((E1347)/(D1347)*100,("-"))</f>
        <v>125</v>
      </c>
      <c r="P1347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(J1347/86400)+25569+(8/24)</f>
        <v>41800.147673611114</v>
      </c>
      <c r="T1347" s="10">
        <f t="shared" ref="T1347:T1410" si="131">(I1347/86400)+25569+(-8/24)</f>
        <v>41834.481006944443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20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41422.409155092595</v>
      </c>
      <c r="T1348" s="10">
        <f t="shared" si="131"/>
        <v>41451.742488425924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20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42040.971354166664</v>
      </c>
      <c r="T1349" s="10">
        <f t="shared" si="131"/>
        <v>42070.304687499993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2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41963.839502314819</v>
      </c>
      <c r="T1350" s="10">
        <f t="shared" si="131"/>
        <v>41991.172835648147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20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42317.665914351855</v>
      </c>
      <c r="T1351" s="10">
        <f t="shared" si="131"/>
        <v>42353.957638888889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20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42334.346458333333</v>
      </c>
      <c r="T1352" s="10">
        <f t="shared" si="131"/>
        <v>42363.679791666662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20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42383.073425925926</v>
      </c>
      <c r="T1353" s="10">
        <f t="shared" si="131"/>
        <v>42412.406759259255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20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42200.911643518521</v>
      </c>
      <c r="T1354" s="10">
        <f t="shared" si="131"/>
        <v>42251.832638888889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20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41309.451250000006</v>
      </c>
      <c r="T1355" s="10">
        <f t="shared" si="131"/>
        <v>41343.666666666664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20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42503.140960648154</v>
      </c>
      <c r="T1356" s="10">
        <f t="shared" si="131"/>
        <v>42532.474293981482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20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41213.588020833333</v>
      </c>
      <c r="T1357" s="10">
        <f t="shared" si="131"/>
        <v>41243.083333333328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20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41430.37222222222</v>
      </c>
      <c r="T1358" s="10">
        <f t="shared" si="131"/>
        <v>41459.705555555549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20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41305.295567129629</v>
      </c>
      <c r="T1359" s="10">
        <f t="shared" si="131"/>
        <v>41333.915972222218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2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40689.90420138889</v>
      </c>
      <c r="T1360" s="10">
        <f t="shared" si="131"/>
        <v>40719.237534722219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20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40669.148032407407</v>
      </c>
      <c r="T1361" s="10">
        <f t="shared" si="131"/>
        <v>40730.481365740736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20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41096.234027777777</v>
      </c>
      <c r="T1362" s="10">
        <f t="shared" si="131"/>
        <v>41123.567361111105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20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41782.050601851857</v>
      </c>
      <c r="T1363" s="10">
        <f t="shared" si="131"/>
        <v>41811.383935185186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20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41465.26771990741</v>
      </c>
      <c r="T1364" s="10">
        <f t="shared" si="131"/>
        <v>41524.601053240738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20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42397.177395833336</v>
      </c>
      <c r="T1365" s="10">
        <f t="shared" si="131"/>
        <v>42414.999305555553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20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41952.029004629636</v>
      </c>
      <c r="T1366" s="10">
        <f t="shared" si="131"/>
        <v>42011.362337962964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20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42050.066574074073</v>
      </c>
      <c r="T1367" s="10">
        <f t="shared" si="131"/>
        <v>42079.358240740738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20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41925.329432870371</v>
      </c>
      <c r="T1368" s="10">
        <f t="shared" si="131"/>
        <v>41969.704432870371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20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42292.336226851854</v>
      </c>
      <c r="T1369" s="10">
        <f t="shared" si="131"/>
        <v>42321.711226851847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2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42146.524236111109</v>
      </c>
      <c r="T1370" s="10">
        <f t="shared" si="131"/>
        <v>42169.857569444437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20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41710.927615740744</v>
      </c>
      <c r="T1371" s="10">
        <f t="shared" si="131"/>
        <v>41740.260949074072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20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41548.336689814816</v>
      </c>
      <c r="T1372" s="10">
        <f t="shared" si="131"/>
        <v>41562.670023148145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20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42102.091921296298</v>
      </c>
      <c r="T1373" s="10">
        <f t="shared" si="131"/>
        <v>42131.425254629627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20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41073.073287037041</v>
      </c>
      <c r="T1374" s="10">
        <f t="shared" si="131"/>
        <v>41102.40662037037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20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42705.285104166665</v>
      </c>
      <c r="T1375" s="10">
        <f t="shared" si="131"/>
        <v>42734.618437499994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20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42424.49523148148</v>
      </c>
      <c r="T1376" s="10">
        <f t="shared" si="131"/>
        <v>42453.786898148144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20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42720.399525462963</v>
      </c>
      <c r="T1377" s="10">
        <f t="shared" si="131"/>
        <v>42749.732858796291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20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42678.002384259256</v>
      </c>
      <c r="T1378" s="10">
        <f t="shared" si="131"/>
        <v>42707.377384259256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20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42747.552893518521</v>
      </c>
      <c r="T1379" s="10">
        <f t="shared" si="131"/>
        <v>42768.84097222222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2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42569.092708333337</v>
      </c>
      <c r="T1380" s="10">
        <f t="shared" si="131"/>
        <v>42583.426041666666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20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42130.824953703705</v>
      </c>
      <c r="T1381" s="10">
        <f t="shared" si="131"/>
        <v>42160.158287037033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20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42142.096134259256</v>
      </c>
      <c r="T1382" s="10">
        <f t="shared" si="131"/>
        <v>42163.749999999993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20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42703.547743055555</v>
      </c>
      <c r="T1383" s="10">
        <f t="shared" si="131"/>
        <v>42732.881076388883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20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41371.133518518523</v>
      </c>
      <c r="T1384" s="10">
        <f t="shared" si="131"/>
        <v>41400.466851851852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20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42707.408310185187</v>
      </c>
      <c r="T1385" s="10">
        <f t="shared" si="131"/>
        <v>42726.741643518515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20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42161.068541666667</v>
      </c>
      <c r="T1386" s="10">
        <f t="shared" si="131"/>
        <v>42190.401874999996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20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42434.022233796299</v>
      </c>
      <c r="T1387" s="10">
        <f t="shared" si="131"/>
        <v>42489.174305555549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20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42184.980196759258</v>
      </c>
      <c r="T1388" s="10">
        <f t="shared" si="131"/>
        <v>42214.313530092586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20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42127.254571759266</v>
      </c>
      <c r="T1389" s="10">
        <f t="shared" si="131"/>
        <v>42157.854166666664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2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42634.948113425933</v>
      </c>
      <c r="T1390" s="10">
        <f t="shared" si="131"/>
        <v>42660.343055555553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20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42565.814317129632</v>
      </c>
      <c r="T1391" s="10">
        <f t="shared" si="131"/>
        <v>42595.147650462961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20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42088.136643518526</v>
      </c>
      <c r="T1392" s="10">
        <f t="shared" si="131"/>
        <v>42121.383333333331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20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42193.98400462963</v>
      </c>
      <c r="T1393" s="10">
        <f t="shared" si="131"/>
        <v>42237.874305555553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20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42401.488263888888</v>
      </c>
      <c r="T1394" s="10">
        <f t="shared" si="131"/>
        <v>42431.821597222217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20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42554.0153125</v>
      </c>
      <c r="T1395" s="10">
        <f t="shared" si="131"/>
        <v>42583.348645833328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20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42752.478310185186</v>
      </c>
      <c r="T1396" s="10">
        <f t="shared" si="131"/>
        <v>42794.791666666664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20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42720.241678240745</v>
      </c>
      <c r="T1397" s="10">
        <f t="shared" si="131"/>
        <v>42749.575011574074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20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42019.331967592596</v>
      </c>
      <c r="T1398" s="10">
        <f t="shared" si="131"/>
        <v>42048.665300925924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20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42641.251273148147</v>
      </c>
      <c r="T1399" s="10">
        <f t="shared" si="131"/>
        <v>42670.554861111108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2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42527.207569444443</v>
      </c>
      <c r="T1400" s="10">
        <f t="shared" si="131"/>
        <v>42556.540902777771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20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41889.337650462963</v>
      </c>
      <c r="T1401" s="10">
        <f t="shared" si="131"/>
        <v>41918.670983796292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20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42498.674456018525</v>
      </c>
      <c r="T1402" s="10">
        <f t="shared" si="131"/>
        <v>42532.895833333336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20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41400.329560185186</v>
      </c>
      <c r="T1403" s="10">
        <f t="shared" si="131"/>
        <v>41420.662893518514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20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42065.386701388888</v>
      </c>
      <c r="T1404" s="10">
        <f t="shared" si="131"/>
        <v>42124.678368055553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20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41451.396238425928</v>
      </c>
      <c r="T1405" s="10">
        <f t="shared" si="131"/>
        <v>41480.729571759257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20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42032.843576388892</v>
      </c>
      <c r="T1406" s="10">
        <f t="shared" si="131"/>
        <v>42057.17690972222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20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41942.013900462967</v>
      </c>
      <c r="T1407" s="10">
        <f t="shared" si="131"/>
        <v>41971.38890046296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20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42297.766284722224</v>
      </c>
      <c r="T1408" s="10">
        <f t="shared" si="131"/>
        <v>42350.083333333336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20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41838.870115740741</v>
      </c>
      <c r="T1409" s="10">
        <f t="shared" si="131"/>
        <v>41863.20344907407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2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42292.205509259256</v>
      </c>
      <c r="T1410" s="10">
        <f t="shared" si="131"/>
        <v>42321.580509259256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20">
        <f t="shared" ref="O1411:O1474" si="132">IFERROR((E1411)/(D1411)*100,("-"))</f>
        <v>0</v>
      </c>
      <c r="P1411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(J1411/86400)+25569+(8/24)</f>
        <v>41945.466840277782</v>
      </c>
      <c r="T1411" s="10">
        <f t="shared" ref="T1411:T1474" si="137">(I1411/86400)+25569+(-8/24)</f>
        <v>42004.841840277775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20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42479.65185185185</v>
      </c>
      <c r="T1412" s="10">
        <f t="shared" si="137"/>
        <v>42523.985185185178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20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42013.392361111117</v>
      </c>
      <c r="T1413" s="10">
        <f t="shared" si="137"/>
        <v>42040.725694444445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20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41947.396979166668</v>
      </c>
      <c r="T1414" s="10">
        <f t="shared" si="137"/>
        <v>41976.730312499996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20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42360.770486111112</v>
      </c>
      <c r="T1415" s="10">
        <f t="shared" si="137"/>
        <v>42420.103819444441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20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42708.586423611116</v>
      </c>
      <c r="T1416" s="10">
        <f t="shared" si="137"/>
        <v>42737.919756944444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20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42193.009155092594</v>
      </c>
      <c r="T1417" s="10">
        <f t="shared" si="137"/>
        <v>42232.342488425922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20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42300.259479166671</v>
      </c>
      <c r="T1418" s="10">
        <f t="shared" si="137"/>
        <v>42329.634479166663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20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42232.483495370376</v>
      </c>
      <c r="T1419" s="10">
        <f t="shared" si="137"/>
        <v>42262.132638888885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42395.78974537037</v>
      </c>
      <c r="T1420" s="10">
        <f t="shared" si="137"/>
        <v>42425.123078703698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20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42622.789571759262</v>
      </c>
      <c r="T1421" s="10">
        <f t="shared" si="137"/>
        <v>42652.12290509259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20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42525.000995370377</v>
      </c>
      <c r="T1422" s="10">
        <f t="shared" si="137"/>
        <v>42549.334328703706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20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42014.24894675926</v>
      </c>
      <c r="T1423" s="10">
        <f t="shared" si="137"/>
        <v>42043.582280092589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20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42604.572962962964</v>
      </c>
      <c r="T1424" s="10">
        <f t="shared" si="137"/>
        <v>42633.906296296293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20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42340.693645833337</v>
      </c>
      <c r="T1425" s="10">
        <f t="shared" si="137"/>
        <v>42370.026979166665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20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42677.050949074073</v>
      </c>
      <c r="T1426" s="10">
        <f t="shared" si="137"/>
        <v>42689.425949074073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20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42093.464803240742</v>
      </c>
      <c r="T1427" s="10">
        <f t="shared" si="137"/>
        <v>42122.798136574071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20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42180.723611111112</v>
      </c>
      <c r="T1428" s="10">
        <f t="shared" si="137"/>
        <v>42240.056944444441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20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42602.185011574074</v>
      </c>
      <c r="T1429" s="10">
        <f t="shared" si="137"/>
        <v>42631.518344907403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2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42432.713159722225</v>
      </c>
      <c r="T1430" s="10">
        <f t="shared" si="137"/>
        <v>42462.004826388882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20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42074.394004629634</v>
      </c>
      <c r="T1431" s="10">
        <f t="shared" si="137"/>
        <v>42103.727337962962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20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41962.14685185186</v>
      </c>
      <c r="T1432" s="10">
        <f t="shared" si="137"/>
        <v>41992.480185185188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20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42304.544166666667</v>
      </c>
      <c r="T1433" s="10">
        <f t="shared" si="137"/>
        <v>42333.919166666667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20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42176.113750000004</v>
      </c>
      <c r="T1434" s="10">
        <f t="shared" si="137"/>
        <v>42205.447083333333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20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42673.959201388891</v>
      </c>
      <c r="T1435" s="10">
        <f t="shared" si="137"/>
        <v>42714.124999999993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20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42143.100439814814</v>
      </c>
      <c r="T1436" s="10">
        <f t="shared" si="137"/>
        <v>42163.291666666664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20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42259.113657407412</v>
      </c>
      <c r="T1437" s="10">
        <f t="shared" si="137"/>
        <v>42288.44699074074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20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42391.683530092596</v>
      </c>
      <c r="T1438" s="10">
        <f t="shared" si="137"/>
        <v>42421.016863425924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20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41796.865034722221</v>
      </c>
      <c r="T1439" s="10">
        <f t="shared" si="137"/>
        <v>41832.874305555553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2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42458.20484953704</v>
      </c>
      <c r="T1440" s="10">
        <f t="shared" si="137"/>
        <v>42487.246527777774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20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42041.163206018522</v>
      </c>
      <c r="T1441" s="10">
        <f t="shared" si="137"/>
        <v>42070.496539351851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20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42487.081747685188</v>
      </c>
      <c r="T1442" s="10">
        <f t="shared" si="137"/>
        <v>42516.415081018517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20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42199.099178240744</v>
      </c>
      <c r="T1443" s="10">
        <f t="shared" si="137"/>
        <v>42258.432511574072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20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42485.978680555556</v>
      </c>
      <c r="T1444" s="10">
        <f t="shared" si="137"/>
        <v>42515.312013888884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20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42708.259363425932</v>
      </c>
      <c r="T1445" s="10">
        <f t="shared" si="137"/>
        <v>42737.59269675926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20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42200.206736111119</v>
      </c>
      <c r="T1446" s="10">
        <f t="shared" si="137"/>
        <v>42259.540069444447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20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42139.875636574077</v>
      </c>
      <c r="T1447" s="10">
        <f t="shared" si="137"/>
        <v>42169.208969907406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20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42461.780995370376</v>
      </c>
      <c r="T1448" s="10">
        <f t="shared" si="137"/>
        <v>42481.114328703705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20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42530.064050925932</v>
      </c>
      <c r="T1449" s="10">
        <f t="shared" si="137"/>
        <v>42559.39738425926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2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42116.269884259258</v>
      </c>
      <c r="T1450" s="10">
        <f t="shared" si="137"/>
        <v>42145.892361111109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20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42087.144733796296</v>
      </c>
      <c r="T1451" s="10">
        <f t="shared" si="137"/>
        <v>42134.478067129625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20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42390.504594907405</v>
      </c>
      <c r="T1452" s="10">
        <f t="shared" si="137"/>
        <v>42419.837928240733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20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41932.292349537041</v>
      </c>
      <c r="T1453" s="10">
        <f t="shared" si="137"/>
        <v>41961.667349537034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20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41819.036608796298</v>
      </c>
      <c r="T1454" s="10">
        <f t="shared" si="137"/>
        <v>41848.369942129626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20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42796.029479166667</v>
      </c>
      <c r="T1455" s="10">
        <f t="shared" si="137"/>
        <v>42840.321145833332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20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42464.200000000004</v>
      </c>
      <c r="T1456" s="10">
        <f t="shared" si="137"/>
        <v>42484.582638888889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20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41833.006018518521</v>
      </c>
      <c r="T1457" s="10">
        <f t="shared" si="137"/>
        <v>41887.235416666663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20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42709.001909722225</v>
      </c>
      <c r="T1458" s="10">
        <f t="shared" si="137"/>
        <v>42738.335243055553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20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42290.229675925926</v>
      </c>
      <c r="T1459" s="10">
        <f t="shared" si="137"/>
        <v>42319.604675925926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2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41832.038888888892</v>
      </c>
      <c r="T1460" s="10">
        <f t="shared" si="137"/>
        <v>41861.833333333328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20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42312.538148148153</v>
      </c>
      <c r="T1461" s="10">
        <f t="shared" si="137"/>
        <v>42340.392361111109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20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41916.230300925927</v>
      </c>
      <c r="T1462" s="10">
        <f t="shared" si="137"/>
        <v>41973.656249999993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20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41899.978634259263</v>
      </c>
      <c r="T1463" s="10">
        <f t="shared" si="137"/>
        <v>41932.666666666664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20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41344.996192129634</v>
      </c>
      <c r="T1464" s="10">
        <f t="shared" si="137"/>
        <v>41374.329525462963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20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41327.244652777779</v>
      </c>
      <c r="T1465" s="10">
        <f t="shared" si="137"/>
        <v>41371.536319444444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20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41291.994884259264</v>
      </c>
      <c r="T1466" s="10">
        <f t="shared" si="137"/>
        <v>41321.328217592592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20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40960.067731481482</v>
      </c>
      <c r="T1467" s="10">
        <f t="shared" si="137"/>
        <v>40989.791666666664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20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42340.505393518521</v>
      </c>
      <c r="T1468" s="10">
        <f t="shared" si="137"/>
        <v>42380.874999999993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20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40934.135243055556</v>
      </c>
      <c r="T1469" s="10">
        <f t="shared" si="137"/>
        <v>40993.42690972222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2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40646.34778935185</v>
      </c>
      <c r="T1470" s="10">
        <f t="shared" si="137"/>
        <v>40705.681122685179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20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41290.931817129633</v>
      </c>
      <c r="T1471" s="10">
        <f t="shared" si="137"/>
        <v>41320.265150462961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20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41251.160451388889</v>
      </c>
      <c r="T1472" s="10">
        <f t="shared" si="137"/>
        <v>41271.493784722217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20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42074.290902777779</v>
      </c>
      <c r="T1473" s="10">
        <f t="shared" si="137"/>
        <v>42103.624236111107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20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41533.876192129632</v>
      </c>
      <c r="T1474" s="10">
        <f t="shared" si="137"/>
        <v>41563.20952546296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20">
        <f t="shared" ref="O1475:O1538" si="138">IFERROR((E1475)/(D1475)*100,("-"))</f>
        <v>120.51600000000001</v>
      </c>
      <c r="P1475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(J1475/86400)+25569+(8/24)</f>
        <v>40940.312951388893</v>
      </c>
      <c r="T1475" s="10">
        <f t="shared" ref="T1475:T1538" si="143">(I1475/86400)+25569+(-8/24)</f>
        <v>40969.646284722221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20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41501.061250000006</v>
      </c>
      <c r="T1476" s="10">
        <f t="shared" si="143"/>
        <v>41530.394583333335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20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41961.056284722225</v>
      </c>
      <c r="T1477" s="10">
        <f t="shared" si="143"/>
        <v>41992.874305555553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20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40766.375254629631</v>
      </c>
      <c r="T1478" s="10">
        <f t="shared" si="143"/>
        <v>40795.708587962959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20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40840.949120370373</v>
      </c>
      <c r="T1479" s="10">
        <f t="shared" si="143"/>
        <v>40899.791666666664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2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41395.205011574079</v>
      </c>
      <c r="T1480" s="10">
        <f t="shared" si="143"/>
        <v>41408.538344907407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20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41755.078576388893</v>
      </c>
      <c r="T1481" s="10">
        <f t="shared" si="143"/>
        <v>41768.832638888889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20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41465.26734953704</v>
      </c>
      <c r="T1482" s="10">
        <f t="shared" si="143"/>
        <v>41481.375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20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41551.256307870375</v>
      </c>
      <c r="T1483" s="10">
        <f t="shared" si="143"/>
        <v>41580.589641203704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20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41137.191388888888</v>
      </c>
      <c r="T1484" s="10">
        <f t="shared" si="143"/>
        <v>41158.993750000001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20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42548.526331018518</v>
      </c>
      <c r="T1485" s="10">
        <f t="shared" si="143"/>
        <v>42572.859664351847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20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41053.53429398148</v>
      </c>
      <c r="T1486" s="10">
        <f t="shared" si="143"/>
        <v>41111.285416666666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20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42131.129317129635</v>
      </c>
      <c r="T1487" s="10">
        <f t="shared" si="143"/>
        <v>42175.462650462963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20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42032.501863425925</v>
      </c>
      <c r="T1488" s="10">
        <f t="shared" si="143"/>
        <v>42061.835196759253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20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42555.250821759262</v>
      </c>
      <c r="T1489" s="10">
        <f t="shared" si="143"/>
        <v>42584.584155092591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2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41614.896527777782</v>
      </c>
      <c r="T1490" s="10">
        <f t="shared" si="143"/>
        <v>41644.229861111111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20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41198.9450462963</v>
      </c>
      <c r="T1491" s="10">
        <f t="shared" si="143"/>
        <v>41228.320046296292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20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41520.894375000003</v>
      </c>
      <c r="T1492" s="10">
        <f t="shared" si="143"/>
        <v>41549.227708333332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20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41992.046793981484</v>
      </c>
      <c r="T1493" s="10">
        <f t="shared" si="143"/>
        <v>42050.318055555552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20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40683.218125000007</v>
      </c>
      <c r="T1494" s="10">
        <f t="shared" si="143"/>
        <v>40712.551458333335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20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41412.199942129628</v>
      </c>
      <c r="T1495" s="10">
        <f t="shared" si="143"/>
        <v>41441.533275462956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20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42068.055706018517</v>
      </c>
      <c r="T1496" s="10">
        <f t="shared" si="143"/>
        <v>42097.318055555552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20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40753.123043981483</v>
      </c>
      <c r="T1497" s="10">
        <f t="shared" si="143"/>
        <v>40782.456377314811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20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41838.808553240742</v>
      </c>
      <c r="T1498" s="10">
        <f t="shared" si="143"/>
        <v>41898.141886574071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20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41444.975949074076</v>
      </c>
      <c r="T1499" s="10">
        <f t="shared" si="143"/>
        <v>41486.488194444442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2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41841.316875000004</v>
      </c>
      <c r="T1500" s="10">
        <f t="shared" si="143"/>
        <v>41885.650208333333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20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42527.340659722227</v>
      </c>
      <c r="T1501" s="10">
        <f t="shared" si="143"/>
        <v>42586.673993055556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20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41366.237928240742</v>
      </c>
      <c r="T1502" s="10">
        <f t="shared" si="143"/>
        <v>41395.57126157407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20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42163.916932870372</v>
      </c>
      <c r="T1503" s="10">
        <f t="shared" si="143"/>
        <v>42193.2502662037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20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42426.875925925931</v>
      </c>
      <c r="T1504" s="10">
        <f t="shared" si="143"/>
        <v>42454.583333333336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20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42606.680567129632</v>
      </c>
      <c r="T1505" s="10">
        <f t="shared" si="143"/>
        <v>42666.01390046296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20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41772.991018518522</v>
      </c>
      <c r="T1506" s="10">
        <f t="shared" si="143"/>
        <v>41800.022916666661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20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42414.776655092595</v>
      </c>
      <c r="T1507" s="10">
        <f t="shared" si="143"/>
        <v>42451.500694444439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20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41815.119259259263</v>
      </c>
      <c r="T1508" s="10">
        <f t="shared" si="143"/>
        <v>41844.452592592592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20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40254.783668981479</v>
      </c>
      <c r="T1509" s="10">
        <f t="shared" si="143"/>
        <v>40313.006944444445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2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41786.947696759264</v>
      </c>
      <c r="T1510" s="10">
        <f t="shared" si="143"/>
        <v>41817.281030092592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20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42751.866724537038</v>
      </c>
      <c r="T1511" s="10">
        <f t="shared" si="143"/>
        <v>42780.624305555553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20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41809.718495370376</v>
      </c>
      <c r="T1512" s="10">
        <f t="shared" si="143"/>
        <v>41839.051828703705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20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42296.916712962964</v>
      </c>
      <c r="T1513" s="10">
        <f t="shared" si="143"/>
        <v>42326.291712962957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20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42742.017812500002</v>
      </c>
      <c r="T1514" s="10">
        <f t="shared" si="143"/>
        <v>42771.351145833331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20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41806.970671296302</v>
      </c>
      <c r="T1515" s="10">
        <f t="shared" si="143"/>
        <v>41836.30400462963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20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42234.931018518524</v>
      </c>
      <c r="T1516" s="10">
        <f t="shared" si="143"/>
        <v>42274.264351851853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20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42415.586770833332</v>
      </c>
      <c r="T1517" s="10">
        <f t="shared" si="143"/>
        <v>42444.878437499996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20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42619.799675925933</v>
      </c>
      <c r="T1518" s="10">
        <f t="shared" si="143"/>
        <v>42649.249999999993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20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41948.899918981486</v>
      </c>
      <c r="T1519" s="10">
        <f t="shared" si="143"/>
        <v>41978.916666666664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41761.153379629635</v>
      </c>
      <c r="T1520" s="10">
        <f t="shared" si="143"/>
        <v>41790.486712962964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20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41783.075034722227</v>
      </c>
      <c r="T1521" s="10">
        <f t="shared" si="143"/>
        <v>41810.582638888889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20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41956.191122685188</v>
      </c>
      <c r="T1522" s="10">
        <f t="shared" si="143"/>
        <v>41991.833333333336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20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42493.50105324074</v>
      </c>
      <c r="T1523" s="10">
        <f t="shared" si="143"/>
        <v>42527.834386574068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20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41900.163645833338</v>
      </c>
      <c r="T1524" s="10">
        <f t="shared" si="143"/>
        <v>41929.496979166666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20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41965.084675925929</v>
      </c>
      <c r="T1525" s="10">
        <f t="shared" si="143"/>
        <v>41995.666666666664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20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42756.834374999999</v>
      </c>
      <c r="T1526" s="10">
        <f t="shared" si="143"/>
        <v>42786.167708333327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20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42571.036319444444</v>
      </c>
      <c r="T1527" s="10">
        <f t="shared" si="143"/>
        <v>42600.369652777772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20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42339.609340277784</v>
      </c>
      <c r="T1528" s="10">
        <f t="shared" si="143"/>
        <v>42387.942673611113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20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42780.933865740742</v>
      </c>
      <c r="T1529" s="10">
        <f t="shared" si="143"/>
        <v>42808.225532407407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2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42737.066226851857</v>
      </c>
      <c r="T1530" s="10">
        <f t="shared" si="143"/>
        <v>42766.666666666664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20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42052.962037037039</v>
      </c>
      <c r="T1531" s="10">
        <f t="shared" si="143"/>
        <v>42082.253703703704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20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42276.100636574076</v>
      </c>
      <c r="T1532" s="10">
        <f t="shared" si="143"/>
        <v>42300.433969907404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20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41942.135717592595</v>
      </c>
      <c r="T1533" s="10">
        <f t="shared" si="143"/>
        <v>41973.791666666664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20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42391.808622685188</v>
      </c>
      <c r="T1534" s="10">
        <f t="shared" si="143"/>
        <v>42415.291666666664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20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42443.335381944446</v>
      </c>
      <c r="T1535" s="10">
        <f t="shared" si="143"/>
        <v>42491.832638888889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20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42222.007662037038</v>
      </c>
      <c r="T1536" s="10">
        <f t="shared" si="143"/>
        <v>42251.340995370367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20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42485.162395833337</v>
      </c>
      <c r="T1537" s="10">
        <f t="shared" si="143"/>
        <v>42513.583333333336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20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42214.13553240741</v>
      </c>
      <c r="T1538" s="10">
        <f t="shared" si="143"/>
        <v>42243.468865740739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20">
        <f t="shared" ref="O1539:O1602" si="144">IFERROR((E1539)/(D1539)*100,("-"))</f>
        <v>179.9</v>
      </c>
      <c r="P1539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(J1539/86400)+25569+(8/24)</f>
        <v>42552.648460648146</v>
      </c>
      <c r="T1539" s="10">
        <f t="shared" ref="T1539:T1602" si="149">(I1539/86400)+25569+(-8/24)</f>
        <v>42588.416666666664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2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41982.115393518521</v>
      </c>
      <c r="T1540" s="10">
        <f t="shared" si="149"/>
        <v>42026.44872685185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20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42706.252534722225</v>
      </c>
      <c r="T1541" s="10">
        <f t="shared" si="149"/>
        <v>42738.585868055554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20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41939.340462962966</v>
      </c>
      <c r="T1542" s="10">
        <f t="shared" si="149"/>
        <v>41968.718749999993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20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41975.045578703706</v>
      </c>
      <c r="T1543" s="10">
        <f t="shared" si="149"/>
        <v>42004.378912037035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20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42171.329861111117</v>
      </c>
      <c r="T1544" s="10">
        <f t="shared" si="149"/>
        <v>42185.663194444445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20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41935.842986111114</v>
      </c>
      <c r="T1545" s="10">
        <f t="shared" si="149"/>
        <v>41965.217986111107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20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42053.38453703704</v>
      </c>
      <c r="T1546" s="10">
        <f t="shared" si="149"/>
        <v>42094.679166666661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20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42032.217986111114</v>
      </c>
      <c r="T1547" s="10">
        <f t="shared" si="149"/>
        <v>42065.552777777775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20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41839.546284722222</v>
      </c>
      <c r="T1548" s="10">
        <f t="shared" si="149"/>
        <v>41898.879618055551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20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42782.76020833334</v>
      </c>
      <c r="T1549" s="10">
        <f t="shared" si="149"/>
        <v>42789.093541666669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2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42287.215509259266</v>
      </c>
      <c r="T1550" s="10">
        <f t="shared" si="149"/>
        <v>42316.590509259258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20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42281.46943287037</v>
      </c>
      <c r="T1551" s="10">
        <f t="shared" si="149"/>
        <v>42310.84443287037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20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42472.782800925932</v>
      </c>
      <c r="T1552" s="10">
        <f t="shared" si="149"/>
        <v>42502.11613425926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20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42122.157858796294</v>
      </c>
      <c r="T1553" s="10">
        <f t="shared" si="149"/>
        <v>42151.491192129623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20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41893.022083333337</v>
      </c>
      <c r="T1554" s="10">
        <f t="shared" si="149"/>
        <v>41912.832638888889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20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42219.616284722222</v>
      </c>
      <c r="T1555" s="10">
        <f t="shared" si="149"/>
        <v>42248.949618055551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20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42188.585532407415</v>
      </c>
      <c r="T1556" s="10">
        <f t="shared" si="149"/>
        <v>42217.918865740743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20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42241.947129629632</v>
      </c>
      <c r="T1557" s="10">
        <f t="shared" si="149"/>
        <v>42264.374999999993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20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42525.486388888887</v>
      </c>
      <c r="T1558" s="10">
        <f t="shared" si="149"/>
        <v>42554.819722222215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20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41871.986493055556</v>
      </c>
      <c r="T1559" s="10">
        <f t="shared" si="149"/>
        <v>41902.319826388884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2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42185.731006944443</v>
      </c>
      <c r="T1560" s="10">
        <f t="shared" si="149"/>
        <v>42244.174999999996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20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42108.386562500003</v>
      </c>
      <c r="T1561" s="10">
        <f t="shared" si="149"/>
        <v>42122.719895833332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20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41936.354085648149</v>
      </c>
      <c r="T1562" s="10">
        <f t="shared" si="149"/>
        <v>41955.729085648149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20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41555.375034722223</v>
      </c>
      <c r="T1563" s="10">
        <f t="shared" si="149"/>
        <v>41584.750034722216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20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40079.89949074074</v>
      </c>
      <c r="T1564" s="10">
        <f t="shared" si="149"/>
        <v>40148.701388888883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20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41653.075821759259</v>
      </c>
      <c r="T1565" s="10">
        <f t="shared" si="149"/>
        <v>41712.367488425924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20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42121.700335648151</v>
      </c>
      <c r="T1566" s="10">
        <f t="shared" si="149"/>
        <v>42152.503472222219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20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40673.063206018523</v>
      </c>
      <c r="T1567" s="10">
        <f t="shared" si="149"/>
        <v>40702.396539351852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20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42550.2500462963</v>
      </c>
      <c r="T1568" s="10">
        <f t="shared" si="149"/>
        <v>42578.583333333336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20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41672.270196759266</v>
      </c>
      <c r="T1569" s="10">
        <f t="shared" si="149"/>
        <v>41686.666666666664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2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41962.39565972222</v>
      </c>
      <c r="T1570" s="10">
        <f t="shared" si="149"/>
        <v>41996.728993055549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20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41390.01289351852</v>
      </c>
      <c r="T1571" s="10">
        <f t="shared" si="149"/>
        <v>41419.346226851849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20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42439.146782407413</v>
      </c>
      <c r="T1572" s="10">
        <f t="shared" si="149"/>
        <v>42468.43844907407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20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42145.102812500001</v>
      </c>
      <c r="T1573" s="10">
        <f t="shared" si="149"/>
        <v>42174.43614583333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20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42404.366423611114</v>
      </c>
      <c r="T1574" s="10">
        <f t="shared" si="149"/>
        <v>42428.665972222218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20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42786.333356481489</v>
      </c>
      <c r="T1575" s="10">
        <f t="shared" si="149"/>
        <v>42825.832638888889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20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42018.260752314818</v>
      </c>
      <c r="T1576" s="10">
        <f t="shared" si="149"/>
        <v>42052.594085648147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20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41799.857592592591</v>
      </c>
      <c r="T1577" s="10">
        <f t="shared" si="149"/>
        <v>41829.190925925919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20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42141.212592592594</v>
      </c>
      <c r="T1578" s="10">
        <f t="shared" si="149"/>
        <v>42185.545925925922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20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41055.181111111109</v>
      </c>
      <c r="T1579" s="10">
        <f t="shared" si="149"/>
        <v>41114.514444444438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2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40399.399201388893</v>
      </c>
      <c r="T1580" s="10">
        <f t="shared" si="149"/>
        <v>40422.75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20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41482.329756944448</v>
      </c>
      <c r="T1581" s="10">
        <f t="shared" si="149"/>
        <v>41514.663090277776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20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40990.383402777778</v>
      </c>
      <c r="T1582" s="10">
        <f t="shared" si="149"/>
        <v>41049.716736111106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20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42325.78229166667</v>
      </c>
      <c r="T1583" s="10">
        <f t="shared" si="149"/>
        <v>42357.115624999999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20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42247.123298611114</v>
      </c>
      <c r="T1584" s="10">
        <f t="shared" si="149"/>
        <v>42303.555555555555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20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41878.238321759265</v>
      </c>
      <c r="T1585" s="10">
        <f t="shared" si="149"/>
        <v>41907.571655092594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20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41779.982650462967</v>
      </c>
      <c r="T1586" s="10">
        <f t="shared" si="149"/>
        <v>41789.315983796296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20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42708.228796296295</v>
      </c>
      <c r="T1587" s="10">
        <f t="shared" si="149"/>
        <v>42729.124999999993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20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42069.437754629631</v>
      </c>
      <c r="T1588" s="10">
        <f t="shared" si="149"/>
        <v>42098.729421296295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20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41957.284317129634</v>
      </c>
      <c r="T1589" s="10">
        <f t="shared" si="149"/>
        <v>41986.617650462962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2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42005.583321759266</v>
      </c>
      <c r="T1590" s="10">
        <f t="shared" si="149"/>
        <v>42035.508333333331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20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42257.318124999998</v>
      </c>
      <c r="T1591" s="10">
        <f t="shared" si="149"/>
        <v>42286.651458333326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20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42241.190555555557</v>
      </c>
      <c r="T1592" s="10">
        <f t="shared" si="149"/>
        <v>42270.523888888885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20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42434.059502314813</v>
      </c>
      <c r="T1593" s="10">
        <f t="shared" si="149"/>
        <v>42463.351168981484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20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42046.406076388892</v>
      </c>
      <c r="T1594" s="10">
        <f t="shared" si="149"/>
        <v>42090.697743055549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20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42034.178877314822</v>
      </c>
      <c r="T1595" s="10">
        <f t="shared" si="149"/>
        <v>42063.51221064815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20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42446.046087962961</v>
      </c>
      <c r="T1596" s="10">
        <f t="shared" si="149"/>
        <v>42505.347916666666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20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41780.383425925931</v>
      </c>
      <c r="T1597" s="10">
        <f t="shared" si="149"/>
        <v>41808.509027777771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20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41941.763530092598</v>
      </c>
      <c r="T1598" s="10">
        <f t="shared" si="149"/>
        <v>41986.13853009259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20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42603.687465277784</v>
      </c>
      <c r="T1599" s="10">
        <f t="shared" si="149"/>
        <v>42633.020798611113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2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42152.0006712963</v>
      </c>
      <c r="T1600" s="10">
        <f t="shared" si="149"/>
        <v>42211.334004629629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20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42438.872407407405</v>
      </c>
      <c r="T1601" s="10">
        <f t="shared" si="149"/>
        <v>42468.164074074077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20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41791.390648148146</v>
      </c>
      <c r="T1602" s="10">
        <f t="shared" si="149"/>
        <v>41834.882638888885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20">
        <f t="shared" ref="O1603:O1666" si="150">IFERROR((E1603)/(D1603)*100,("-"))</f>
        <v>108.2492</v>
      </c>
      <c r="P1603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RIGHT(N1603,LEN(N1603)-SEARCH("/",N1603))</f>
        <v>rock</v>
      </c>
      <c r="S1603" s="10">
        <f t="shared" ref="S1603:S1666" si="154">(J1603/86400)+25569+(8/24)</f>
        <v>40638.426307870373</v>
      </c>
      <c r="T1603" s="10">
        <f t="shared" ref="T1603:T1666" si="155">(I1603/86400)+25569+(-8/24)</f>
        <v>40667.759641203702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20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40788.630983796298</v>
      </c>
      <c r="T1604" s="10">
        <f t="shared" si="155"/>
        <v>40830.625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20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40876.502997685187</v>
      </c>
      <c r="T1605" s="10">
        <f t="shared" si="155"/>
        <v>40935.836331018516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20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40946.178645833337</v>
      </c>
      <c r="T1606" s="10">
        <f t="shared" si="155"/>
        <v>40985.470312500001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20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40747.346215277779</v>
      </c>
      <c r="T1607" s="10">
        <f t="shared" si="155"/>
        <v>40755.958333333328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20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40536.444884259261</v>
      </c>
      <c r="T1608" s="10">
        <f t="shared" si="155"/>
        <v>40625.736550925925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20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41054.141793981486</v>
      </c>
      <c r="T1609" s="10">
        <f t="shared" si="155"/>
        <v>41074.475127314814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2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41608.164189814815</v>
      </c>
      <c r="T1610" s="10">
        <f t="shared" si="155"/>
        <v>41639.893055555549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20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40796.334594907406</v>
      </c>
      <c r="T1611" s="10">
        <f t="shared" si="155"/>
        <v>40849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20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41229.258217592593</v>
      </c>
      <c r="T1612" s="10">
        <f t="shared" si="155"/>
        <v>41258.591550925921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20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41409.333703703705</v>
      </c>
      <c r="T1613" s="10">
        <f t="shared" si="155"/>
        <v>41429.667037037034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20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41247.208148148151</v>
      </c>
      <c r="T1614" s="10">
        <f t="shared" si="155"/>
        <v>41276.541481481479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20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41082.402800925927</v>
      </c>
      <c r="T1615" s="10">
        <f t="shared" si="155"/>
        <v>41111.736134259256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20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41795.314456018525</v>
      </c>
      <c r="T1616" s="10">
        <f t="shared" si="155"/>
        <v>41854.375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20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40845.384212962963</v>
      </c>
      <c r="T1617" s="10">
        <f t="shared" si="155"/>
        <v>40889.759212962963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20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41195.048854166671</v>
      </c>
      <c r="T1618" s="10">
        <f t="shared" si="155"/>
        <v>41235.583333333328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20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41546.997546296298</v>
      </c>
      <c r="T1619" s="10">
        <f t="shared" si="155"/>
        <v>41579.458333333328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41301.987673611111</v>
      </c>
      <c r="T1620" s="10">
        <f t="shared" si="155"/>
        <v>41341.321006944439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20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41876.519513888888</v>
      </c>
      <c r="T1621" s="10">
        <f t="shared" si="155"/>
        <v>41896.852847222217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20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41321.67291666667</v>
      </c>
      <c r="T1622" s="10">
        <f t="shared" si="155"/>
        <v>41328.006249999999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20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41003.939988425926</v>
      </c>
      <c r="T1623" s="10">
        <f t="shared" si="155"/>
        <v>41056.832638888889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20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41950.628171296303</v>
      </c>
      <c r="T1624" s="10">
        <f t="shared" si="155"/>
        <v>41989.999305555553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20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41454.021863425929</v>
      </c>
      <c r="T1625" s="10">
        <f t="shared" si="155"/>
        <v>41513.355196759258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20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41243.700636574074</v>
      </c>
      <c r="T1626" s="10">
        <f t="shared" si="155"/>
        <v>41283.033969907403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20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41136.03302083334</v>
      </c>
      <c r="T1627" s="10">
        <f t="shared" si="155"/>
        <v>41163.366354166668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20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41580.181331018517</v>
      </c>
      <c r="T1628" s="10">
        <f t="shared" si="155"/>
        <v>41609.556331018517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20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41206.040381944447</v>
      </c>
      <c r="T1629" s="10">
        <f t="shared" si="155"/>
        <v>41238.874305555553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2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41775.070393518523</v>
      </c>
      <c r="T1630" s="10">
        <f t="shared" si="155"/>
        <v>41807.403726851851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20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41646.200613425928</v>
      </c>
      <c r="T1631" s="10">
        <f t="shared" si="155"/>
        <v>41690.533946759257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20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40940.171006944445</v>
      </c>
      <c r="T1632" s="10">
        <f t="shared" si="155"/>
        <v>40969.957638888889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20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41165.192835648151</v>
      </c>
      <c r="T1633" s="10">
        <f t="shared" si="155"/>
        <v>41194.52616898148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20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40750.674236111117</v>
      </c>
      <c r="T1634" s="10">
        <f t="shared" si="155"/>
        <v>40810.007569444446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20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40897.217083333337</v>
      </c>
      <c r="T1635" s="10">
        <f t="shared" si="155"/>
        <v>40923.875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20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40658.523159722223</v>
      </c>
      <c r="T1636" s="10">
        <f t="shared" si="155"/>
        <v>40695.915972222218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20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42503.202094907414</v>
      </c>
      <c r="T1637" s="10">
        <f t="shared" si="155"/>
        <v>42562.535428240742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20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40663.420000000006</v>
      </c>
      <c r="T1638" s="10">
        <f t="shared" si="155"/>
        <v>40705.833333333328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20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40123.084953703707</v>
      </c>
      <c r="T1639" s="10">
        <f t="shared" si="155"/>
        <v>40178.652083333327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2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41289.020462962966</v>
      </c>
      <c r="T1640" s="10">
        <f t="shared" si="155"/>
        <v>41333.559027777774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20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40941.985706018524</v>
      </c>
      <c r="T1641" s="10">
        <f t="shared" si="155"/>
        <v>40971.319039351853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20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40379.564293981486</v>
      </c>
      <c r="T1642" s="10">
        <f t="shared" si="155"/>
        <v>40392.749305555553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20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41962.929907407415</v>
      </c>
      <c r="T1643" s="10">
        <f t="shared" si="155"/>
        <v>41992.263240740744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20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40688.357951388891</v>
      </c>
      <c r="T1644" s="10">
        <f t="shared" si="155"/>
        <v>40707.691284722219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20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41147.157546296301</v>
      </c>
      <c r="T1645" s="10">
        <f t="shared" si="155"/>
        <v>41176.490879629629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20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41175.393055555556</v>
      </c>
      <c r="T1646" s="10">
        <f t="shared" si="155"/>
        <v>41234.768055555549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20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41521.950694444451</v>
      </c>
      <c r="T1647" s="10">
        <f t="shared" si="155"/>
        <v>41535.28402777778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20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41833.783599537041</v>
      </c>
      <c r="T1648" s="10">
        <f t="shared" si="155"/>
        <v>41865.424305555549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20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41039.742789351854</v>
      </c>
      <c r="T1649" s="10">
        <f t="shared" si="155"/>
        <v>41069.076122685183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2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40593.037986111114</v>
      </c>
      <c r="T1650" s="10">
        <f t="shared" si="155"/>
        <v>40622.329652777778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20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41738.017997685187</v>
      </c>
      <c r="T1651" s="10">
        <f t="shared" si="155"/>
        <v>41782.351331018515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20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41526.768946759265</v>
      </c>
      <c r="T1652" s="10">
        <f t="shared" si="155"/>
        <v>41556.102280092593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20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40626.234027777777</v>
      </c>
      <c r="T1653" s="10">
        <f t="shared" si="155"/>
        <v>40658.957638888889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20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41572.826307870375</v>
      </c>
      <c r="T1654" s="10">
        <f t="shared" si="155"/>
        <v>41602.201307870368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20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40627.16777777778</v>
      </c>
      <c r="T1655" s="10">
        <f t="shared" si="155"/>
        <v>40657.501111111109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20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40988.224074074074</v>
      </c>
      <c r="T1656" s="10">
        <f t="shared" si="155"/>
        <v>41017.557407407403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20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40975.125231481485</v>
      </c>
      <c r="T1657" s="10">
        <f t="shared" si="155"/>
        <v>41004.416898148142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20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41227.262175925927</v>
      </c>
      <c r="T1658" s="10">
        <f t="shared" si="155"/>
        <v>41256.595509259256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20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41024.115370370375</v>
      </c>
      <c r="T1659" s="10">
        <f t="shared" si="155"/>
        <v>41053.448703703703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2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41223.555173611116</v>
      </c>
      <c r="T1660" s="10">
        <f t="shared" si="155"/>
        <v>41261.263888888883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20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41597.246770833335</v>
      </c>
      <c r="T1661" s="10">
        <f t="shared" si="155"/>
        <v>41625.166666666664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20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42460.02719907408</v>
      </c>
      <c r="T1662" s="10">
        <f t="shared" si="155"/>
        <v>42490.582638888889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20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42344.331377314818</v>
      </c>
      <c r="T1663" s="10">
        <f t="shared" si="155"/>
        <v>42386.541666666664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20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40848.531666666669</v>
      </c>
      <c r="T1664" s="10">
        <f t="shared" si="155"/>
        <v>40907.906666666662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20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42006.355405092596</v>
      </c>
      <c r="T1665" s="10">
        <f t="shared" si="155"/>
        <v>42035.688738425924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20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40940.095115740747</v>
      </c>
      <c r="T1666" s="10">
        <f t="shared" si="155"/>
        <v>40983.832638888889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20">
        <f t="shared" ref="O1667:O1730" si="156">IFERROR((E1667)/(D1667)*100,("-"))</f>
        <v>119.45714285714286</v>
      </c>
      <c r="P1667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RIGHT(N1667,LEN(N1667)-SEARCH("/",N1667))</f>
        <v>pop</v>
      </c>
      <c r="S1667" s="10">
        <f t="shared" ref="S1667:S1730" si="160">(J1667/86400)+25569+(8/24)</f>
        <v>40564.982789351852</v>
      </c>
      <c r="T1667" s="10">
        <f t="shared" ref="T1667:T1730" si="161">(I1667/86400)+25569+(-8/24)</f>
        <v>40595.791666666664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20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41331.586493055562</v>
      </c>
      <c r="T1668" s="10">
        <f t="shared" si="161"/>
        <v>41360.878159722219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20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41682.403912037036</v>
      </c>
      <c r="T1669" s="10">
        <f t="shared" si="161"/>
        <v>41708.957638888889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2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40845.483090277783</v>
      </c>
      <c r="T1670" s="10">
        <f t="shared" si="161"/>
        <v>40874.858090277776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20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42462.218472222223</v>
      </c>
      <c r="T1671" s="10">
        <f t="shared" si="161"/>
        <v>42521.551805555551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20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40314.263877314814</v>
      </c>
      <c r="T1672" s="10">
        <f t="shared" si="161"/>
        <v>40363.833333333328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20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42553.877476851856</v>
      </c>
      <c r="T1673" s="10">
        <f t="shared" si="161"/>
        <v>42583.210810185185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20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41034.989930555559</v>
      </c>
      <c r="T1674" s="10">
        <f t="shared" si="161"/>
        <v>41064.323263888888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20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42040.21171296297</v>
      </c>
      <c r="T1675" s="10">
        <f t="shared" si="161"/>
        <v>42069.545046296298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20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42569.938726851855</v>
      </c>
      <c r="T1676" s="10">
        <f t="shared" si="161"/>
        <v>42599.957638888889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20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40803.066435185188</v>
      </c>
      <c r="T1677" s="10">
        <f t="shared" si="161"/>
        <v>40832.585416666661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20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40974.059571759259</v>
      </c>
      <c r="T1678" s="10">
        <f t="shared" si="161"/>
        <v>41019.832638888889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20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42416.740462962967</v>
      </c>
      <c r="T1679" s="10">
        <f t="shared" si="161"/>
        <v>42475.915972222218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2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41663.188321759262</v>
      </c>
      <c r="T1680" s="10">
        <f t="shared" si="161"/>
        <v>41676.521655092591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20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40723.402141203704</v>
      </c>
      <c r="T1681" s="10">
        <f t="shared" si="161"/>
        <v>40745.735474537032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20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41803.091053240743</v>
      </c>
      <c r="T1682" s="10">
        <f t="shared" si="161"/>
        <v>41832.424386574072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20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42774.454675925932</v>
      </c>
      <c r="T1683" s="10">
        <f t="shared" si="161"/>
        <v>42822.749999999993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20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42779.546990740746</v>
      </c>
      <c r="T1684" s="10">
        <f t="shared" si="161"/>
        <v>42838.838657407403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20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42809.115023148152</v>
      </c>
      <c r="T1685" s="10">
        <f t="shared" si="161"/>
        <v>42832.44835648148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20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42784.148622685192</v>
      </c>
      <c r="T1686" s="10">
        <f t="shared" si="161"/>
        <v>42811.440289351849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20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42788.583599537036</v>
      </c>
      <c r="T1687" s="10">
        <f t="shared" si="161"/>
        <v>42817.8752662037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20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42793.177303240744</v>
      </c>
      <c r="T1688" s="10">
        <f t="shared" si="161"/>
        <v>42852.468969907401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20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42802.380150462966</v>
      </c>
      <c r="T1689" s="10">
        <f t="shared" si="161"/>
        <v>42835.510416666664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2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42804.867986111109</v>
      </c>
      <c r="T1690" s="10">
        <f t="shared" si="161"/>
        <v>42834.15965277778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20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42781.275810185187</v>
      </c>
      <c r="T1691" s="10">
        <f t="shared" si="161"/>
        <v>42810.567476851851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20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42801.764375000006</v>
      </c>
      <c r="T1692" s="10">
        <f t="shared" si="161"/>
        <v>42831.056041666663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20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42796.034814814819</v>
      </c>
      <c r="T1693" s="10">
        <f t="shared" si="161"/>
        <v>42827.708333333336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20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42788.484571759262</v>
      </c>
      <c r="T1694" s="10">
        <f t="shared" si="161"/>
        <v>42820.665972222218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20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42804.253611111119</v>
      </c>
      <c r="T1695" s="10">
        <f t="shared" si="161"/>
        <v>42834.499999999993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20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42792.003171296303</v>
      </c>
      <c r="T1696" s="10">
        <f t="shared" si="161"/>
        <v>42820.85833333333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20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42801.364745370374</v>
      </c>
      <c r="T1697" s="10">
        <f t="shared" si="161"/>
        <v>42834.708333333336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20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42796.402905092596</v>
      </c>
      <c r="T1698" s="10">
        <f t="shared" si="161"/>
        <v>42825.694571759253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20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42805.366296296299</v>
      </c>
      <c r="T1699" s="10">
        <f t="shared" si="161"/>
        <v>42834.657962962963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2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42796.541203703709</v>
      </c>
      <c r="T1700" s="10">
        <f t="shared" si="161"/>
        <v>42819.814583333333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20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42807.197280092594</v>
      </c>
      <c r="T1701" s="10">
        <f t="shared" si="161"/>
        <v>42836.530613425923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20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42796.404976851853</v>
      </c>
      <c r="T1702" s="10">
        <f t="shared" si="161"/>
        <v>42825.833333333336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20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41989.997743055559</v>
      </c>
      <c r="T1703" s="10">
        <f t="shared" si="161"/>
        <v>42019.331076388888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20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42064.203125000007</v>
      </c>
      <c r="T1704" s="10">
        <f t="shared" si="161"/>
        <v>42093.494791666664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20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42187.615011574075</v>
      </c>
      <c r="T1705" s="10">
        <f t="shared" si="161"/>
        <v>42246.948344907403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20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42021.473067129635</v>
      </c>
      <c r="T1706" s="10">
        <f t="shared" si="161"/>
        <v>42050.806400462963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20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42245.350069444445</v>
      </c>
      <c r="T1707" s="10">
        <f t="shared" si="161"/>
        <v>42256.333333333336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20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42179.639722222222</v>
      </c>
      <c r="T1708" s="10">
        <f t="shared" si="161"/>
        <v>42238.973055555551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20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42428.054340277777</v>
      </c>
      <c r="T1709" s="10">
        <f t="shared" si="161"/>
        <v>42457.346006944441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2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42452.200300925928</v>
      </c>
      <c r="T1710" s="10">
        <f t="shared" si="161"/>
        <v>42491.533634259256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20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41841.897152777783</v>
      </c>
      <c r="T1711" s="10">
        <f t="shared" si="161"/>
        <v>41882.485416666663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20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42341.924629629633</v>
      </c>
      <c r="T1712" s="10">
        <f t="shared" si="161"/>
        <v>42387.208333333336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20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41852.979560185187</v>
      </c>
      <c r="T1713" s="10">
        <f t="shared" si="161"/>
        <v>41883.312893518516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20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42126.247141203705</v>
      </c>
      <c r="T1714" s="10">
        <f t="shared" si="161"/>
        <v>42185.580474537033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20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41888.134398148155</v>
      </c>
      <c r="T1715" s="10">
        <f t="shared" si="161"/>
        <v>41917.467731481483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20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42096.251863425925</v>
      </c>
      <c r="T1716" s="10">
        <f t="shared" si="161"/>
        <v>42125.585196759253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20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42064.550752314819</v>
      </c>
      <c r="T1717" s="10">
        <f t="shared" si="161"/>
        <v>42093.806944444441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20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42673.910868055558</v>
      </c>
      <c r="T1718" s="10">
        <f t="shared" si="161"/>
        <v>42713.285868055558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20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42461.315254629633</v>
      </c>
      <c r="T1719" s="10">
        <f t="shared" si="161"/>
        <v>42480.833333333336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42460.943854166668</v>
      </c>
      <c r="T1720" s="10">
        <f t="shared" si="161"/>
        <v>42503.874305555553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20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41869.867951388893</v>
      </c>
      <c r="T1721" s="10">
        <f t="shared" si="161"/>
        <v>41899.201284722221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20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41923.116562500007</v>
      </c>
      <c r="T1722" s="10">
        <f t="shared" si="161"/>
        <v>41952.491562499999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20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42319.794710648152</v>
      </c>
      <c r="T1723" s="10">
        <f t="shared" si="161"/>
        <v>42349.12804398148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20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42426.294317129628</v>
      </c>
      <c r="T1724" s="10">
        <f t="shared" si="161"/>
        <v>42462.673611111109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20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42130.158738425926</v>
      </c>
      <c r="T1725" s="10">
        <f t="shared" si="161"/>
        <v>42185.916666666664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20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41913.265763888892</v>
      </c>
      <c r="T1726" s="10">
        <f t="shared" si="161"/>
        <v>41942.599097222221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20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41846.301493055558</v>
      </c>
      <c r="T1727" s="10">
        <f t="shared" si="161"/>
        <v>41875.634826388887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20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41789.253055555557</v>
      </c>
      <c r="T1728" s="10">
        <f t="shared" si="161"/>
        <v>41817.586388888885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20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42045.261307870373</v>
      </c>
      <c r="T1729" s="10">
        <f t="shared" si="161"/>
        <v>42099.124999999993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2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42268.959189814814</v>
      </c>
      <c r="T1730" s="10">
        <f t="shared" si="161"/>
        <v>42298.292523148142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20">
        <f t="shared" ref="O1731:O1794" si="162">IFERROR((E1731)/(D1731)*100,("-"))</f>
        <v>0</v>
      </c>
      <c r="P1731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RIGHT(N1731,LEN(N1731)-SEARCH("/",N1731))</f>
        <v>faith</v>
      </c>
      <c r="S1731" s="10">
        <f t="shared" ref="S1731:S1794" si="166">(J1731/86400)+25569+(8/24)</f>
        <v>42471.38548611111</v>
      </c>
      <c r="T1731" s="10">
        <f t="shared" ref="T1731:T1794" si="167">(I1731/86400)+25569+(-8/24)</f>
        <v>42530.718819444439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20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42272.421099537038</v>
      </c>
      <c r="T1732" s="10">
        <f t="shared" si="167"/>
        <v>42301.754432870366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20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42153.240185185183</v>
      </c>
      <c r="T1733" s="10">
        <f t="shared" si="167"/>
        <v>42166.291666666664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20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42326.017141203709</v>
      </c>
      <c r="T1734" s="10">
        <f t="shared" si="167"/>
        <v>42384.874999999993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20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42615.008958333339</v>
      </c>
      <c r="T1735" s="10">
        <f t="shared" si="167"/>
        <v>42626.562499999993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20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42102.36986111111</v>
      </c>
      <c r="T1736" s="10">
        <f t="shared" si="167"/>
        <v>42131.703194444439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20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42560.147511574076</v>
      </c>
      <c r="T1737" s="10">
        <f t="shared" si="167"/>
        <v>42589.480844907404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20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42287.194826388892</v>
      </c>
      <c r="T1738" s="10">
        <f t="shared" si="167"/>
        <v>42316.569826388884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20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42176.282314814816</v>
      </c>
      <c r="T1739" s="10">
        <f t="shared" si="167"/>
        <v>42205.615648148145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2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41885.207662037043</v>
      </c>
      <c r="T1740" s="10">
        <f t="shared" si="167"/>
        <v>41914.540995370371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20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42436.207546296304</v>
      </c>
      <c r="T1741" s="10">
        <f t="shared" si="167"/>
        <v>42494.499212962961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20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42172.150717592594</v>
      </c>
      <c r="T1742" s="10">
        <f t="shared" si="167"/>
        <v>42201.484050925923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20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42120.961469907408</v>
      </c>
      <c r="T1743" s="10">
        <f t="shared" si="167"/>
        <v>42165.294803240737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20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42711.21030092593</v>
      </c>
      <c r="T1744" s="10">
        <f t="shared" si="167"/>
        <v>42742.541666666664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20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42587.258969907409</v>
      </c>
      <c r="T1745" s="10">
        <f t="shared" si="167"/>
        <v>42608.832638888889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20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42026.938391203708</v>
      </c>
      <c r="T1746" s="10">
        <f t="shared" si="167"/>
        <v>42071.230057870365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20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42690.593032407407</v>
      </c>
      <c r="T1747" s="10">
        <f t="shared" si="167"/>
        <v>42725.749999999993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20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42668.510034722225</v>
      </c>
      <c r="T1748" s="10">
        <f t="shared" si="167"/>
        <v>42697.749999999993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20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42292.768865740742</v>
      </c>
      <c r="T1749" s="10">
        <f t="shared" si="167"/>
        <v>42321.291666666664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2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42220.284062500003</v>
      </c>
      <c r="T1750" s="10">
        <f t="shared" si="167"/>
        <v>42249.617395833331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20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42759.309270833335</v>
      </c>
      <c r="T1751" s="10">
        <f t="shared" si="167"/>
        <v>42795.458333333336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20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42455.17018518519</v>
      </c>
      <c r="T1752" s="10">
        <f t="shared" si="167"/>
        <v>42479.503518518519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20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42053.114849537036</v>
      </c>
      <c r="T1753" s="10">
        <f t="shared" si="167"/>
        <v>42082.4065162037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20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42627.586597222224</v>
      </c>
      <c r="T1754" s="10">
        <f t="shared" si="167"/>
        <v>42656.919930555552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20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42421.082962962966</v>
      </c>
      <c r="T1755" s="10">
        <f t="shared" si="167"/>
        <v>42450.374629629623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20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42068.210104166668</v>
      </c>
      <c r="T1756" s="10">
        <f t="shared" si="167"/>
        <v>42097.501770833333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20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42253.122233796297</v>
      </c>
      <c r="T1757" s="10">
        <f t="shared" si="167"/>
        <v>42282.455567129626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20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42571.500798611109</v>
      </c>
      <c r="T1758" s="10">
        <f t="shared" si="167"/>
        <v>42610.834131944437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20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42734.160682870373</v>
      </c>
      <c r="T1759" s="10">
        <f t="shared" si="167"/>
        <v>42763.478472222218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2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42506.289259259262</v>
      </c>
      <c r="T1760" s="10">
        <f t="shared" si="167"/>
        <v>42565.62259259259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20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42069.16237268519</v>
      </c>
      <c r="T1761" s="10">
        <f t="shared" si="167"/>
        <v>42088.454039351847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20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42406.005937500006</v>
      </c>
      <c r="T1762" s="10">
        <f t="shared" si="167"/>
        <v>42425.339270833334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20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42209.90115740741</v>
      </c>
      <c r="T1763" s="10">
        <f t="shared" si="167"/>
        <v>42259.234490740739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20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42411.315335648149</v>
      </c>
      <c r="T1764" s="10">
        <f t="shared" si="167"/>
        <v>42440.648668981477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20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42637.201851851853</v>
      </c>
      <c r="T1765" s="10">
        <f t="shared" si="167"/>
        <v>42666.535185185181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20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41825.819201388891</v>
      </c>
      <c r="T1766" s="10">
        <f t="shared" si="167"/>
        <v>41854.15253472222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20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41835.313796296301</v>
      </c>
      <c r="T1767" s="10">
        <f t="shared" si="167"/>
        <v>41864.647129629629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20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41856.193148148152</v>
      </c>
      <c r="T1768" s="10">
        <f t="shared" si="167"/>
        <v>41876.52648148148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20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41824.991712962968</v>
      </c>
      <c r="T1769" s="10">
        <f t="shared" si="167"/>
        <v>41854.325046296297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2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41849.89402777778</v>
      </c>
      <c r="T1770" s="10">
        <f t="shared" si="167"/>
        <v>41909.227361111109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20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41988.152303240742</v>
      </c>
      <c r="T1771" s="10">
        <f t="shared" si="167"/>
        <v>42017.485636574071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20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41892.113356481488</v>
      </c>
      <c r="T1772" s="10">
        <f t="shared" si="167"/>
        <v>41926.446689814817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20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41906.312962962962</v>
      </c>
      <c r="T1773" s="10">
        <f t="shared" si="167"/>
        <v>41935.646296296291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20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41767.051342592596</v>
      </c>
      <c r="T1774" s="10">
        <f t="shared" si="167"/>
        <v>41826.384675925925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20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41979.093726851854</v>
      </c>
      <c r="T1775" s="10">
        <f t="shared" si="167"/>
        <v>42023.427060185182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20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41930.551990740743</v>
      </c>
      <c r="T1776" s="10">
        <f t="shared" si="167"/>
        <v>41972.290972222218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20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41892.30972222222</v>
      </c>
      <c r="T1777" s="10">
        <f t="shared" si="167"/>
        <v>41936.643055555549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20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41906.290173611116</v>
      </c>
      <c r="T1778" s="10">
        <f t="shared" si="167"/>
        <v>41941.623506944445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20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42025.690428240741</v>
      </c>
      <c r="T1779" s="10">
        <f t="shared" si="167"/>
        <v>42055.02376157407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2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42046.196701388886</v>
      </c>
      <c r="T1780" s="10">
        <f t="shared" si="167"/>
        <v>42090.488368055558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20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42586.025231481479</v>
      </c>
      <c r="T1781" s="10">
        <f t="shared" si="167"/>
        <v>42615.358564814807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20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42493.93414351852</v>
      </c>
      <c r="T1782" s="10">
        <f t="shared" si="167"/>
        <v>42553.267476851848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20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42597.950752314813</v>
      </c>
      <c r="T1783" s="10">
        <f t="shared" si="167"/>
        <v>42628.284085648142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20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42388.908437500002</v>
      </c>
      <c r="T1784" s="10">
        <f t="shared" si="167"/>
        <v>42421.241770833331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20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42116.283310185187</v>
      </c>
      <c r="T1785" s="10">
        <f t="shared" si="167"/>
        <v>42145.616643518515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20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42003.988888888889</v>
      </c>
      <c r="T1786" s="10">
        <f t="shared" si="167"/>
        <v>42034.809027777774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20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41897.468229166669</v>
      </c>
      <c r="T1787" s="10">
        <f t="shared" si="167"/>
        <v>41927.666666666664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20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41958.883993055562</v>
      </c>
      <c r="T1788" s="10">
        <f t="shared" si="167"/>
        <v>41988.217326388891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20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42068.988854166666</v>
      </c>
      <c r="T1789" s="10">
        <f t="shared" si="167"/>
        <v>42098.28052083333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2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41914.281736111116</v>
      </c>
      <c r="T1790" s="10">
        <f t="shared" si="167"/>
        <v>41943.615069444444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20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41956.583368055559</v>
      </c>
      <c r="T1791" s="10">
        <f t="shared" si="167"/>
        <v>42015.916701388887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20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42011.007847222223</v>
      </c>
      <c r="T1792" s="10">
        <f t="shared" si="167"/>
        <v>42040.341180555552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20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41974.073668981488</v>
      </c>
      <c r="T1793" s="10">
        <f t="shared" si="167"/>
        <v>42033.407002314816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20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42189.364374999997</v>
      </c>
      <c r="T1794" s="10">
        <f t="shared" si="167"/>
        <v>42225.957638888889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20">
        <f t="shared" ref="O1795:O1858" si="168">IFERROR((E1795)/(D1795)*100,("-"))</f>
        <v>1.3333333333333335</v>
      </c>
      <c r="P1795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(J1795/86400)+25569+(8/24)</f>
        <v>41941.224999999999</v>
      </c>
      <c r="T1795" s="10">
        <f t="shared" ref="T1795:T1858" si="173">(I1795/86400)+25569+(-8/24)</f>
        <v>41970.6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20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42011.884513888894</v>
      </c>
      <c r="T1796" s="10">
        <f t="shared" si="173"/>
        <v>42046.217847222222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20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42628.622002314813</v>
      </c>
      <c r="T1797" s="10">
        <f t="shared" si="173"/>
        <v>42657.333333333336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20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42515.77275462963</v>
      </c>
      <c r="T1798" s="10">
        <f t="shared" si="173"/>
        <v>42575.106087962959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20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42689.902650462966</v>
      </c>
      <c r="T1799" s="10">
        <f t="shared" si="173"/>
        <v>42719.235983796294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2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42344.660104166665</v>
      </c>
      <c r="T1800" s="10">
        <f t="shared" si="173"/>
        <v>42403.993437499994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20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41935.176018518519</v>
      </c>
      <c r="T1801" s="10">
        <f t="shared" si="173"/>
        <v>41954.551018518519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20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42623.939467592594</v>
      </c>
      <c r="T1802" s="10">
        <f t="shared" si="173"/>
        <v>42653.272800925923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20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42321.993842592594</v>
      </c>
      <c r="T1803" s="10">
        <f t="shared" si="173"/>
        <v>42353.173611111109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20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42159.805902777785</v>
      </c>
      <c r="T1804" s="10">
        <f t="shared" si="173"/>
        <v>42182.582638888889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20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42018.40488425926</v>
      </c>
      <c r="T1805" s="10">
        <f t="shared" si="173"/>
        <v>42048.738217592589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20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42283.011620370373</v>
      </c>
      <c r="T1806" s="10">
        <f t="shared" si="173"/>
        <v>42322.386620370373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20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42248.137245370373</v>
      </c>
      <c r="T1807" s="10">
        <f t="shared" si="173"/>
        <v>42279.416666666664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20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41877.971631944449</v>
      </c>
      <c r="T1808" s="10">
        <f t="shared" si="173"/>
        <v>41912.304965277777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20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41880.401770833334</v>
      </c>
      <c r="T1809" s="10">
        <f t="shared" si="173"/>
        <v>41909.735104166662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2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42743.014236111114</v>
      </c>
      <c r="T1810" s="10">
        <f t="shared" si="173"/>
        <v>42777.347569444442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20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42030.241192129637</v>
      </c>
      <c r="T1811" s="10">
        <f t="shared" si="173"/>
        <v>42064.574525462966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20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41861.243356481486</v>
      </c>
      <c r="T1812" s="10">
        <f t="shared" si="173"/>
        <v>41872.576689814814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20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41876.767013888893</v>
      </c>
      <c r="T1813" s="10">
        <f t="shared" si="173"/>
        <v>41935.833333333328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20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42524.652037037034</v>
      </c>
      <c r="T1814" s="10">
        <f t="shared" si="173"/>
        <v>42553.985370370363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20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41830.222361111111</v>
      </c>
      <c r="T1815" s="10">
        <f t="shared" si="173"/>
        <v>41859.55569444444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20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42033.647407407414</v>
      </c>
      <c r="T1816" s="10">
        <f t="shared" si="173"/>
        <v>42062.980740740742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20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42173.240011574075</v>
      </c>
      <c r="T1817" s="10">
        <f t="shared" si="173"/>
        <v>42186.573344907403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20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42549.20952546296</v>
      </c>
      <c r="T1818" s="10">
        <f t="shared" si="173"/>
        <v>42576.458333333336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20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42705.995451388888</v>
      </c>
      <c r="T1819" s="10">
        <f t="shared" si="173"/>
        <v>42764.957638888889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42067.567708333336</v>
      </c>
      <c r="T1820" s="10">
        <f t="shared" si="173"/>
        <v>42096.859374999993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20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41821.085601851853</v>
      </c>
      <c r="T1821" s="10">
        <f t="shared" si="173"/>
        <v>41850.418935185182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20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42065.417708333334</v>
      </c>
      <c r="T1822" s="10">
        <f t="shared" si="173"/>
        <v>42094.709374999999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20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40926.652395833335</v>
      </c>
      <c r="T1823" s="10">
        <f t="shared" si="173"/>
        <v>40970.985729166663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20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41635.130347222228</v>
      </c>
      <c r="T1824" s="10">
        <f t="shared" si="173"/>
        <v>41670.459027777775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20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41177.018240740741</v>
      </c>
      <c r="T1825" s="10">
        <f t="shared" si="173"/>
        <v>41206.35157407407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20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41627.249618055554</v>
      </c>
      <c r="T1826" s="10">
        <f t="shared" si="173"/>
        <v>41646.755555555552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20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41444.167858796296</v>
      </c>
      <c r="T1827" s="10">
        <f t="shared" si="173"/>
        <v>41466.501192129625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20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41658.257141203707</v>
      </c>
      <c r="T1828" s="10">
        <f t="shared" si="173"/>
        <v>41687.590474537035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20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40555.659270833334</v>
      </c>
      <c r="T1829" s="10">
        <f t="shared" si="173"/>
        <v>40604.992604166662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2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41737.232986111114</v>
      </c>
      <c r="T1830" s="10">
        <f t="shared" si="173"/>
        <v>41768.583333333328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20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40516.420960648153</v>
      </c>
      <c r="T1831" s="10">
        <f t="shared" si="173"/>
        <v>40564.583333333328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20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41665.017442129632</v>
      </c>
      <c r="T1832" s="10">
        <f t="shared" si="173"/>
        <v>41694.350775462961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20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41027.329432870371</v>
      </c>
      <c r="T1833" s="10">
        <f t="shared" si="173"/>
        <v>41041.662766203699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20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40576.87299768519</v>
      </c>
      <c r="T1834" s="10">
        <f t="shared" si="173"/>
        <v>40606.206331018519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20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41303.377349537041</v>
      </c>
      <c r="T1835" s="10">
        <f t="shared" si="173"/>
        <v>41334.999305555553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20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41989.297395833339</v>
      </c>
      <c r="T1836" s="10">
        <f t="shared" si="173"/>
        <v>42028.630729166667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20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42431.035543981481</v>
      </c>
      <c r="T1837" s="10">
        <f t="shared" si="173"/>
        <v>42460.327210648145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20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41306.142696759263</v>
      </c>
      <c r="T1838" s="10">
        <f t="shared" si="173"/>
        <v>41322.476030092592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20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40926.381192129636</v>
      </c>
      <c r="T1839" s="10">
        <f t="shared" si="173"/>
        <v>40985.672858796293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2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40789.119872685187</v>
      </c>
      <c r="T1840" s="10">
        <f t="shared" si="173"/>
        <v>40816.791666666664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20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42615.055347222224</v>
      </c>
      <c r="T1841" s="10">
        <f t="shared" si="173"/>
        <v>42644.388680555552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20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41382.429513888892</v>
      </c>
      <c r="T1842" s="10">
        <f t="shared" si="173"/>
        <v>41400.874305555553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20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41746.178761574076</v>
      </c>
      <c r="T1843" s="10">
        <f t="shared" si="173"/>
        <v>41778.874305555553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20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42031.965057870373</v>
      </c>
      <c r="T1844" s="10">
        <f t="shared" si="173"/>
        <v>42064.915972222218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20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40565.3281712963</v>
      </c>
      <c r="T1845" s="10">
        <f t="shared" si="173"/>
        <v>40594.661504629628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20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40667.306875000002</v>
      </c>
      <c r="T1846" s="10">
        <f t="shared" si="173"/>
        <v>40704.791666666664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20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42523.666643518525</v>
      </c>
      <c r="T1847" s="10">
        <f t="shared" si="173"/>
        <v>42537.871527777774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20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41228.983530092599</v>
      </c>
      <c r="T1848" s="10">
        <f t="shared" si="173"/>
        <v>41258.316863425927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20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42094.569814814815</v>
      </c>
      <c r="T1849" s="10">
        <f t="shared" si="173"/>
        <v>42114.903148148143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2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40692.121388888889</v>
      </c>
      <c r="T1850" s="10">
        <f t="shared" si="173"/>
        <v>40754.957638888889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20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41170.178923611114</v>
      </c>
      <c r="T1851" s="10">
        <f t="shared" si="173"/>
        <v>41199.512256944443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20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41801.29282407408</v>
      </c>
      <c r="T1852" s="10">
        <f t="shared" si="173"/>
        <v>41830.626157407409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20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41828.240023148152</v>
      </c>
      <c r="T1853" s="10">
        <f t="shared" si="173"/>
        <v>41847.708333333328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20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42082.104768518526</v>
      </c>
      <c r="T1854" s="10">
        <f t="shared" si="173"/>
        <v>42118.666666666664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20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41177.39371527778</v>
      </c>
      <c r="T1855" s="10">
        <f t="shared" si="173"/>
        <v>41226.768715277773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20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41388.354594907411</v>
      </c>
      <c r="T1856" s="10">
        <f t="shared" si="173"/>
        <v>41417.687928240739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20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41600.871990740743</v>
      </c>
      <c r="T1857" s="10">
        <f t="shared" si="173"/>
        <v>41645.205324074072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20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41818.188333333332</v>
      </c>
      <c r="T1858" s="10">
        <f t="shared" si="173"/>
        <v>41838.52166666666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20">
        <f t="shared" ref="O1859:O1922" si="174">IFERROR((E1859)/(D1859)*100,("-"))</f>
        <v>100</v>
      </c>
      <c r="P1859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RIGHT(N1859,LEN(N1859)-SEARCH("/",N1859))</f>
        <v>rock</v>
      </c>
      <c r="S1859" s="10">
        <f t="shared" ref="S1859:S1922" si="178">(J1859/86400)+25569+(8/24)</f>
        <v>41865.102002314816</v>
      </c>
      <c r="T1859" s="10">
        <f t="shared" ref="T1859:T1922" si="179">(I1859/86400)+25569+(-8/24)</f>
        <v>41894.435335648144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2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40833.533807870372</v>
      </c>
      <c r="T1860" s="10">
        <f t="shared" si="179"/>
        <v>40892.908807870372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20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40779.103344907409</v>
      </c>
      <c r="T1861" s="10">
        <f t="shared" si="179"/>
        <v>40808.436678240738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20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41656.042638888895</v>
      </c>
      <c r="T1862" s="10">
        <f t="shared" si="179"/>
        <v>41676.375972222224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20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42000.633576388893</v>
      </c>
      <c r="T1863" s="10">
        <f t="shared" si="179"/>
        <v>42029.966909722221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20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42755.826087962967</v>
      </c>
      <c r="T1864" s="10">
        <f t="shared" si="179"/>
        <v>42801.979166666664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20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41773.130613425928</v>
      </c>
      <c r="T1865" s="10">
        <f t="shared" si="179"/>
        <v>41802.463946759257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20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41734.049768518518</v>
      </c>
      <c r="T1866" s="10">
        <f t="shared" si="179"/>
        <v>41763.383101851847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20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42645.700775462967</v>
      </c>
      <c r="T1867" s="10">
        <f t="shared" si="179"/>
        <v>42680.075775462959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20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42742.579826388894</v>
      </c>
      <c r="T1868" s="10">
        <f t="shared" si="179"/>
        <v>42794.833333333336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20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42650.258240740739</v>
      </c>
      <c r="T1869" s="10">
        <f t="shared" si="179"/>
        <v>42679.591574074067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2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42329.112557870372</v>
      </c>
      <c r="T1870" s="10">
        <f t="shared" si="179"/>
        <v>42352.999305555553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20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42709.336215277777</v>
      </c>
      <c r="T1871" s="10">
        <f t="shared" si="179"/>
        <v>42738.669548611106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20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42371.689062500001</v>
      </c>
      <c r="T1872" s="10">
        <f t="shared" si="179"/>
        <v>42399.845138888886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20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41924.116909722223</v>
      </c>
      <c r="T1873" s="10">
        <f t="shared" si="179"/>
        <v>41963.491909722223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20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42155.46298611111</v>
      </c>
      <c r="T1874" s="10">
        <f t="shared" si="179"/>
        <v>42184.796319444438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20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42164.949189814819</v>
      </c>
      <c r="T1875" s="10">
        <f t="shared" si="179"/>
        <v>42193.364583333336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20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42530.302465277775</v>
      </c>
      <c r="T1876" s="10">
        <f t="shared" si="179"/>
        <v>42549.635798611103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20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42529.232731481483</v>
      </c>
      <c r="T1877" s="10">
        <f t="shared" si="179"/>
        <v>42588.566064814811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20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41776.618113425931</v>
      </c>
      <c r="T1878" s="10">
        <f t="shared" si="179"/>
        <v>41805.95144675926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20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42035.362557870372</v>
      </c>
      <c r="T1879" s="10">
        <f t="shared" si="179"/>
        <v>42063.695891203701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2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41773.34207175926</v>
      </c>
      <c r="T1880" s="10">
        <f t="shared" si="179"/>
        <v>41802.675405092588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20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42413.982974537044</v>
      </c>
      <c r="T1881" s="10">
        <f t="shared" si="179"/>
        <v>42443.274641203701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20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42430.900231481479</v>
      </c>
      <c r="T1882" s="10">
        <f t="shared" si="179"/>
        <v>42459.19189814815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20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42043.485983796294</v>
      </c>
      <c r="T1883" s="10">
        <f t="shared" si="179"/>
        <v>42072.777650462966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20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41068.282546296301</v>
      </c>
      <c r="T1884" s="10">
        <f t="shared" si="179"/>
        <v>41100.658333333333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20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40978.281342592592</v>
      </c>
      <c r="T1885" s="10">
        <f t="shared" si="179"/>
        <v>41007.573009259257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20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41205.531655092593</v>
      </c>
      <c r="T1886" s="10">
        <f t="shared" si="179"/>
        <v>41240.166666666664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20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41099.427199074074</v>
      </c>
      <c r="T1887" s="10">
        <f t="shared" si="179"/>
        <v>41131.583333333328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20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41926.240023148152</v>
      </c>
      <c r="T1888" s="10">
        <f t="shared" si="179"/>
        <v>41955.615023148144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20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42324.133472222224</v>
      </c>
      <c r="T1889" s="10">
        <f t="shared" si="179"/>
        <v>42341.562499999993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2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40299.573287037041</v>
      </c>
      <c r="T1890" s="10">
        <f t="shared" si="179"/>
        <v>40329.874305555553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20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41300.126689814817</v>
      </c>
      <c r="T1891" s="10">
        <f t="shared" si="179"/>
        <v>41344.418356481481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20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41229.119537037041</v>
      </c>
      <c r="T1892" s="10">
        <f t="shared" si="179"/>
        <v>41258.452870370369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20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40336.131412037037</v>
      </c>
      <c r="T1893" s="10">
        <f t="shared" si="179"/>
        <v>40380.916666666664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20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40671.97084490741</v>
      </c>
      <c r="T1894" s="10">
        <f t="shared" si="179"/>
        <v>40701.304178240738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20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40633.275289351855</v>
      </c>
      <c r="T1895" s="10">
        <f t="shared" si="179"/>
        <v>40648.832638888889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20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40921.238229166665</v>
      </c>
      <c r="T1896" s="10">
        <f t="shared" si="179"/>
        <v>40951.571562499994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20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42268.080115740748</v>
      </c>
      <c r="T1897" s="10">
        <f t="shared" si="179"/>
        <v>42297.413449074076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20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40982.043576388889</v>
      </c>
      <c r="T1898" s="10">
        <f t="shared" si="179"/>
        <v>41011.376909722218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20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41680.91673611111</v>
      </c>
      <c r="T1899" s="10">
        <f t="shared" si="179"/>
        <v>41702.541666666664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2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42366.526307870372</v>
      </c>
      <c r="T1900" s="10">
        <f t="shared" si="179"/>
        <v>42401.416666666664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20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42059.275069444448</v>
      </c>
      <c r="T1901" s="10">
        <f t="shared" si="179"/>
        <v>42088.566736111105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20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41161.20521990741</v>
      </c>
      <c r="T1902" s="10">
        <f t="shared" si="179"/>
        <v>41188.082638888889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20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42116.876493055555</v>
      </c>
      <c r="T1903" s="10">
        <f t="shared" si="179"/>
        <v>42146.208333333336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20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42038.123229166667</v>
      </c>
      <c r="T1904" s="10">
        <f t="shared" si="179"/>
        <v>42067.456562499996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20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42703.104062500002</v>
      </c>
      <c r="T1905" s="10">
        <f t="shared" si="179"/>
        <v>42762.437395833331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20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42327.01876157408</v>
      </c>
      <c r="T1906" s="10">
        <f t="shared" si="179"/>
        <v>42371.352094907408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20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41860.259189814817</v>
      </c>
      <c r="T1907" s="10">
        <f t="shared" si="179"/>
        <v>41889.592523148145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20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42515.004432870373</v>
      </c>
      <c r="T1908" s="10">
        <f t="shared" si="179"/>
        <v>42544.337766203702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20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41767.920428240745</v>
      </c>
      <c r="T1909" s="10">
        <f t="shared" si="179"/>
        <v>41782.253761574073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2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42704.251157407409</v>
      </c>
      <c r="T1910" s="10">
        <f t="shared" si="179"/>
        <v>42733.584490740737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20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41905.762488425928</v>
      </c>
      <c r="T1911" s="10">
        <f t="shared" si="179"/>
        <v>41935.095821759256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20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42265.296493055554</v>
      </c>
      <c r="T1912" s="10">
        <f t="shared" si="179"/>
        <v>42308.614583333336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20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41830.367291666669</v>
      </c>
      <c r="T1913" s="10">
        <f t="shared" si="179"/>
        <v>41859.700624999998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20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42129.55972222222</v>
      </c>
      <c r="T1914" s="10">
        <f t="shared" si="179"/>
        <v>42158.893055555549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20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41890.844652777778</v>
      </c>
      <c r="T1915" s="10">
        <f t="shared" si="179"/>
        <v>41920.177986111106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20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41929.507789351854</v>
      </c>
      <c r="T1916" s="10">
        <f t="shared" si="179"/>
        <v>41943.832638888889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20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41864.382199074076</v>
      </c>
      <c r="T1917" s="10">
        <f t="shared" si="179"/>
        <v>41883.715532407405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20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42657.05063657408</v>
      </c>
      <c r="T1918" s="10">
        <f t="shared" si="179"/>
        <v>42681.425636574073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20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42746.603391203702</v>
      </c>
      <c r="T1919" s="10">
        <f t="shared" si="179"/>
        <v>42775.93672453703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41829.123275462967</v>
      </c>
      <c r="T1920" s="10">
        <f t="shared" si="179"/>
        <v>41863.456608796296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20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42114.208900462967</v>
      </c>
      <c r="T1921" s="10">
        <f t="shared" si="179"/>
        <v>42143.542233796295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20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42271.209039351852</v>
      </c>
      <c r="T1922" s="10">
        <f t="shared" si="179"/>
        <v>42298.624999999993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20">
        <f t="shared" ref="O1923:O1986" si="180">IFERROR((E1923)/(D1923)*100,("-"))</f>
        <v>136.80000000000001</v>
      </c>
      <c r="P1923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RIGHT(N1923,LEN(N1923)-SEARCH("/",N1923))</f>
        <v>indie rock</v>
      </c>
      <c r="S1923" s="10">
        <f t="shared" ref="S1923:S1986" si="184">(J1923/86400)+25569+(8/24)</f>
        <v>41074.554895833338</v>
      </c>
      <c r="T1923" s="10">
        <f t="shared" ref="T1923:T1986" si="185">(I1923/86400)+25569+(-8/24)</f>
        <v>41103.888229166667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20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41590.589201388888</v>
      </c>
      <c r="T1924" s="10">
        <f t="shared" si="185"/>
        <v>41619.922534722216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20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40773.182083333333</v>
      </c>
      <c r="T1925" s="10">
        <f t="shared" si="185"/>
        <v>40812.874305555553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20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41627.094386574077</v>
      </c>
      <c r="T1926" s="10">
        <f t="shared" si="185"/>
        <v>41654.481249999997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20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41536.234814814816</v>
      </c>
      <c r="T1927" s="10">
        <f t="shared" si="185"/>
        <v>41557.666666666664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20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40457.287685185183</v>
      </c>
      <c r="T1928" s="10">
        <f t="shared" si="185"/>
        <v>40483.68472222222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20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40961.194895833338</v>
      </c>
      <c r="T1929" s="10">
        <f t="shared" si="185"/>
        <v>40975.874305555553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2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41371.981412037036</v>
      </c>
      <c r="T1930" s="10">
        <f t="shared" si="185"/>
        <v>41401.314745370364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20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40687.354930555557</v>
      </c>
      <c r="T1931" s="10">
        <f t="shared" si="185"/>
        <v>40728.688263888886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20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41402.892152777778</v>
      </c>
      <c r="T1932" s="10">
        <f t="shared" si="185"/>
        <v>41462.225486111107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20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41038.225798611114</v>
      </c>
      <c r="T1933" s="10">
        <f t="shared" si="185"/>
        <v>41050.8125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20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40912.143206018525</v>
      </c>
      <c r="T1934" s="10">
        <f t="shared" si="185"/>
        <v>40932.476539351854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20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41879.464201388888</v>
      </c>
      <c r="T1935" s="10">
        <f t="shared" si="185"/>
        <v>41908.797534722216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20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40866.200474537043</v>
      </c>
      <c r="T1936" s="10">
        <f t="shared" si="185"/>
        <v>40901.875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20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41774.265868055554</v>
      </c>
      <c r="T1937" s="10">
        <f t="shared" si="185"/>
        <v>41810.874305555553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20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40853.223032407412</v>
      </c>
      <c r="T1938" s="10">
        <f t="shared" si="185"/>
        <v>40882.915972222218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20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41059.452326388891</v>
      </c>
      <c r="T1939" s="10">
        <f t="shared" si="185"/>
        <v>41074.832638888889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2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41426.592951388891</v>
      </c>
      <c r="T1940" s="10">
        <f t="shared" si="185"/>
        <v>41456.875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20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41314.318379629629</v>
      </c>
      <c r="T1941" s="10">
        <f t="shared" si="185"/>
        <v>41343.610046296293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20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40670.840659722227</v>
      </c>
      <c r="T1942" s="10">
        <f t="shared" si="185"/>
        <v>40708.832638888889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20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41744.624201388891</v>
      </c>
      <c r="T1943" s="10">
        <f t="shared" si="185"/>
        <v>41773.95753472222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20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40639.161342592597</v>
      </c>
      <c r="T1944" s="10">
        <f t="shared" si="185"/>
        <v>40728.494675925926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20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42548.603194444448</v>
      </c>
      <c r="T1945" s="10">
        <f t="shared" si="185"/>
        <v>42592.936527777776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20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41730.917708333334</v>
      </c>
      <c r="T1946" s="10">
        <f t="shared" si="185"/>
        <v>41760.251041666663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20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42157.585162037038</v>
      </c>
      <c r="T1947" s="10">
        <f t="shared" si="185"/>
        <v>42196.918495370366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20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41689.483344907414</v>
      </c>
      <c r="T1948" s="10">
        <f t="shared" si="185"/>
        <v>41748.775011574071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20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40103.251388888893</v>
      </c>
      <c r="T1949" s="10">
        <f t="shared" si="185"/>
        <v>40139.915972222218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2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42473.937604166669</v>
      </c>
      <c r="T1950" s="10">
        <f t="shared" si="185"/>
        <v>42527.376388888886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20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41800.756377314821</v>
      </c>
      <c r="T1951" s="10">
        <f t="shared" si="185"/>
        <v>41830.08971064815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20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40624.514733796299</v>
      </c>
      <c r="T1952" s="10">
        <f t="shared" si="185"/>
        <v>40654.848067129627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20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42651.753900462965</v>
      </c>
      <c r="T1953" s="10">
        <f t="shared" si="185"/>
        <v>42681.128900462958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20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41526.939988425926</v>
      </c>
      <c r="T1954" s="10">
        <f t="shared" si="185"/>
        <v>41563.273321759254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20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40941.533159722225</v>
      </c>
      <c r="T1955" s="10">
        <f t="shared" si="185"/>
        <v>40969.791666666664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20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42394.914074074077</v>
      </c>
      <c r="T1956" s="10">
        <f t="shared" si="185"/>
        <v>42440.874999999993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20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41020.605104166672</v>
      </c>
      <c r="T1957" s="10">
        <f t="shared" si="185"/>
        <v>41052.458333333328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20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42068.257002314822</v>
      </c>
      <c r="T1958" s="10">
        <f t="shared" si="185"/>
        <v>42112.548668981479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20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41179.431863425933</v>
      </c>
      <c r="T1959" s="10">
        <f t="shared" si="185"/>
        <v>41208.765196759261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2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41327.32130787037</v>
      </c>
      <c r="T1960" s="10">
        <f t="shared" si="185"/>
        <v>41356.612974537034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20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41872.178935185184</v>
      </c>
      <c r="T1961" s="10">
        <f t="shared" si="185"/>
        <v>41912.666666666664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20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41964.696076388893</v>
      </c>
      <c r="T1962" s="10">
        <f t="shared" si="185"/>
        <v>41994.029409722221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20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41148.527974537043</v>
      </c>
      <c r="T1963" s="10">
        <f t="shared" si="185"/>
        <v>41187.832638888889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20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41743.113842592596</v>
      </c>
      <c r="T1964" s="10">
        <f t="shared" si="185"/>
        <v>41772.447175925925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20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41863.763125000005</v>
      </c>
      <c r="T1965" s="10">
        <f t="shared" si="185"/>
        <v>41898.096458333333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20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42452.606157407405</v>
      </c>
      <c r="T1966" s="10">
        <f t="shared" si="185"/>
        <v>42481.939490740733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20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40898.422569444447</v>
      </c>
      <c r="T1967" s="10">
        <f t="shared" si="185"/>
        <v>40919.708333333328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20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41835.873819444445</v>
      </c>
      <c r="T1968" s="10">
        <f t="shared" si="185"/>
        <v>41865.207152777773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20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41730.996863425928</v>
      </c>
      <c r="T1969" s="10">
        <f t="shared" si="185"/>
        <v>41760.330196759256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2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42676.920312499999</v>
      </c>
      <c r="T1970" s="10">
        <f t="shared" si="185"/>
        <v>42707.295312499999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20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42558.125787037039</v>
      </c>
      <c r="T1971" s="10">
        <f t="shared" si="185"/>
        <v>42587.459120370368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20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41324.526631944449</v>
      </c>
      <c r="T1972" s="10">
        <f t="shared" si="185"/>
        <v>41383.818298611106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20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41561.834039351852</v>
      </c>
      <c r="T1973" s="10">
        <f t="shared" si="185"/>
        <v>41592.833333333328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20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41201.345416666671</v>
      </c>
      <c r="T1974" s="10">
        <f t="shared" si="185"/>
        <v>41230.720416666663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20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42550.056296296294</v>
      </c>
      <c r="T1975" s="10">
        <f t="shared" si="185"/>
        <v>42587.958333333336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20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41445.66746527778</v>
      </c>
      <c r="T1976" s="10">
        <f t="shared" si="185"/>
        <v>41505.000798611109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20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41314.088553240741</v>
      </c>
      <c r="T1977" s="10">
        <f t="shared" si="185"/>
        <v>41343.42188657407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20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41439.232928240745</v>
      </c>
      <c r="T1978" s="10">
        <f t="shared" si="185"/>
        <v>41468.566261574073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20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42311.550231481488</v>
      </c>
      <c r="T1979" s="10">
        <f t="shared" si="185"/>
        <v>42356.999305555553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2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41039.558935185189</v>
      </c>
      <c r="T1980" s="10">
        <f t="shared" si="185"/>
        <v>41071.958333333328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20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42290.793356481481</v>
      </c>
      <c r="T1981" s="10">
        <f t="shared" si="185"/>
        <v>42326.874305555553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20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42423.875717592593</v>
      </c>
      <c r="T1982" s="10">
        <f t="shared" si="185"/>
        <v>42463.167384259257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20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41800.058622685188</v>
      </c>
      <c r="T1983" s="10">
        <f t="shared" si="185"/>
        <v>41829.391956018517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20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42678.919988425929</v>
      </c>
      <c r="T1984" s="10">
        <f t="shared" si="185"/>
        <v>42708.294988425921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20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42593.345115740747</v>
      </c>
      <c r="T1985" s="10">
        <f t="shared" si="185"/>
        <v>42614.958333333336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20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41914.123622685183</v>
      </c>
      <c r="T1986" s="10">
        <f t="shared" si="185"/>
        <v>41973.498622685183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20">
        <f t="shared" ref="O1987:O2050" si="186">IFERROR((E1987)/(D1987)*100,("-"))</f>
        <v>3.1875</v>
      </c>
      <c r="P1987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(J1987/86400)+25569+(8/24)</f>
        <v>42556.032071759262</v>
      </c>
      <c r="T1987" s="10">
        <f t="shared" ref="T1987:T2050" si="191">(I1987/86400)+25569+(-8/24)</f>
        <v>42584.624999999993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20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42413.767164351855</v>
      </c>
      <c r="T1988" s="10">
        <f t="shared" si="191"/>
        <v>42443.058831018519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20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42034.973101851858</v>
      </c>
      <c r="T1989" s="10">
        <f t="shared" si="191"/>
        <v>42064.306435185186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2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42207.096550925933</v>
      </c>
      <c r="T1990" s="10">
        <f t="shared" si="191"/>
        <v>42236.429884259262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20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42686.013981481483</v>
      </c>
      <c r="T1991" s="10">
        <f t="shared" si="191"/>
        <v>42715.347314814811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20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42398.529305555559</v>
      </c>
      <c r="T1992" s="10">
        <f t="shared" si="191"/>
        <v>42412.862638888888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20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42168.226689814815</v>
      </c>
      <c r="T1993" s="10">
        <f t="shared" si="191"/>
        <v>42188.560023148144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20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42023.476747685192</v>
      </c>
      <c r="T1994" s="10">
        <f t="shared" si="191"/>
        <v>42052.810081018521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20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42329.921724537038</v>
      </c>
      <c r="T1995" s="10">
        <f t="shared" si="191"/>
        <v>42359.255057870367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20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42651.339606481481</v>
      </c>
      <c r="T1996" s="10">
        <f t="shared" si="191"/>
        <v>42710.714606481481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20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42182.235370370377</v>
      </c>
      <c r="T1997" s="10">
        <f t="shared" si="191"/>
        <v>42201.568703703706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20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41801.152905092596</v>
      </c>
      <c r="T1998" s="10">
        <f t="shared" si="191"/>
        <v>41830.486238425925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20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41848.264027777783</v>
      </c>
      <c r="T1999" s="10">
        <f t="shared" si="191"/>
        <v>41877.597361111111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2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41807.451828703706</v>
      </c>
      <c r="T2000" s="10">
        <f t="shared" si="191"/>
        <v>41851.785162037035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20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41926.816064814819</v>
      </c>
      <c r="T2001" s="10">
        <f t="shared" si="191"/>
        <v>41956.191064814811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20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42346.284872685188</v>
      </c>
      <c r="T2002" s="10">
        <f t="shared" si="191"/>
        <v>42375.618206018517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20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42136.543009259265</v>
      </c>
      <c r="T2003" s="10">
        <f t="shared" si="191"/>
        <v>42167.499999999993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20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42729.045636574076</v>
      </c>
      <c r="T2004" s="10">
        <f t="shared" si="191"/>
        <v>42758.378969907404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20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40347.45893518519</v>
      </c>
      <c r="T2005" s="10">
        <f t="shared" si="191"/>
        <v>40361.625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20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41800.93822916667</v>
      </c>
      <c r="T2006" s="10">
        <f t="shared" si="191"/>
        <v>41830.271562499998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20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41536.146041666667</v>
      </c>
      <c r="T2007" s="10">
        <f t="shared" si="191"/>
        <v>41562.832638888889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20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41941.833854166667</v>
      </c>
      <c r="T2008" s="10">
        <f t="shared" si="191"/>
        <v>41976.208854166667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20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40348.171134259261</v>
      </c>
      <c r="T2009" s="10">
        <f t="shared" si="191"/>
        <v>40413.833333333328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2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40761.937754629631</v>
      </c>
      <c r="T2010" s="10">
        <f t="shared" si="191"/>
        <v>40805.271087962959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20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42661.656747685185</v>
      </c>
      <c r="T2011" s="10">
        <f t="shared" si="191"/>
        <v>42697.031747685185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20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42571.329756944448</v>
      </c>
      <c r="T2012" s="10">
        <f t="shared" si="191"/>
        <v>42600.663090277776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20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42347.691817129635</v>
      </c>
      <c r="T2013" s="10">
        <f t="shared" si="191"/>
        <v>42380.624999999993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20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42011.15556712963</v>
      </c>
      <c r="T2014" s="10">
        <f t="shared" si="191"/>
        <v>42040.488900462959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20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42500.29414351852</v>
      </c>
      <c r="T2015" s="10">
        <f t="shared" si="191"/>
        <v>42559.627476851849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20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41324.547905092593</v>
      </c>
      <c r="T2016" s="10">
        <f t="shared" si="191"/>
        <v>41357.839571759258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20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40766.210219907407</v>
      </c>
      <c r="T2017" s="10">
        <f t="shared" si="191"/>
        <v>40795.543553240735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20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41313.214108796303</v>
      </c>
      <c r="T2018" s="10">
        <f t="shared" si="191"/>
        <v>41342.547442129631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20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40961.390682870369</v>
      </c>
      <c r="T2019" s="10">
        <f t="shared" si="191"/>
        <v>40991.833333333328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42199.699178240742</v>
      </c>
      <c r="T2020" s="10">
        <f t="shared" si="191"/>
        <v>42229.032511574071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20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42606.041909722226</v>
      </c>
      <c r="T2021" s="10">
        <f t="shared" si="191"/>
        <v>42635.375243055554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20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41737.430833333339</v>
      </c>
      <c r="T2022" s="10">
        <f t="shared" si="191"/>
        <v>41773.62777777778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20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41861.403900462967</v>
      </c>
      <c r="T2023" s="10">
        <f t="shared" si="191"/>
        <v>41905.737233796295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20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42502.902453703711</v>
      </c>
      <c r="T2024" s="10">
        <f t="shared" si="191"/>
        <v>42532.23578703704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20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42136.75408564815</v>
      </c>
      <c r="T2025" s="10">
        <f t="shared" si="191"/>
        <v>42166.087418981479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20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41100.30027777778</v>
      </c>
      <c r="T2026" s="10">
        <f t="shared" si="191"/>
        <v>41133.791666666664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20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42136.517893518518</v>
      </c>
      <c r="T2027" s="10">
        <f t="shared" si="191"/>
        <v>42165.851226851846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20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41705.069270833337</v>
      </c>
      <c r="T2028" s="10">
        <f t="shared" si="191"/>
        <v>41749.832638888889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20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42049.147210648145</v>
      </c>
      <c r="T2029" s="10">
        <f t="shared" si="191"/>
        <v>42093.438877314817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2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40216.252384259264</v>
      </c>
      <c r="T2030" s="10">
        <f t="shared" si="191"/>
        <v>40252.579861111109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20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41848.355104166672</v>
      </c>
      <c r="T2031" s="10">
        <f t="shared" si="191"/>
        <v>41877.688437500001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20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41213.329814814817</v>
      </c>
      <c r="T2032" s="10">
        <f t="shared" si="191"/>
        <v>41242.663148148145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20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41975.66265046296</v>
      </c>
      <c r="T2033" s="10">
        <f t="shared" si="191"/>
        <v>42012.708333333336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20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42689.899004629631</v>
      </c>
      <c r="T2034" s="10">
        <f t="shared" si="191"/>
        <v>42718.874999999993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20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41725.415717592594</v>
      </c>
      <c r="T2035" s="10">
        <f t="shared" si="191"/>
        <v>41754.749050925922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20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42076.46334490741</v>
      </c>
      <c r="T2036" s="10">
        <f t="shared" si="191"/>
        <v>42130.956944444442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20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42311.958414351851</v>
      </c>
      <c r="T2037" s="10">
        <f t="shared" si="191"/>
        <v>42356.708333333336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20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41739.198136574072</v>
      </c>
      <c r="T2038" s="10">
        <f t="shared" si="191"/>
        <v>41768.531469907401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20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41578.543437500004</v>
      </c>
      <c r="T2039" s="10">
        <f t="shared" si="191"/>
        <v>41637.918437499997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2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41424.604409722226</v>
      </c>
      <c r="T2040" s="10">
        <f t="shared" si="191"/>
        <v>41456.416666666664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20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42675.772280092591</v>
      </c>
      <c r="T2041" s="10">
        <f t="shared" si="191"/>
        <v>42704.874305555553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20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41579.260451388887</v>
      </c>
      <c r="T2042" s="10">
        <f t="shared" si="191"/>
        <v>41593.635451388887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20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42654.8591087963</v>
      </c>
      <c r="T2043" s="10">
        <f t="shared" si="191"/>
        <v>42684.234108796292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20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42332.041365740741</v>
      </c>
      <c r="T2044" s="10">
        <f t="shared" si="191"/>
        <v>42391.374699074069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20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42661.510150462964</v>
      </c>
      <c r="T2045" s="10">
        <f t="shared" si="191"/>
        <v>42714.874305555553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20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42139.017523148148</v>
      </c>
      <c r="T2046" s="10">
        <f t="shared" si="191"/>
        <v>42168.350856481477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20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41069.421840277784</v>
      </c>
      <c r="T2047" s="10">
        <f t="shared" si="191"/>
        <v>41098.755173611113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20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41387.50513888889</v>
      </c>
      <c r="T2048" s="10">
        <f t="shared" si="191"/>
        <v>41416.838472222218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20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42082.236921296302</v>
      </c>
      <c r="T2049" s="10">
        <f t="shared" si="191"/>
        <v>42110.666666666664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2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41387.984849537039</v>
      </c>
      <c r="T2050" s="10">
        <f t="shared" si="191"/>
        <v>41417.318182870367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20">
        <f t="shared" ref="O2051:O2114" si="192">IFERROR((E2051)/(D2051)*100,("-"))</f>
        <v>120.19070000000001</v>
      </c>
      <c r="P2051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(J2051/86400)+25569+(8/24)</f>
        <v>41575.860682870371</v>
      </c>
      <c r="T2051" s="10">
        <f t="shared" ref="T2051:T2114" si="197">(I2051/86400)+25569+(-8/24)</f>
        <v>41610.624305555553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20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42115.40483796296</v>
      </c>
      <c r="T2052" s="10">
        <f t="shared" si="197"/>
        <v>42154.738171296289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20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41604.355752314819</v>
      </c>
      <c r="T2053" s="10">
        <f t="shared" si="197"/>
        <v>41633.689085648148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20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42375.417280092595</v>
      </c>
      <c r="T2054" s="10">
        <f t="shared" si="197"/>
        <v>42419.750613425924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20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42303.950821759259</v>
      </c>
      <c r="T2055" s="10">
        <f t="shared" si="197"/>
        <v>42333.325821759259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20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41731.85428240741</v>
      </c>
      <c r="T2056" s="10">
        <f t="shared" si="197"/>
        <v>41761.187615740739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20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41947.00744212963</v>
      </c>
      <c r="T2057" s="10">
        <f t="shared" si="197"/>
        <v>41975.833333333336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20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41352.094236111116</v>
      </c>
      <c r="T2058" s="10">
        <f t="shared" si="197"/>
        <v>41381.427569444444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20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42396.827916666669</v>
      </c>
      <c r="T2059" s="10">
        <f t="shared" si="197"/>
        <v>42426.161249999997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2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42026.704050925931</v>
      </c>
      <c r="T2060" s="10">
        <f t="shared" si="197"/>
        <v>42065.499999999993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20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42361.93581018519</v>
      </c>
      <c r="T2061" s="10">
        <f t="shared" si="197"/>
        <v>42400.582638888889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20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41783.976273148153</v>
      </c>
      <c r="T2062" s="10">
        <f t="shared" si="197"/>
        <v>41843.309606481482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20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42706.097847222227</v>
      </c>
      <c r="T2063" s="10">
        <f t="shared" si="197"/>
        <v>42735.431180555555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20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42423.716412037036</v>
      </c>
      <c r="T2064" s="10">
        <f t="shared" si="197"/>
        <v>42453.0080787037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20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42473.065983796296</v>
      </c>
      <c r="T2065" s="10">
        <f t="shared" si="197"/>
        <v>42505.399317129624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20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41389.698182870372</v>
      </c>
      <c r="T2066" s="10">
        <f t="shared" si="197"/>
        <v>41425.166666666664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20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41603.667002314818</v>
      </c>
      <c r="T2067" s="10">
        <f t="shared" si="197"/>
        <v>41633.000335648147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20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41845.105127314819</v>
      </c>
      <c r="T2068" s="10">
        <f t="shared" si="197"/>
        <v>41874.438460648147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20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42116.187222222223</v>
      </c>
      <c r="T2069" s="10">
        <f t="shared" si="197"/>
        <v>42148.520555555551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2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42634.174942129634</v>
      </c>
      <c r="T2070" s="10">
        <f t="shared" si="197"/>
        <v>42663.508275462962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20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42341.305451388893</v>
      </c>
      <c r="T2071" s="10">
        <f t="shared" si="197"/>
        <v>42371.638784722221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20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42519.989849537036</v>
      </c>
      <c r="T2072" s="10">
        <f t="shared" si="197"/>
        <v>42549.323182870365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20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42600.612083333333</v>
      </c>
      <c r="T2073" s="10">
        <f t="shared" si="197"/>
        <v>42644.945416666662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20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42467.914722222224</v>
      </c>
      <c r="T2074" s="10">
        <f t="shared" si="197"/>
        <v>42497.248055555552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20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42088.001365740747</v>
      </c>
      <c r="T2075" s="10">
        <f t="shared" si="197"/>
        <v>42132.334699074076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20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42467.159513888888</v>
      </c>
      <c r="T2076" s="10">
        <f t="shared" si="197"/>
        <v>42496.492847222216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20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41451.014907407407</v>
      </c>
      <c r="T2077" s="10">
        <f t="shared" si="197"/>
        <v>41480.348240740735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20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41804.213993055557</v>
      </c>
      <c r="T2078" s="10">
        <f t="shared" si="197"/>
        <v>41843.547326388885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20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42103.375879629632</v>
      </c>
      <c r="T2079" s="10">
        <f t="shared" si="197"/>
        <v>42160.541666666664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2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42693.104826388888</v>
      </c>
      <c r="T2080" s="10">
        <f t="shared" si="197"/>
        <v>42722.438159722216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20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42151.043900462966</v>
      </c>
      <c r="T2081" s="10">
        <f t="shared" si="197"/>
        <v>42180.458333333336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20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42290.290509259263</v>
      </c>
      <c r="T2082" s="10">
        <f t="shared" si="197"/>
        <v>42319.665509259255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20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41004.490219907406</v>
      </c>
      <c r="T2083" s="10">
        <f t="shared" si="197"/>
        <v>41044.874305555553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20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40811.453657407408</v>
      </c>
      <c r="T2084" s="10">
        <f t="shared" si="197"/>
        <v>40870.828657407408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20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41035.055497685185</v>
      </c>
      <c r="T2085" s="10">
        <f t="shared" si="197"/>
        <v>41064.388831018514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20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41732.166458333333</v>
      </c>
      <c r="T2086" s="10">
        <f t="shared" si="197"/>
        <v>41762.957638888889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20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41076.16883101852</v>
      </c>
      <c r="T2087" s="10">
        <f t="shared" si="197"/>
        <v>41105.502164351848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20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40861.003842592596</v>
      </c>
      <c r="T2088" s="10">
        <f t="shared" si="197"/>
        <v>40890.874305555553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20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40764.537708333337</v>
      </c>
      <c r="T2089" s="10">
        <f t="shared" si="197"/>
        <v>40793.871041666665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2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40396.048055555562</v>
      </c>
      <c r="T2090" s="10">
        <f t="shared" si="197"/>
        <v>40431.832638888889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20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41453.40965277778</v>
      </c>
      <c r="T2091" s="10">
        <f t="shared" si="197"/>
        <v>41487.742986111109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20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41299.714756944442</v>
      </c>
      <c r="T2092" s="10">
        <f t="shared" si="197"/>
        <v>41329.048090277771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20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40555.655995370376</v>
      </c>
      <c r="T2093" s="10">
        <f t="shared" si="197"/>
        <v>40603.5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20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40764.040879629632</v>
      </c>
      <c r="T2094" s="10">
        <f t="shared" si="197"/>
        <v>40823.374212962961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20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41206.187870370377</v>
      </c>
      <c r="T2095" s="10">
        <f t="shared" si="197"/>
        <v>41265.56287037037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20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40939.353356481486</v>
      </c>
      <c r="T2096" s="10">
        <f t="shared" si="197"/>
        <v>40972.791666666664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20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40759.066817129635</v>
      </c>
      <c r="T2097" s="10">
        <f t="shared" si="197"/>
        <v>40818.400150462963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20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41193.091840277782</v>
      </c>
      <c r="T2098" s="10">
        <f t="shared" si="197"/>
        <v>41207.832638888889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20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40818.918229166673</v>
      </c>
      <c r="T2099" s="10">
        <f t="shared" si="197"/>
        <v>40878.293229166666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2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40946.447164351855</v>
      </c>
      <c r="T2100" s="10">
        <f t="shared" si="197"/>
        <v>40975.780497685184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20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42174.079675925932</v>
      </c>
      <c r="T2101" s="10">
        <f t="shared" si="197"/>
        <v>42186.819444444445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20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41075.168298611112</v>
      </c>
      <c r="T2102" s="10">
        <f t="shared" si="197"/>
        <v>41089.832638888889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20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40892.482800925929</v>
      </c>
      <c r="T2103" s="10">
        <f t="shared" si="197"/>
        <v>40951.816134259258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20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40639.201944444445</v>
      </c>
      <c r="T2104" s="10">
        <f t="shared" si="197"/>
        <v>40668.535277777773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20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41193.088275462964</v>
      </c>
      <c r="T2105" s="10">
        <f t="shared" si="197"/>
        <v>41222.463275462964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20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41394.407800925932</v>
      </c>
      <c r="T2106" s="10">
        <f t="shared" si="197"/>
        <v>41424.666666666664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20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41952.122141203705</v>
      </c>
      <c r="T2107" s="10">
        <f t="shared" si="197"/>
        <v>41963.833333333336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20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41270.548310185186</v>
      </c>
      <c r="T2108" s="10">
        <f t="shared" si="197"/>
        <v>41299.881643518514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20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41935.043900462966</v>
      </c>
      <c r="T2109" s="10">
        <f t="shared" si="197"/>
        <v>41955.418900462959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2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41135.509027777778</v>
      </c>
      <c r="T2110" s="10">
        <f t="shared" si="197"/>
        <v>41161.829861111109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20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42161.041863425933</v>
      </c>
      <c r="T2111" s="10">
        <f t="shared" si="197"/>
        <v>42190.375196759262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20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41760.004270833335</v>
      </c>
      <c r="T2112" s="10">
        <f t="shared" si="197"/>
        <v>41786.874305555553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20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40703.530381944445</v>
      </c>
      <c r="T2113" s="10">
        <f t="shared" si="197"/>
        <v>40769.708333333328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20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41366.261493055557</v>
      </c>
      <c r="T2114" s="10">
        <f t="shared" si="197"/>
        <v>41379.594826388886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20">
        <f t="shared" ref="O2115:O2178" si="198">IFERROR((E2115)/(D2115)*100,("-"))</f>
        <v>104.85714285714285</v>
      </c>
      <c r="P2115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RIGHT(N2115,LEN(N2115)-SEARCH("/",N2115))</f>
        <v>indie rock</v>
      </c>
      <c r="S2115" s="10">
        <f t="shared" ref="S2115:S2178" si="202">(J2115/86400)+25569+(8/24)</f>
        <v>41871.198796296296</v>
      </c>
      <c r="T2115" s="10">
        <f t="shared" ref="T2115:T2178" si="203">(I2115/86400)+25569+(-8/24)</f>
        <v>41905.532129629624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20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40459.148958333339</v>
      </c>
      <c r="T2116" s="10">
        <f t="shared" si="203"/>
        <v>40520.874305555553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20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40564.414363425931</v>
      </c>
      <c r="T2117" s="10">
        <f t="shared" si="203"/>
        <v>40593.747696759259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20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41137.11114583334</v>
      </c>
      <c r="T2118" s="10">
        <f t="shared" si="203"/>
        <v>41184.444479166668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20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42290.392928240741</v>
      </c>
      <c r="T2119" s="10">
        <f t="shared" si="203"/>
        <v>42303.874305555553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40719.17287037037</v>
      </c>
      <c r="T2120" s="10">
        <f t="shared" si="203"/>
        <v>40748.506203703699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20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41107.463483796302</v>
      </c>
      <c r="T2121" s="10">
        <f t="shared" si="203"/>
        <v>41136.796817129631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20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41592.29787037037</v>
      </c>
      <c r="T2122" s="10">
        <f t="shared" si="203"/>
        <v>41640.631203703699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20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42717.075787037036</v>
      </c>
      <c r="T2123" s="10">
        <f t="shared" si="203"/>
        <v>42746.409120370365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20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42712.633900462963</v>
      </c>
      <c r="T2124" s="10">
        <f t="shared" si="203"/>
        <v>42741.967233796291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20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40198.758182870377</v>
      </c>
      <c r="T2125" s="10">
        <f t="shared" si="203"/>
        <v>40251.957638888889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20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40464.361516203709</v>
      </c>
      <c r="T2126" s="10">
        <f t="shared" si="203"/>
        <v>40511.875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20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42191.356863425928</v>
      </c>
      <c r="T2127" s="10">
        <f t="shared" si="203"/>
        <v>42220.690196759257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20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41952.306562500002</v>
      </c>
      <c r="T2128" s="10">
        <f t="shared" si="203"/>
        <v>41981.63989583333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20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42045.838692129633</v>
      </c>
      <c r="T2129" s="10">
        <f t="shared" si="203"/>
        <v>42075.130358796298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2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41844.106122685189</v>
      </c>
      <c r="T2130" s="10">
        <f t="shared" si="203"/>
        <v>41903.439456018517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20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42409.357638888891</v>
      </c>
      <c r="T2131" s="10">
        <f t="shared" si="203"/>
        <v>42438.690972222219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20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41832.419710648152</v>
      </c>
      <c r="T2132" s="10">
        <f t="shared" si="203"/>
        <v>41866.75304398148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20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42167.540405092594</v>
      </c>
      <c r="T2133" s="10">
        <f t="shared" si="203"/>
        <v>42196.873738425922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20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41643.820509259262</v>
      </c>
      <c r="T2134" s="10">
        <f t="shared" si="203"/>
        <v>41673.15384259259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20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40619.430543981485</v>
      </c>
      <c r="T2135" s="10">
        <f t="shared" si="203"/>
        <v>40656.957638888889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20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41362.21980324074</v>
      </c>
      <c r="T2136" s="10">
        <f t="shared" si="203"/>
        <v>41391.553136574068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20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41157.296678240746</v>
      </c>
      <c r="T2137" s="10">
        <f t="shared" si="203"/>
        <v>41186.630011574074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20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41536.84243055556</v>
      </c>
      <c r="T2138" s="10">
        <f t="shared" si="203"/>
        <v>41566.175763888888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20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41949.104502314818</v>
      </c>
      <c r="T2139" s="10">
        <f t="shared" si="203"/>
        <v>41978.437835648147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2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41557.34651620371</v>
      </c>
      <c r="T2140" s="10">
        <f t="shared" si="203"/>
        <v>41586.721516203703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20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42648.083425925928</v>
      </c>
      <c r="T2141" s="10">
        <f t="shared" si="203"/>
        <v>42677.416759259257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20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41256.166944444449</v>
      </c>
      <c r="T2142" s="10">
        <f t="shared" si="203"/>
        <v>41285.500277777777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20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41927.568969907406</v>
      </c>
      <c r="T2143" s="10">
        <f t="shared" si="203"/>
        <v>41956.943969907406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20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42341.034837962965</v>
      </c>
      <c r="T2144" s="10">
        <f t="shared" si="203"/>
        <v>42368.368171296293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20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40333.220046296301</v>
      </c>
      <c r="T2145" s="10">
        <f t="shared" si="203"/>
        <v>40380.458333333328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20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41499.880092592597</v>
      </c>
      <c r="T2146" s="10">
        <f t="shared" si="203"/>
        <v>41531.213425925926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20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41575.570763888893</v>
      </c>
      <c r="T2147" s="10">
        <f t="shared" si="203"/>
        <v>41604.945763888885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20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42398.01284722222</v>
      </c>
      <c r="T2148" s="10">
        <f t="shared" si="203"/>
        <v>42411.346180555549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20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41927.629027777781</v>
      </c>
      <c r="T2149" s="10">
        <f t="shared" si="203"/>
        <v>41959.004027777781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2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42067.066921296304</v>
      </c>
      <c r="T2150" s="10">
        <f t="shared" si="203"/>
        <v>42096.358587962961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20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40355.358287037037</v>
      </c>
      <c r="T2151" s="10">
        <f t="shared" si="203"/>
        <v>40389.666666666664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20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42534.618043981485</v>
      </c>
      <c r="T2152" s="10">
        <f t="shared" si="203"/>
        <v>42563.951377314814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20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42521.180717592593</v>
      </c>
      <c r="T2153" s="10">
        <f t="shared" si="203"/>
        <v>42550.514050925922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20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41684.165613425932</v>
      </c>
      <c r="T2154" s="10">
        <f t="shared" si="203"/>
        <v>41713.457280092589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20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41975.244421296295</v>
      </c>
      <c r="T2155" s="10">
        <f t="shared" si="203"/>
        <v>42013.999305555553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20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41647.965590277781</v>
      </c>
      <c r="T2156" s="10">
        <f t="shared" si="203"/>
        <v>41667.29892361111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20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42431.08084490741</v>
      </c>
      <c r="T2157" s="10">
        <f t="shared" si="203"/>
        <v>42460.372511574074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20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41489.187569444446</v>
      </c>
      <c r="T2158" s="10">
        <f t="shared" si="203"/>
        <v>41533.520902777775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20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42695.314618055556</v>
      </c>
      <c r="T2159" s="10">
        <f t="shared" si="203"/>
        <v>42726.999305555553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2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41265.187199074076</v>
      </c>
      <c r="T2160" s="10">
        <f t="shared" si="203"/>
        <v>41309.520532407405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20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40711.064513888894</v>
      </c>
      <c r="T2161" s="10">
        <f t="shared" si="203"/>
        <v>40740.397847222222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20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41019.04519675926</v>
      </c>
      <c r="T2162" s="10">
        <f t="shared" si="203"/>
        <v>41048.378530092588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20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42241.18586805556</v>
      </c>
      <c r="T2163" s="10">
        <f t="shared" si="203"/>
        <v>42270.519201388888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20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41814.099432870375</v>
      </c>
      <c r="T2164" s="10">
        <f t="shared" si="203"/>
        <v>41844.432766203703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20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42112.232870370375</v>
      </c>
      <c r="T2165" s="10">
        <f t="shared" si="203"/>
        <v>42162.826388888883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20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42516.051087962966</v>
      </c>
      <c r="T2166" s="10">
        <f t="shared" si="203"/>
        <v>42545.832638888889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20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42439.0004050926</v>
      </c>
      <c r="T2167" s="10">
        <f t="shared" si="203"/>
        <v>42468.292071759257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20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41934.17150462963</v>
      </c>
      <c r="T2168" s="10">
        <f t="shared" si="203"/>
        <v>41978.546504629623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20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41153.399733796301</v>
      </c>
      <c r="T2169" s="10">
        <f t="shared" si="203"/>
        <v>41166.733067129629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2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42745.933576388888</v>
      </c>
      <c r="T2170" s="10">
        <f t="shared" si="203"/>
        <v>42775.874999999993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20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42794.034155092595</v>
      </c>
      <c r="T2171" s="10">
        <f t="shared" si="203"/>
        <v>42796.367488425924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20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42199.083587962967</v>
      </c>
      <c r="T2172" s="10">
        <f t="shared" si="203"/>
        <v>42238.416921296295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20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42142.290451388886</v>
      </c>
      <c r="T2173" s="10">
        <f t="shared" si="203"/>
        <v>42176.874999999993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20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42082.91342592593</v>
      </c>
      <c r="T2174" s="10">
        <f t="shared" si="203"/>
        <v>42112.246759259258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20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41496.025960648149</v>
      </c>
      <c r="T2175" s="10">
        <f t="shared" si="203"/>
        <v>41526.832638888889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20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42465.876238425924</v>
      </c>
      <c r="T2176" s="10">
        <f t="shared" si="203"/>
        <v>42495.209571759253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20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42565.34243055556</v>
      </c>
      <c r="T2177" s="10">
        <f t="shared" si="203"/>
        <v>42571.675763888888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20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42096.966539351859</v>
      </c>
      <c r="T2178" s="10">
        <f t="shared" si="203"/>
        <v>42126.299872685187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20">
        <f t="shared" ref="O2179:O2242" si="204">IFERROR((E2179)/(D2179)*100,("-"))</f>
        <v>100.12</v>
      </c>
      <c r="P2179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RIGHT(N2179,LEN(N2179)-SEARCH("/",N2179))</f>
        <v>rock</v>
      </c>
      <c r="S2179" s="10">
        <f t="shared" ref="S2179:S2242" si="208">(J2179/86400)+25569+(8/24)</f>
        <v>42502.584108796298</v>
      </c>
      <c r="T2179" s="10">
        <f t="shared" ref="T2179:T2242" si="209">(I2179/86400)+25569+(-8/24)</f>
        <v>42526.917442129627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2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42723.969872685186</v>
      </c>
      <c r="T2180" s="10">
        <f t="shared" si="209"/>
        <v>42753.303206018514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20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42075.504537037043</v>
      </c>
      <c r="T2181" s="10">
        <f t="shared" si="209"/>
        <v>42104.837870370371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20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42280.003101851857</v>
      </c>
      <c r="T2182" s="10">
        <f t="shared" si="209"/>
        <v>42321.378101851849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20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42773.338576388887</v>
      </c>
      <c r="T2183" s="10">
        <f t="shared" si="209"/>
        <v>42786.671909722216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20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41880.234085648153</v>
      </c>
      <c r="T2184" s="10">
        <f t="shared" si="209"/>
        <v>41914.567418981482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20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42745.698807870373</v>
      </c>
      <c r="T2185" s="10">
        <f t="shared" si="209"/>
        <v>42774.874999999993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20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42381.023622685192</v>
      </c>
      <c r="T2186" s="10">
        <f t="shared" si="209"/>
        <v>42394.333333333336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20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41319.683321759258</v>
      </c>
      <c r="T2187" s="10">
        <f t="shared" si="209"/>
        <v>41359.016655092586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20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42583.948414351857</v>
      </c>
      <c r="T2188" s="10">
        <f t="shared" si="209"/>
        <v>42619.749999999993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20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42068.542430555557</v>
      </c>
      <c r="T2189" s="10">
        <f t="shared" si="209"/>
        <v>42096.832638888889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2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42633.919456018521</v>
      </c>
      <c r="T2190" s="10">
        <f t="shared" si="209"/>
        <v>42668.374999999993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20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42468.121527777781</v>
      </c>
      <c r="T2191" s="10">
        <f t="shared" si="209"/>
        <v>42481.583333333336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20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42417.958379629628</v>
      </c>
      <c r="T2192" s="10">
        <f t="shared" si="209"/>
        <v>42451.957638888889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20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42769.166979166672</v>
      </c>
      <c r="T2193" s="10">
        <f t="shared" si="209"/>
        <v>42780.5003125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20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42692.184537037036</v>
      </c>
      <c r="T2194" s="10">
        <f t="shared" si="209"/>
        <v>42719.624999999993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20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42664.739259259259</v>
      </c>
      <c r="T2195" s="10">
        <f t="shared" si="209"/>
        <v>42694.874305555553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20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42426.091319444451</v>
      </c>
      <c r="T2196" s="10">
        <f t="shared" si="209"/>
        <v>42455.382986111108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20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42198.10532407408</v>
      </c>
      <c r="T2197" s="10">
        <f t="shared" si="209"/>
        <v>42227.438657407409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20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42675.820625</v>
      </c>
      <c r="T2198" s="10">
        <f t="shared" si="209"/>
        <v>42705.958333333336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20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42033.917349537041</v>
      </c>
      <c r="T2199" s="10">
        <f t="shared" si="209"/>
        <v>42063.25068287037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2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42292.847222222226</v>
      </c>
      <c r="T2200" s="10">
        <f t="shared" si="209"/>
        <v>42322.222222222219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20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42262.749976851854</v>
      </c>
      <c r="T2201" s="10">
        <f t="shared" si="209"/>
        <v>42292.083310185182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20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42163.959120370368</v>
      </c>
      <c r="T2202" s="10">
        <f t="shared" si="209"/>
        <v>42190.791666666664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20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41277.180150462962</v>
      </c>
      <c r="T2203" s="10">
        <f t="shared" si="209"/>
        <v>41290.513483796291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20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41185.182500000003</v>
      </c>
      <c r="T2204" s="10">
        <f t="shared" si="209"/>
        <v>41214.515833333331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20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42242.193078703705</v>
      </c>
      <c r="T2205" s="10">
        <f t="shared" si="209"/>
        <v>42271.526412037034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20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41312.644895833335</v>
      </c>
      <c r="T2206" s="10">
        <f t="shared" si="209"/>
        <v>41341.978229166663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20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41032.154965277783</v>
      </c>
      <c r="T2207" s="10">
        <f t="shared" si="209"/>
        <v>41061.488298611112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20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40997.590555555558</v>
      </c>
      <c r="T2208" s="10">
        <f t="shared" si="209"/>
        <v>41014.923888888887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20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41564.527465277781</v>
      </c>
      <c r="T2209" s="10">
        <f t="shared" si="209"/>
        <v>41593.902465277773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2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40947.215578703705</v>
      </c>
      <c r="T2210" s="10">
        <f t="shared" si="209"/>
        <v>41005.833333333328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20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41732.813009259262</v>
      </c>
      <c r="T2211" s="10">
        <f t="shared" si="209"/>
        <v>41743.625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20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40956.399421296301</v>
      </c>
      <c r="T2212" s="10">
        <f t="shared" si="209"/>
        <v>41013.4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20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41717.118344907409</v>
      </c>
      <c r="T2213" s="10">
        <f t="shared" si="209"/>
        <v>41738.957638888889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20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41549.080752314818</v>
      </c>
      <c r="T2214" s="10">
        <f t="shared" si="209"/>
        <v>41581.708333333328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20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42110.159479166665</v>
      </c>
      <c r="T2215" s="10">
        <f t="shared" si="209"/>
        <v>42139.492812499993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20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41647.125555555562</v>
      </c>
      <c r="T2216" s="10">
        <f t="shared" si="209"/>
        <v>41676.45888888889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20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40959.050601851857</v>
      </c>
      <c r="T2217" s="10">
        <f t="shared" si="209"/>
        <v>40980.957638888889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20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42195.085011574076</v>
      </c>
      <c r="T2218" s="10">
        <f t="shared" si="209"/>
        <v>42208.418344907404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20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42300.11010416667</v>
      </c>
      <c r="T2219" s="10">
        <f t="shared" si="209"/>
        <v>42309.999999999993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41128.145636574074</v>
      </c>
      <c r="T2220" s="10">
        <f t="shared" si="209"/>
        <v>41149.666666666664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20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42206.052222222228</v>
      </c>
      <c r="T2221" s="10">
        <f t="shared" si="209"/>
        <v>42235.385555555556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20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41452.393935185188</v>
      </c>
      <c r="T2222" s="10">
        <f t="shared" si="209"/>
        <v>41481.727268518516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20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42453.000104166669</v>
      </c>
      <c r="T2223" s="10">
        <f t="shared" si="209"/>
        <v>42482.666666666664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20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40907.120914351857</v>
      </c>
      <c r="T2224" s="10">
        <f t="shared" si="209"/>
        <v>40936.454247685186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20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42152.974166666674</v>
      </c>
      <c r="T2225" s="10">
        <f t="shared" si="209"/>
        <v>42182.307500000003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20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42645.000868055555</v>
      </c>
      <c r="T2226" s="10">
        <f t="shared" si="209"/>
        <v>42672.458333333336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20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41874.125173611115</v>
      </c>
      <c r="T2227" s="10">
        <f t="shared" si="209"/>
        <v>41903.458506944444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20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42382.132199074076</v>
      </c>
      <c r="T2228" s="10">
        <f t="shared" si="209"/>
        <v>42411.874305555553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20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41562.140682870369</v>
      </c>
      <c r="T2229" s="10">
        <f t="shared" si="209"/>
        <v>41591.515682870369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2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42202.611527777779</v>
      </c>
      <c r="T2230" s="10">
        <f t="shared" si="209"/>
        <v>42231.944861111107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20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41484.997581018521</v>
      </c>
      <c r="T2231" s="10">
        <f t="shared" si="209"/>
        <v>41519.833333333328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20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41725.214432870373</v>
      </c>
      <c r="T2232" s="10">
        <f t="shared" si="209"/>
        <v>41754.547766203701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20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41424.24422453704</v>
      </c>
      <c r="T2233" s="10">
        <f t="shared" si="209"/>
        <v>41449.875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20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41807.12740740741</v>
      </c>
      <c r="T2234" s="10">
        <f t="shared" si="209"/>
        <v>41838.791666666664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20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42331.712256944447</v>
      </c>
      <c r="T2235" s="10">
        <f t="shared" si="209"/>
        <v>42351.666666666664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20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42711.157951388894</v>
      </c>
      <c r="T2236" s="10">
        <f t="shared" si="209"/>
        <v>42740.491284722222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20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42062.355451388888</v>
      </c>
      <c r="T2237" s="10">
        <f t="shared" si="209"/>
        <v>42091.647118055553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20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42371.950497685182</v>
      </c>
      <c r="T2238" s="10">
        <f t="shared" si="209"/>
        <v>42401.283831018511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20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41915.3366087963</v>
      </c>
      <c r="T2239" s="10">
        <f t="shared" si="209"/>
        <v>41954.999305555553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2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42774.955046296302</v>
      </c>
      <c r="T2240" s="10">
        <f t="shared" si="209"/>
        <v>42804.28837962963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20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41573.29182870371</v>
      </c>
      <c r="T2241" s="10">
        <f t="shared" si="209"/>
        <v>41608.834722222222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20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42453.159074074072</v>
      </c>
      <c r="T2242" s="10">
        <f t="shared" si="209"/>
        <v>42482.492407407401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20">
        <f t="shared" ref="O2243:O2306" si="210">IFERROR((E2243)/(D2243)*100,("-"))</f>
        <v>806.4</v>
      </c>
      <c r="P2243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(J2243/86400)+25569+(8/24)</f>
        <v>42767.160879629628</v>
      </c>
      <c r="T2243" s="10">
        <f t="shared" ref="T2243:T2306" si="215">(I2243/86400)+25569+(-8/24)</f>
        <v>42796.494212962956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20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41569.908946759264</v>
      </c>
      <c r="T2244" s="10">
        <f t="shared" si="215"/>
        <v>41604.793055555558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20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42801.084374999999</v>
      </c>
      <c r="T2245" s="10">
        <f t="shared" si="215"/>
        <v>42806.791666666664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20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42648.15215277778</v>
      </c>
      <c r="T2246" s="10">
        <f t="shared" si="215"/>
        <v>42659.520833333336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20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41661.041863425926</v>
      </c>
      <c r="T2247" s="10">
        <f t="shared" si="215"/>
        <v>41691.416666666664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20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42222.125115740746</v>
      </c>
      <c r="T2248" s="10">
        <f t="shared" si="215"/>
        <v>42251.458449074074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20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42200.999594907415</v>
      </c>
      <c r="T2249" s="10">
        <f t="shared" si="215"/>
        <v>42214.332928240743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2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42689.209236111114</v>
      </c>
      <c r="T2250" s="10">
        <f t="shared" si="215"/>
        <v>42718.542569444442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20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41337.036631944451</v>
      </c>
      <c r="T2251" s="10">
        <f t="shared" si="215"/>
        <v>41366.328298611108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20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42677.338807870372</v>
      </c>
      <c r="T2252" s="10">
        <f t="shared" si="215"/>
        <v>42706.713807870365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20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41846.679131944446</v>
      </c>
      <c r="T2253" s="10">
        <f t="shared" si="215"/>
        <v>41867.012465277774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20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42573.661319444444</v>
      </c>
      <c r="T2254" s="10">
        <f t="shared" si="215"/>
        <v>42587.994652777772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20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42296.964664351857</v>
      </c>
      <c r="T2255" s="10">
        <f t="shared" si="215"/>
        <v>42326.33966435185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20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42752.981111111112</v>
      </c>
      <c r="T2256" s="10">
        <f t="shared" si="215"/>
        <v>42759.314444444441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20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42468.285312500004</v>
      </c>
      <c r="T2257" s="10">
        <f t="shared" si="215"/>
        <v>42497.618645833332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20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42682.785254629627</v>
      </c>
      <c r="T2258" s="10">
        <f t="shared" si="215"/>
        <v>42696.118587962956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20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42506.270011574081</v>
      </c>
      <c r="T2259" s="10">
        <f t="shared" si="215"/>
        <v>42540.624999999993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2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42137.084340277775</v>
      </c>
      <c r="T2260" s="10">
        <f t="shared" si="215"/>
        <v>42166.417673611104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20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42703.138148148151</v>
      </c>
      <c r="T2261" s="10">
        <f t="shared" si="215"/>
        <v>42712.47148148148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20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41695.350115740745</v>
      </c>
      <c r="T2262" s="10">
        <f t="shared" si="215"/>
        <v>41724.641782407409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20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42760.05810185185</v>
      </c>
      <c r="T2263" s="10">
        <f t="shared" si="215"/>
        <v>42780.391435185178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20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41926.918495370373</v>
      </c>
      <c r="T2264" s="10">
        <f t="shared" si="215"/>
        <v>41960.666666666664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20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42015.165659722225</v>
      </c>
      <c r="T2265" s="10">
        <f t="shared" si="215"/>
        <v>42035.498993055553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20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42496.915671296294</v>
      </c>
      <c r="T2266" s="10">
        <f t="shared" si="215"/>
        <v>42512.791666666664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20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42690.186423611114</v>
      </c>
      <c r="T2267" s="10">
        <f t="shared" si="215"/>
        <v>42696.519756944443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20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42470.208240740743</v>
      </c>
      <c r="T2268" s="10">
        <f t="shared" si="215"/>
        <v>42486.749999999993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20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41969.163159722222</v>
      </c>
      <c r="T2269" s="10">
        <f t="shared" si="215"/>
        <v>41993.708333333336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2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42776.415682870378</v>
      </c>
      <c r="T2270" s="10">
        <f t="shared" si="215"/>
        <v>42805.749016203707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20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42777.037766203706</v>
      </c>
      <c r="T2271" s="10">
        <f t="shared" si="215"/>
        <v>42800.874999999993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20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42726.202696759261</v>
      </c>
      <c r="T2272" s="10">
        <f t="shared" si="215"/>
        <v>42745.582638888889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20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42684.333379629628</v>
      </c>
      <c r="T2273" s="10">
        <f t="shared" si="215"/>
        <v>42713.666712962957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20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42316.032824074078</v>
      </c>
      <c r="T2274" s="10">
        <f t="shared" si="215"/>
        <v>42345.366157407407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20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42781.882430555554</v>
      </c>
      <c r="T2275" s="10">
        <f t="shared" si="215"/>
        <v>42806.174097222225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20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41663.833993055559</v>
      </c>
      <c r="T2276" s="10">
        <f t="shared" si="215"/>
        <v>41693.167326388888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20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41965.949988425928</v>
      </c>
      <c r="T2277" s="10">
        <f t="shared" si="215"/>
        <v>41995.283321759256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20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41614.984826388893</v>
      </c>
      <c r="T2278" s="10">
        <f t="shared" si="215"/>
        <v>41644.318159722221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20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40937.011840277781</v>
      </c>
      <c r="T2279" s="10">
        <f t="shared" si="215"/>
        <v>40966.345173611109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2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42339.042442129634</v>
      </c>
      <c r="T2280" s="10">
        <f t="shared" si="215"/>
        <v>42372.624305555553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20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42021.14003472223</v>
      </c>
      <c r="T2281" s="10">
        <f t="shared" si="215"/>
        <v>42038.833333333336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20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42234.958229166667</v>
      </c>
      <c r="T2282" s="10">
        <f t="shared" si="215"/>
        <v>42264.291562499995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20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40687.61917824074</v>
      </c>
      <c r="T2283" s="10">
        <f t="shared" si="215"/>
        <v>40748.951388888883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20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42323.507939814815</v>
      </c>
      <c r="T2284" s="10">
        <f t="shared" si="215"/>
        <v>42382.841273148144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20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40978.458379629628</v>
      </c>
      <c r="T2285" s="10">
        <f t="shared" si="215"/>
        <v>41037.750046296293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20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40586.130150462966</v>
      </c>
      <c r="T2286" s="10">
        <f t="shared" si="215"/>
        <v>40613.833333333328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20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41059.519016203711</v>
      </c>
      <c r="T2287" s="10">
        <f t="shared" si="215"/>
        <v>41088.852349537039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20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41495.2969212963</v>
      </c>
      <c r="T2288" s="10">
        <f t="shared" si="215"/>
        <v>41522.832638888889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20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41793.000694444447</v>
      </c>
      <c r="T2289" s="10">
        <f t="shared" si="215"/>
        <v>41813.334027777775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2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41068.16075231482</v>
      </c>
      <c r="T2290" s="10">
        <f t="shared" si="215"/>
        <v>41086.416666666664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20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41572.331712962965</v>
      </c>
      <c r="T2291" s="10">
        <f t="shared" si="215"/>
        <v>41614.640277777777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20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40070.587152777778</v>
      </c>
      <c r="T2292" s="10">
        <f t="shared" si="215"/>
        <v>40148.375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20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40988.310393518521</v>
      </c>
      <c r="T2293" s="10">
        <f t="shared" si="215"/>
        <v>41021.833333333328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20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40988.030972222223</v>
      </c>
      <c r="T2294" s="10">
        <f t="shared" si="215"/>
        <v>41017.364305555551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20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41152.041655092595</v>
      </c>
      <c r="T2295" s="10">
        <f t="shared" si="215"/>
        <v>41176.832638888889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20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41265.056481481486</v>
      </c>
      <c r="T2296" s="10">
        <f t="shared" si="215"/>
        <v>41294.389814814815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20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41271.287685185183</v>
      </c>
      <c r="T2297" s="10">
        <f t="shared" si="215"/>
        <v>41300.621018518512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20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40928.065115740741</v>
      </c>
      <c r="T2298" s="10">
        <f t="shared" si="215"/>
        <v>40962.39844907407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20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40948.375567129631</v>
      </c>
      <c r="T2299" s="10">
        <f t="shared" si="215"/>
        <v>40981.832638888889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2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41695.173993055556</v>
      </c>
      <c r="T2300" s="10">
        <f t="shared" si="215"/>
        <v>41724.46565972222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20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40565.365844907406</v>
      </c>
      <c r="T2301" s="10">
        <f t="shared" si="215"/>
        <v>40579.699178240735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20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41075.060370370375</v>
      </c>
      <c r="T2302" s="10">
        <f t="shared" si="215"/>
        <v>41088.393703703703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20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41416.48027777778</v>
      </c>
      <c r="T2303" s="10">
        <f t="shared" si="215"/>
        <v>41445.813611111109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20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41606.201782407406</v>
      </c>
      <c r="T2304" s="10">
        <f t="shared" si="215"/>
        <v>41638.958333333328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20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40850.444398148153</v>
      </c>
      <c r="T2305" s="10">
        <f t="shared" si="215"/>
        <v>40889.819398148145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20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40503.149201388893</v>
      </c>
      <c r="T2306" s="10">
        <f t="shared" si="215"/>
        <v>40543.874305555553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20">
        <f t="shared" ref="O2307:O2370" si="216">IFERROR((E2307)/(D2307)*100,("-"))</f>
        <v>101.22777777777779</v>
      </c>
      <c r="P2307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RIGHT(N2307,LEN(N2307)-SEARCH("/",N2307))</f>
        <v>indie rock</v>
      </c>
      <c r="S2307" s="10">
        <f t="shared" ref="S2307:S2370" si="220">(J2307/86400)+25569+(8/24)</f>
        <v>41835.028611111113</v>
      </c>
      <c r="T2307" s="10">
        <f t="shared" ref="T2307:T2370" si="221">(I2307/86400)+25569+(-8/24)</f>
        <v>41859.416666666664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20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40948.501493055555</v>
      </c>
      <c r="T2308" s="10">
        <f t="shared" si="221"/>
        <v>40977.834826388884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20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41005.135798611118</v>
      </c>
      <c r="T2309" s="10">
        <f t="shared" si="221"/>
        <v>41034.46907407407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2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41852.296250000007</v>
      </c>
      <c r="T2310" s="10">
        <f t="shared" si="221"/>
        <v>41879.708333333328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20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41308.321030092593</v>
      </c>
      <c r="T2311" s="10">
        <f t="shared" si="221"/>
        <v>41342.654363425921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20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41325.127488425926</v>
      </c>
      <c r="T2312" s="10">
        <f t="shared" si="221"/>
        <v>41354.41915509259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20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41736.337835648148</v>
      </c>
      <c r="T2313" s="10">
        <f t="shared" si="221"/>
        <v>41765.671168981477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20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41716.966180555559</v>
      </c>
      <c r="T2314" s="10">
        <f t="shared" si="221"/>
        <v>41747.625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20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41003.291967592595</v>
      </c>
      <c r="T2315" s="10">
        <f t="shared" si="221"/>
        <v>41032.625300925924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20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41037.884918981486</v>
      </c>
      <c r="T2316" s="10">
        <f t="shared" si="221"/>
        <v>41067.218252314815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20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41005.059525462966</v>
      </c>
      <c r="T2317" s="10">
        <f t="shared" si="221"/>
        <v>41034.392858796295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20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40080.05844907408</v>
      </c>
      <c r="T2318" s="10">
        <f t="shared" si="221"/>
        <v>40156.433333333327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20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40192.875567129631</v>
      </c>
      <c r="T2319" s="10">
        <f t="shared" si="221"/>
        <v>40223.875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40050.977013888893</v>
      </c>
      <c r="T2320" s="10">
        <f t="shared" si="221"/>
        <v>40081.832638888889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20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41593.415335648147</v>
      </c>
      <c r="T2321" s="10">
        <f t="shared" si="221"/>
        <v>41622.748668981476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20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41697.150462962964</v>
      </c>
      <c r="T2322" s="10">
        <f t="shared" si="221"/>
        <v>41731.442129629628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20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42799.593761574077</v>
      </c>
      <c r="T2323" s="10">
        <f t="shared" si="221"/>
        <v>42828.885428240734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20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42805.228807870371</v>
      </c>
      <c r="T2324" s="10">
        <f t="shared" si="221"/>
        <v>42834.520474537036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20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42808.088506944448</v>
      </c>
      <c r="T2325" s="10">
        <f t="shared" si="221"/>
        <v>42814.421840277777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20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42791.218576388892</v>
      </c>
      <c r="T2326" s="10">
        <f t="shared" si="221"/>
        <v>42820.510243055549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20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42794.355682870373</v>
      </c>
      <c r="T2327" s="10">
        <f t="shared" si="221"/>
        <v>42823.647349537037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20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42804.367453703708</v>
      </c>
      <c r="T2328" s="10">
        <f t="shared" si="221"/>
        <v>42855.374999999993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20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41843.250462962962</v>
      </c>
      <c r="T2329" s="10">
        <f t="shared" si="221"/>
        <v>41877.583796296291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2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42140.115011574075</v>
      </c>
      <c r="T2330" s="10">
        <f t="shared" si="221"/>
        <v>42169.448344907403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20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41807.957708333335</v>
      </c>
      <c r="T2331" s="10">
        <f t="shared" si="221"/>
        <v>41837.291041666664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20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42333.233136574076</v>
      </c>
      <c r="T2332" s="10">
        <f t="shared" si="221"/>
        <v>42362.666666666664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20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41839.339004629634</v>
      </c>
      <c r="T2333" s="10">
        <f t="shared" si="221"/>
        <v>41868.672337962962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20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42011.961469907408</v>
      </c>
      <c r="T2334" s="10">
        <f t="shared" si="221"/>
        <v>42041.294803240737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20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41767.983680555561</v>
      </c>
      <c r="T2335" s="10">
        <f t="shared" si="221"/>
        <v>41788.409722222219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20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41919.003449074073</v>
      </c>
      <c r="T2336" s="10">
        <f t="shared" si="221"/>
        <v>41948.398611111108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20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41771.905590277784</v>
      </c>
      <c r="T2337" s="10">
        <f t="shared" si="221"/>
        <v>41801.238923611112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20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41667.258043981485</v>
      </c>
      <c r="T2338" s="10">
        <f t="shared" si="221"/>
        <v>41706.591377314813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20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41786.97387731482</v>
      </c>
      <c r="T2339" s="10">
        <f t="shared" si="221"/>
        <v>41816.307210648149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2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41790.230138888895</v>
      </c>
      <c r="T2340" s="10">
        <f t="shared" si="221"/>
        <v>41819.563472222224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20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42693.133206018516</v>
      </c>
      <c r="T2341" s="10">
        <f t="shared" si="221"/>
        <v>42722.999305555553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20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42643.976134259261</v>
      </c>
      <c r="T2342" s="10">
        <f t="shared" si="221"/>
        <v>42673.309467592589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20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42168.147037037044</v>
      </c>
      <c r="T2343" s="10">
        <f t="shared" si="221"/>
        <v>42197.480370370373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20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41898.035532407412</v>
      </c>
      <c r="T2344" s="10">
        <f t="shared" si="221"/>
        <v>41917.875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20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42328.158622685187</v>
      </c>
      <c r="T2345" s="10">
        <f t="shared" si="221"/>
        <v>42377.490972222215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20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42516.060983796298</v>
      </c>
      <c r="T2346" s="10">
        <f t="shared" si="221"/>
        <v>42545.394317129627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20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42060.335138888891</v>
      </c>
      <c r="T2347" s="10">
        <f t="shared" si="221"/>
        <v>42094.652083333327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20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42616.132303240745</v>
      </c>
      <c r="T2348" s="10">
        <f t="shared" si="221"/>
        <v>42660.465636574074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20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42577.940694444442</v>
      </c>
      <c r="T2349" s="10">
        <f t="shared" si="221"/>
        <v>42607.27402777777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2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42361.265486111115</v>
      </c>
      <c r="T2350" s="10">
        <f t="shared" si="221"/>
        <v>42420.598819444444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20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42199.109120370376</v>
      </c>
      <c r="T2351" s="10">
        <f t="shared" si="221"/>
        <v>42227.442453703705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20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42709.175578703704</v>
      </c>
      <c r="T2352" s="10">
        <f t="shared" si="221"/>
        <v>42738.508912037032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20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42094.434479166674</v>
      </c>
      <c r="T2353" s="10">
        <f t="shared" si="221"/>
        <v>42123.767812500002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20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42101.967037037037</v>
      </c>
      <c r="T2354" s="10">
        <f t="shared" si="221"/>
        <v>42161.300370370365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20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42104.009513888894</v>
      </c>
      <c r="T2355" s="10">
        <f t="shared" si="221"/>
        <v>42115.342847222222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20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41955.056250000001</v>
      </c>
      <c r="T2356" s="10">
        <f t="shared" si="221"/>
        <v>42014.38958333333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20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42097.251574074078</v>
      </c>
      <c r="T2357" s="10">
        <f t="shared" si="221"/>
        <v>42126.584907407407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20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42131.116944444446</v>
      </c>
      <c r="T2358" s="10">
        <f t="shared" si="221"/>
        <v>42160.450277777774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20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42264.953449074077</v>
      </c>
      <c r="T2359" s="10">
        <f t="shared" si="221"/>
        <v>42294.286782407406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2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41979.26430555556</v>
      </c>
      <c r="T2360" s="10">
        <f t="shared" si="221"/>
        <v>42034.693749999999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20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42159.982916666668</v>
      </c>
      <c r="T2361" s="10">
        <f t="shared" si="221"/>
        <v>42219.316249999996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20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42378.040277777785</v>
      </c>
      <c r="T2362" s="10">
        <f t="shared" si="221"/>
        <v>42407.373611111114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20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42467.192222222227</v>
      </c>
      <c r="T2363" s="10">
        <f t="shared" si="221"/>
        <v>42490.583333333336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20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41955.021643518521</v>
      </c>
      <c r="T2364" s="10">
        <f t="shared" si="221"/>
        <v>41984.35497685185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20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42322.344907407409</v>
      </c>
      <c r="T2365" s="10">
        <f t="shared" si="221"/>
        <v>42366.678240740737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20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42249.268009259256</v>
      </c>
      <c r="T2366" s="10">
        <f t="shared" si="221"/>
        <v>42303.601342592585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20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42347.069733796299</v>
      </c>
      <c r="T2367" s="10">
        <f t="shared" si="221"/>
        <v>42386.624999999993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20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42268.864965277775</v>
      </c>
      <c r="T2368" s="10">
        <f t="shared" si="221"/>
        <v>42298.198298611103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20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42426.303425925929</v>
      </c>
      <c r="T2369" s="10">
        <f t="shared" si="221"/>
        <v>42485.595092592594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2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42064.055150462962</v>
      </c>
      <c r="T2370" s="10">
        <f t="shared" si="221"/>
        <v>42108.346817129626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20">
        <f t="shared" ref="O2371:O2434" si="222">IFERROR((E2371)/(D2371)*100,("-"))</f>
        <v>0</v>
      </c>
      <c r="P2371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RIGHT(N2371,LEN(N2371)-SEARCH("/",N2371))</f>
        <v>web</v>
      </c>
      <c r="S2371" s="10">
        <f t="shared" ref="S2371:S2434" si="226">(J2371/86400)+25569+(8/24)</f>
        <v>42381.145960648151</v>
      </c>
      <c r="T2371" s="10">
        <f t="shared" ref="T2371:T2434" si="227">(I2371/86400)+25569+(-8/24)</f>
        <v>42410.47929398148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20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41961.522465277776</v>
      </c>
      <c r="T2372" s="10">
        <f t="shared" si="227"/>
        <v>41990.855798611105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20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42151.111064814817</v>
      </c>
      <c r="T2373" s="10">
        <f t="shared" si="227"/>
        <v>42180.444398148145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20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42088.402442129627</v>
      </c>
      <c r="T2374" s="10">
        <f t="shared" si="227"/>
        <v>42117.735775462956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20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42215.995648148149</v>
      </c>
      <c r="T2375" s="10">
        <f t="shared" si="227"/>
        <v>42245.328981481478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20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42018.176620370374</v>
      </c>
      <c r="T2376" s="10">
        <f t="shared" si="227"/>
        <v>42047.509953703702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20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42593.169409722228</v>
      </c>
      <c r="T2377" s="10">
        <f t="shared" si="227"/>
        <v>42622.502743055556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20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42319.25886574074</v>
      </c>
      <c r="T2378" s="10">
        <f t="shared" si="227"/>
        <v>42348.592199074068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20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42670.203506944446</v>
      </c>
      <c r="T2379" s="10">
        <f t="shared" si="227"/>
        <v>42699.578506944446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2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42213.346412037041</v>
      </c>
      <c r="T2380" s="10">
        <f t="shared" si="227"/>
        <v>42241.679745370369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20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42237.349722222229</v>
      </c>
      <c r="T2381" s="10">
        <f t="shared" si="227"/>
        <v>42281.683055555557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20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42249.126643518517</v>
      </c>
      <c r="T2382" s="10">
        <f t="shared" si="227"/>
        <v>42278.459976851846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20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42075.269074074073</v>
      </c>
      <c r="T2383" s="10">
        <f t="shared" si="227"/>
        <v>42104.602407407401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20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42195.520868055559</v>
      </c>
      <c r="T2384" s="10">
        <f t="shared" si="227"/>
        <v>42219.854201388887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20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42027.390127314815</v>
      </c>
      <c r="T2385" s="10">
        <f t="shared" si="227"/>
        <v>42056.723460648143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20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41927.400960648149</v>
      </c>
      <c r="T2386" s="10">
        <f t="shared" si="227"/>
        <v>41956.775960648149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20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42192.035092592596</v>
      </c>
      <c r="T2387" s="10">
        <f t="shared" si="227"/>
        <v>42221.368425925924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20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41955.171574074076</v>
      </c>
      <c r="T2388" s="10">
        <f t="shared" si="227"/>
        <v>42014.504907407405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20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42528.959953703707</v>
      </c>
      <c r="T2389" s="10">
        <f t="shared" si="227"/>
        <v>42573.293287037035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2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41990.187025462968</v>
      </c>
      <c r="T2390" s="10">
        <f t="shared" si="227"/>
        <v>42019.478472222218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20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42179.986712962964</v>
      </c>
      <c r="T2391" s="10">
        <f t="shared" si="227"/>
        <v>42210.582638888889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20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41968.595648148148</v>
      </c>
      <c r="T2392" s="10">
        <f t="shared" si="227"/>
        <v>42007.928981481477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20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42065.127824074072</v>
      </c>
      <c r="T2393" s="10">
        <f t="shared" si="227"/>
        <v>42094.419490740744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20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42276.453969907408</v>
      </c>
      <c r="T2394" s="10">
        <f t="shared" si="227"/>
        <v>42305.787303240737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20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42194.981678240743</v>
      </c>
      <c r="T2395" s="10">
        <f t="shared" si="227"/>
        <v>42224.315011574072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20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42031.695520833331</v>
      </c>
      <c r="T2396" s="10">
        <f t="shared" si="227"/>
        <v>42061.02885416666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20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42717.454710648155</v>
      </c>
      <c r="T2397" s="10">
        <f t="shared" si="227"/>
        <v>42745.039583333331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20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42263.182384259264</v>
      </c>
      <c r="T2398" s="10">
        <f t="shared" si="227"/>
        <v>42292.515717592592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20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41977.218240740745</v>
      </c>
      <c r="T2399" s="10">
        <f t="shared" si="227"/>
        <v>42006.551574074074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2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42158.249814814822</v>
      </c>
      <c r="T2400" s="10">
        <f t="shared" si="227"/>
        <v>42187.583148148151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20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41957.186412037037</v>
      </c>
      <c r="T2401" s="10">
        <f t="shared" si="227"/>
        <v>41991.519745370366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20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42444.601435185185</v>
      </c>
      <c r="T2402" s="10">
        <f t="shared" si="227"/>
        <v>42473.934768518513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20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42375.156203703707</v>
      </c>
      <c r="T2403" s="10">
        <f t="shared" si="227"/>
        <v>42434.489537037036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20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42108.013090277782</v>
      </c>
      <c r="T2404" s="10">
        <f t="shared" si="227"/>
        <v>42137.34642361111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20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42400.215949074081</v>
      </c>
      <c r="T2405" s="10">
        <f t="shared" si="227"/>
        <v>42459.507615740738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20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42342.372766203705</v>
      </c>
      <c r="T2406" s="10">
        <f t="shared" si="227"/>
        <v>42371.706099537034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20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42595.918692129628</v>
      </c>
      <c r="T2407" s="10">
        <f t="shared" si="227"/>
        <v>42616.252025462956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20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41983.444328703707</v>
      </c>
      <c r="T2408" s="10">
        <f t="shared" si="227"/>
        <v>42022.777662037035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20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42082.908888888887</v>
      </c>
      <c r="T2409" s="10">
        <f t="shared" si="227"/>
        <v>42104.916666666664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2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41919.474039351851</v>
      </c>
      <c r="T2410" s="10">
        <f t="shared" si="227"/>
        <v>41948.849039351851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20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42205.209201388891</v>
      </c>
      <c r="T2411" s="10">
        <f t="shared" si="227"/>
        <v>42234.542534722219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20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42224.741608796299</v>
      </c>
      <c r="T2412" s="10">
        <f t="shared" si="227"/>
        <v>42254.074942129628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20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42212.065763888888</v>
      </c>
      <c r="T2413" s="10">
        <f t="shared" si="227"/>
        <v>42241.399097222216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20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42656.070289351854</v>
      </c>
      <c r="T2414" s="10">
        <f t="shared" si="227"/>
        <v>42700.445289351854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20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41760.443078703705</v>
      </c>
      <c r="T2415" s="10">
        <f t="shared" si="227"/>
        <v>41790.645833333328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20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42199.02847222222</v>
      </c>
      <c r="T2416" s="10">
        <f t="shared" si="227"/>
        <v>42237.832638888889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20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42537.196134259262</v>
      </c>
      <c r="T2417" s="10">
        <f t="shared" si="227"/>
        <v>42566.529467592591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20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42020.071099537039</v>
      </c>
      <c r="T2418" s="10">
        <f t="shared" si="227"/>
        <v>42077.291666666664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20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41832.217442129629</v>
      </c>
      <c r="T2419" s="10">
        <f t="shared" si="227"/>
        <v>41861.550775462958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42028.190324074072</v>
      </c>
      <c r="T2420" s="10">
        <f t="shared" si="227"/>
        <v>42087.481990740744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20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41994.071631944447</v>
      </c>
      <c r="T2421" s="10">
        <f t="shared" si="227"/>
        <v>42053.404965277776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20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41893.362210648149</v>
      </c>
      <c r="T2422" s="10">
        <f t="shared" si="227"/>
        <v>41952.737210648142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20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42027.020787037043</v>
      </c>
      <c r="T2423" s="10">
        <f t="shared" si="227"/>
        <v>42056.354120370372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20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42045.058287037034</v>
      </c>
      <c r="T2424" s="10">
        <f t="shared" si="227"/>
        <v>42074.349953703706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20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41975.038078703707</v>
      </c>
      <c r="T2425" s="10">
        <f t="shared" si="227"/>
        <v>42004.371412037035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20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41910.225787037038</v>
      </c>
      <c r="T2426" s="10">
        <f t="shared" si="227"/>
        <v>41939.559120370366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20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42503.247094907412</v>
      </c>
      <c r="T2427" s="10">
        <f t="shared" si="227"/>
        <v>42517.586111111108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20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42164.503379629634</v>
      </c>
      <c r="T2428" s="10">
        <f t="shared" si="227"/>
        <v>42223.836712962962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20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42412.652002314819</v>
      </c>
      <c r="T2429" s="10">
        <f t="shared" si="227"/>
        <v>42451.943668981483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2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42046.117488425931</v>
      </c>
      <c r="T2430" s="10">
        <f t="shared" si="227"/>
        <v>42075.409155092588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20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42735.212569444448</v>
      </c>
      <c r="T2431" s="10">
        <f t="shared" si="227"/>
        <v>42771.363888888889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20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42382.464166666665</v>
      </c>
      <c r="T2432" s="10">
        <f t="shared" si="227"/>
        <v>42411.797499999993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20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42489.433020833334</v>
      </c>
      <c r="T2433" s="10">
        <f t="shared" si="227"/>
        <v>42548.766354166662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20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42041.552048611113</v>
      </c>
      <c r="T2434" s="10">
        <f t="shared" si="227"/>
        <v>42070.885381944441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20">
        <f t="shared" ref="O2435:O2498" si="228">IFERROR((E2435)/(D2435)*100,("-"))</f>
        <v>0</v>
      </c>
      <c r="P2435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RIGHT(N2435,LEN(N2435)-SEARCH("/",N2435))</f>
        <v>food trucks</v>
      </c>
      <c r="S2435" s="10">
        <f t="shared" ref="S2435:S2498" si="232">(J2435/86400)+25569+(8/24)</f>
        <v>42398.233136574076</v>
      </c>
      <c r="T2435" s="10">
        <f t="shared" ref="T2435:T2498" si="233">(I2435/86400)+25569+(-8/24)</f>
        <v>42427.566469907404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20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42180.519375000003</v>
      </c>
      <c r="T2436" s="10">
        <f t="shared" si="233"/>
        <v>42219.852708333332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20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42252.610949074078</v>
      </c>
      <c r="T2437" s="10">
        <f t="shared" si="233"/>
        <v>42281.944282407407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20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42338.94872685185</v>
      </c>
      <c r="T2438" s="10">
        <f t="shared" si="233"/>
        <v>42398.282060185178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20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42032.298472222225</v>
      </c>
      <c r="T2439" s="10">
        <f t="shared" si="233"/>
        <v>42080.416666666664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2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42286.248402777775</v>
      </c>
      <c r="T2440" s="10">
        <f t="shared" si="233"/>
        <v>42345.623402777775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20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42266.151956018519</v>
      </c>
      <c r="T2441" s="10">
        <f t="shared" si="233"/>
        <v>42295.485289351847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20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42384.23278935186</v>
      </c>
      <c r="T2442" s="10">
        <f t="shared" si="233"/>
        <v>42413.566122685188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20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42187.458958333336</v>
      </c>
      <c r="T2443" s="10">
        <f t="shared" si="233"/>
        <v>42207.874305555553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20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42053.000324074077</v>
      </c>
      <c r="T2444" s="10">
        <f t="shared" si="233"/>
        <v>42082.291990740741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20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41836.958587962967</v>
      </c>
      <c r="T2445" s="10">
        <f t="shared" si="233"/>
        <v>41866.291921296295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20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42486.087858796302</v>
      </c>
      <c r="T2446" s="10">
        <f t="shared" si="233"/>
        <v>42515.42119212963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20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42243.523391203707</v>
      </c>
      <c r="T2447" s="10">
        <f t="shared" si="233"/>
        <v>42272.856724537036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20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42670.936006944445</v>
      </c>
      <c r="T2448" s="10">
        <f t="shared" si="233"/>
        <v>42700.311006944445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20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42654.803159722222</v>
      </c>
      <c r="T2449" s="10">
        <f t="shared" si="233"/>
        <v>42685.833333333336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2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42607.649456018517</v>
      </c>
      <c r="T2450" s="10">
        <f t="shared" si="233"/>
        <v>42612.9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20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41943.475868055561</v>
      </c>
      <c r="T2451" s="10">
        <f t="shared" si="233"/>
        <v>41972.850868055553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20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41902.405740740745</v>
      </c>
      <c r="T2452" s="10">
        <f t="shared" si="233"/>
        <v>41939.799305555549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20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42780.241782407415</v>
      </c>
      <c r="T2453" s="10">
        <f t="shared" si="233"/>
        <v>42799.575115740743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20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42339.177083333336</v>
      </c>
      <c r="T2454" s="10">
        <f t="shared" si="233"/>
        <v>42367.624999999993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20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42739.025567129633</v>
      </c>
      <c r="T2455" s="10">
        <f t="shared" si="233"/>
        <v>42768.358900462961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20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42770.534814814819</v>
      </c>
      <c r="T2456" s="10">
        <f t="shared" si="233"/>
        <v>42804.868148148147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20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42453.115162037044</v>
      </c>
      <c r="T2457" s="10">
        <f t="shared" si="233"/>
        <v>42480.448495370372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20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42762.294432870374</v>
      </c>
      <c r="T2458" s="10">
        <f t="shared" si="233"/>
        <v>42791.627766203703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20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42423.935833333337</v>
      </c>
      <c r="T2459" s="10">
        <f t="shared" si="233"/>
        <v>42453.227500000001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2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42496.205069444448</v>
      </c>
      <c r="T2460" s="10">
        <f t="shared" si="233"/>
        <v>42530.458333333336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20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42407.970891203709</v>
      </c>
      <c r="T2461" s="10">
        <f t="shared" si="233"/>
        <v>42452.262557870366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20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42704.520451388897</v>
      </c>
      <c r="T2462" s="10">
        <f t="shared" si="233"/>
        <v>42737.845138888886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20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40784.346030092594</v>
      </c>
      <c r="T2463" s="10">
        <f t="shared" si="233"/>
        <v>40816.791666666664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20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41089.519629629634</v>
      </c>
      <c r="T2464" s="10">
        <f t="shared" si="233"/>
        <v>41108.852962962963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20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41341.444733796299</v>
      </c>
      <c r="T2465" s="10">
        <f t="shared" si="233"/>
        <v>41380.458333333328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20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42249.233761574076</v>
      </c>
      <c r="T2466" s="10">
        <f t="shared" si="233"/>
        <v>42277.478472222218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20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41146.05263888889</v>
      </c>
      <c r="T2467" s="10">
        <f t="shared" si="233"/>
        <v>41175.385972222219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20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41373.435798611114</v>
      </c>
      <c r="T2468" s="10">
        <f t="shared" si="233"/>
        <v>41402.769131944442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20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41026.207534722227</v>
      </c>
      <c r="T2469" s="10">
        <f t="shared" si="233"/>
        <v>41039.375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2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41174.48751157408</v>
      </c>
      <c r="T2470" s="10">
        <f t="shared" si="233"/>
        <v>41209.875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20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40557.763067129628</v>
      </c>
      <c r="T2471" s="10">
        <f t="shared" si="233"/>
        <v>40582.096400462957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20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41023.408043981486</v>
      </c>
      <c r="T2472" s="10">
        <f t="shared" si="233"/>
        <v>41052.741377314815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20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40894.326296296298</v>
      </c>
      <c r="T2473" s="10">
        <f t="shared" si="233"/>
        <v>40933.659629629627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20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40354.448842592596</v>
      </c>
      <c r="T2474" s="10">
        <f t="shared" si="233"/>
        <v>40424.710416666661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20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41194.081817129634</v>
      </c>
      <c r="T2475" s="10">
        <f t="shared" si="233"/>
        <v>41223.456817129627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20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40417.344629629632</v>
      </c>
      <c r="T2476" s="10">
        <f t="shared" si="233"/>
        <v>40461.67796296296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20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40310.621006944442</v>
      </c>
      <c r="T2477" s="10">
        <f t="shared" si="233"/>
        <v>40369.583333333328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20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41913.661689814813</v>
      </c>
      <c r="T2478" s="10">
        <f t="shared" si="233"/>
        <v>41946.036689814813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20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41089.024826388893</v>
      </c>
      <c r="T2479" s="10">
        <f t="shared" si="233"/>
        <v>41133.358159722222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2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41258.283715277779</v>
      </c>
      <c r="T2480" s="10">
        <f t="shared" si="233"/>
        <v>41287.617048611108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20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41108.060115740744</v>
      </c>
      <c r="T2481" s="10">
        <f t="shared" si="233"/>
        <v>41117.75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20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42228.269490740742</v>
      </c>
      <c r="T2482" s="10">
        <f t="shared" si="233"/>
        <v>42287.602824074071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20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40999.979259259264</v>
      </c>
      <c r="T2483" s="10">
        <f t="shared" si="233"/>
        <v>41029.312592592592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20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40712.115543981483</v>
      </c>
      <c r="T2484" s="10">
        <f t="shared" si="233"/>
        <v>40756.448877314811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20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40971.083368055559</v>
      </c>
      <c r="T2485" s="10">
        <f t="shared" si="233"/>
        <v>41030.375034722216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20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40772.250034722223</v>
      </c>
      <c r="T2486" s="10">
        <f t="shared" si="233"/>
        <v>40801.583368055552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20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40794.331932870373</v>
      </c>
      <c r="T2487" s="10">
        <f t="shared" si="233"/>
        <v>40828.665266203701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20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40992.041388888894</v>
      </c>
      <c r="T2488" s="10">
        <f t="shared" si="233"/>
        <v>41021.374722222223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20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41026.416631944448</v>
      </c>
      <c r="T2489" s="10">
        <f t="shared" si="233"/>
        <v>41055.749965277777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2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40833.966527777782</v>
      </c>
      <c r="T2490" s="10">
        <f t="shared" si="233"/>
        <v>40863.341527777775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20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41374.023599537039</v>
      </c>
      <c r="T2491" s="10">
        <f t="shared" si="233"/>
        <v>41403.356932870367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20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41023.561064814821</v>
      </c>
      <c r="T2492" s="10">
        <f t="shared" si="233"/>
        <v>41082.89439814815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20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40543.172615740747</v>
      </c>
      <c r="T2493" s="10">
        <f t="shared" si="233"/>
        <v>40558.743750000001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20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41025.31930555556</v>
      </c>
      <c r="T2494" s="10">
        <f t="shared" si="233"/>
        <v>41076.082638888889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20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41348.501620370371</v>
      </c>
      <c r="T2495" s="10">
        <f t="shared" si="233"/>
        <v>41392.834953703699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20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41022.978518518525</v>
      </c>
      <c r="T2496" s="10">
        <f t="shared" si="233"/>
        <v>41052.311851851853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20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41037.279803240745</v>
      </c>
      <c r="T2497" s="10">
        <f t="shared" si="233"/>
        <v>41066.613136574073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20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41328.329768518517</v>
      </c>
      <c r="T2498" s="10">
        <f t="shared" si="233"/>
        <v>41362.621435185181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20">
        <f t="shared" ref="O2499:O2562" si="234">IFERROR((E2499)/(D2499)*100,("-"))</f>
        <v>112.7715</v>
      </c>
      <c r="P2499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RIGHT(N2499,LEN(N2499)-SEARCH("/",N2499))</f>
        <v>indie rock</v>
      </c>
      <c r="S2499" s="10">
        <f t="shared" ref="S2499:S2562" si="238">(J2499/86400)+25569+(8/24)</f>
        <v>40731.212245370371</v>
      </c>
      <c r="T2499" s="10">
        <f t="shared" ref="T2499:T2562" si="239">(I2499/86400)+25569+(-8/24)</f>
        <v>40760.545578703699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2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42018.300775462965</v>
      </c>
      <c r="T2500" s="10">
        <f t="shared" si="239"/>
        <v>42031.634108796294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20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41226.981909722228</v>
      </c>
      <c r="T2501" s="10">
        <f t="shared" si="239"/>
        <v>41274.416666666664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20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41054.106192129628</v>
      </c>
      <c r="T2502" s="10">
        <f t="shared" si="239"/>
        <v>41083.439525462956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20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42245.110000000008</v>
      </c>
      <c r="T2503" s="10">
        <f t="shared" si="239"/>
        <v>42274.443333333336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20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41859.158773148149</v>
      </c>
      <c r="T2504" s="10">
        <f t="shared" si="239"/>
        <v>41903.492106481477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20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42499.232731481483</v>
      </c>
      <c r="T2505" s="10">
        <f t="shared" si="239"/>
        <v>42528.54583333333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20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41928.348773148151</v>
      </c>
      <c r="T2506" s="10">
        <f t="shared" si="239"/>
        <v>41957.723773148151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20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42047.389074074075</v>
      </c>
      <c r="T2507" s="10">
        <f t="shared" si="239"/>
        <v>42076.68074074074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20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42258.630428240744</v>
      </c>
      <c r="T2508" s="10">
        <f t="shared" si="239"/>
        <v>42280.541666666664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20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42105.4062962963</v>
      </c>
      <c r="T2509" s="10">
        <f t="shared" si="239"/>
        <v>42134.739629629628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2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41836.285115740742</v>
      </c>
      <c r="T2510" s="10">
        <f t="shared" si="239"/>
        <v>41865.618449074071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20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42059.142928240741</v>
      </c>
      <c r="T2511" s="10">
        <f t="shared" si="239"/>
        <v>42114.434594907405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20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42079.330694444448</v>
      </c>
      <c r="T2512" s="10">
        <f t="shared" si="239"/>
        <v>42138.664027777777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20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42371.780243055553</v>
      </c>
      <c r="T2513" s="10">
        <f t="shared" si="239"/>
        <v>42401.113576388881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20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41972.210196759261</v>
      </c>
      <c r="T2514" s="10">
        <f t="shared" si="239"/>
        <v>41986.543530092589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20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42732.340150462966</v>
      </c>
      <c r="T2515" s="10">
        <f t="shared" si="239"/>
        <v>42791.673483796294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20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41854.723113425927</v>
      </c>
      <c r="T2516" s="10">
        <f t="shared" si="239"/>
        <v>41871.056446759256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20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42028.173067129632</v>
      </c>
      <c r="T2517" s="10">
        <f t="shared" si="239"/>
        <v>42057.50640046296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20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41942.986712962964</v>
      </c>
      <c r="T2518" s="10">
        <f t="shared" si="239"/>
        <v>41972.361712962964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20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42053.135763888895</v>
      </c>
      <c r="T2519" s="10">
        <f t="shared" si="239"/>
        <v>42082.427430555552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41927.014212962968</v>
      </c>
      <c r="T2520" s="10">
        <f t="shared" si="239"/>
        <v>41956.38921296296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20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41809.488472222227</v>
      </c>
      <c r="T2521" s="10">
        <f t="shared" si="239"/>
        <v>41838.821805555555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20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42612.933854166673</v>
      </c>
      <c r="T2522" s="10">
        <f t="shared" si="239"/>
        <v>42658.472916666666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20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42270.301168981481</v>
      </c>
      <c r="T2523" s="10">
        <f t="shared" si="239"/>
        <v>42290.63450231481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20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42460.906944444447</v>
      </c>
      <c r="T2524" s="10">
        <f t="shared" si="239"/>
        <v>42482.286111111105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20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41931.308935185189</v>
      </c>
      <c r="T2525" s="10">
        <f t="shared" si="239"/>
        <v>41960.683935185181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20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41962.140706018523</v>
      </c>
      <c r="T2526" s="10">
        <f t="shared" si="239"/>
        <v>41993.854166666664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20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41059.177905092591</v>
      </c>
      <c r="T2527" s="10">
        <f t="shared" si="239"/>
        <v>41088.511238425919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20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41953.424467592595</v>
      </c>
      <c r="T2528" s="10">
        <f t="shared" si="239"/>
        <v>41980.874305555553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20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41547.084386574075</v>
      </c>
      <c r="T2529" s="10">
        <f t="shared" si="239"/>
        <v>41564.832638888889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2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42218.167858796303</v>
      </c>
      <c r="T2530" s="10">
        <f t="shared" si="239"/>
        <v>42236.124999999993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20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40948.4140625</v>
      </c>
      <c r="T2531" s="10">
        <f t="shared" si="239"/>
        <v>40992.705729166664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20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42082.197974537041</v>
      </c>
      <c r="T2532" s="10">
        <f t="shared" si="239"/>
        <v>42113.868055555555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20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42209.013356481482</v>
      </c>
      <c r="T2533" s="10">
        <f t="shared" si="239"/>
        <v>42230.832638888889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20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41108.182476851856</v>
      </c>
      <c r="T2534" s="10">
        <f t="shared" si="239"/>
        <v>41137.515810185185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20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41305.08461805556</v>
      </c>
      <c r="T2535" s="10">
        <f t="shared" si="239"/>
        <v>41334.417453703703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20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40128.033703703702</v>
      </c>
      <c r="T2536" s="10">
        <f t="shared" si="239"/>
        <v>40178.916666666664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20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41944.12436342593</v>
      </c>
      <c r="T2537" s="10">
        <f t="shared" si="239"/>
        <v>41974.499363425923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20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41464.439421296302</v>
      </c>
      <c r="T2538" s="10">
        <f t="shared" si="239"/>
        <v>41484.77275462963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20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40696.982118055559</v>
      </c>
      <c r="T2539" s="10">
        <f t="shared" si="239"/>
        <v>40756.315451388888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2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41298.843298611115</v>
      </c>
      <c r="T2540" s="10">
        <f t="shared" si="239"/>
        <v>41328.874305555553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20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41978.235555555562</v>
      </c>
      <c r="T2541" s="10">
        <f t="shared" si="239"/>
        <v>42037.568888888891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20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40786.008344907408</v>
      </c>
      <c r="T2542" s="10">
        <f t="shared" si="239"/>
        <v>40845.341678240737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20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41483.782615740747</v>
      </c>
      <c r="T2543" s="10">
        <f t="shared" si="239"/>
        <v>41543.115949074076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20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41509.759918981486</v>
      </c>
      <c r="T2544" s="10">
        <f t="shared" si="239"/>
        <v>41547.832638888889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20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40514.440949074073</v>
      </c>
      <c r="T2545" s="10">
        <f t="shared" si="239"/>
        <v>40544.791666666664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20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41068.853807870371</v>
      </c>
      <c r="T2546" s="10">
        <f t="shared" si="239"/>
        <v>41098.1871412037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20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42027.471504629633</v>
      </c>
      <c r="T2547" s="10">
        <f t="shared" si="239"/>
        <v>42061.687499999993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20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41525.191886574081</v>
      </c>
      <c r="T2548" s="10">
        <f t="shared" si="239"/>
        <v>41551.875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20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40974.106516203705</v>
      </c>
      <c r="T2549" s="10">
        <f t="shared" si="239"/>
        <v>41003.398182870369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2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42618.958761574075</v>
      </c>
      <c r="T2550" s="10">
        <f t="shared" si="239"/>
        <v>42642.852083333331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20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41391.091087962966</v>
      </c>
      <c r="T2551" s="10">
        <f t="shared" si="239"/>
        <v>41425.375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20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42228.967662037037</v>
      </c>
      <c r="T2552" s="10">
        <f t="shared" si="239"/>
        <v>42284.832638888889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20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40961.585474537038</v>
      </c>
      <c r="T2553" s="10">
        <f t="shared" si="239"/>
        <v>40989.533333333333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20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42770.14329861111</v>
      </c>
      <c r="T2554" s="10">
        <f t="shared" si="239"/>
        <v>42799.476631944439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20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41113.532488425924</v>
      </c>
      <c r="T2555" s="10">
        <f t="shared" si="239"/>
        <v>41172.865821759253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20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42125.411608796298</v>
      </c>
      <c r="T2556" s="10">
        <f t="shared" si="239"/>
        <v>42155.832638888889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20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41026.988344907411</v>
      </c>
      <c r="T2557" s="10">
        <f t="shared" si="239"/>
        <v>41057.32167824074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20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41223.324733796297</v>
      </c>
      <c r="T2558" s="10">
        <f t="shared" si="239"/>
        <v>41267.658067129625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20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41745.078541666669</v>
      </c>
      <c r="T2559" s="10">
        <f t="shared" si="239"/>
        <v>41774.411874999998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2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42094.193356481483</v>
      </c>
      <c r="T2560" s="10">
        <f t="shared" si="239"/>
        <v>42125.249305555553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20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40830.206990740742</v>
      </c>
      <c r="T2561" s="10">
        <f t="shared" si="239"/>
        <v>40862.484027777777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20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42040.284421296303</v>
      </c>
      <c r="T2562" s="10">
        <f t="shared" si="239"/>
        <v>42069.617754629631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20">
        <f t="shared" ref="O2563:O2626" si="240">IFERROR((E2563)/(D2563)*100,("-"))</f>
        <v>0</v>
      </c>
      <c r="P2563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RIGHT(N2563,LEN(N2563)-SEARCH("/",N2563))</f>
        <v>food trucks</v>
      </c>
      <c r="S2563" s="10">
        <f t="shared" ref="S2563:S2626" si="244">(J2563/86400)+25569+(8/24)</f>
        <v>42260.86214120371</v>
      </c>
      <c r="T2563" s="10">
        <f t="shared" ref="T2563:T2626" si="245">(I2563/86400)+25569+(-8/24)</f>
        <v>42290.195474537039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20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42594.858090277783</v>
      </c>
      <c r="T2564" s="10">
        <f t="shared" si="245"/>
        <v>42654.191423611112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20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42155.472812500004</v>
      </c>
      <c r="T2565" s="10">
        <f t="shared" si="245"/>
        <v>42214.806145833332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20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41822.373831018522</v>
      </c>
      <c r="T2566" s="10">
        <f t="shared" si="245"/>
        <v>41851.70716435185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20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42440.983668981484</v>
      </c>
      <c r="T2567" s="10">
        <f t="shared" si="245"/>
        <v>42499.534722222219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20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41843.314212962963</v>
      </c>
      <c r="T2568" s="10">
        <f t="shared" si="245"/>
        <v>41872.647546296292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20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42088.212245370371</v>
      </c>
      <c r="T2569" s="10">
        <f t="shared" si="245"/>
        <v>42117.545578703699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2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42584.999930555561</v>
      </c>
      <c r="T2570" s="10">
        <f t="shared" si="245"/>
        <v>42614.33326388889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20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42234.438796296301</v>
      </c>
      <c r="T2571" s="10">
        <f t="shared" si="245"/>
        <v>42263.772129629629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20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42745.236516203709</v>
      </c>
      <c r="T2572" s="10">
        <f t="shared" si="245"/>
        <v>42774.569849537038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20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42449.67501157408</v>
      </c>
      <c r="T2573" s="10">
        <f t="shared" si="245"/>
        <v>42509.008344907408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20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42077.452743055554</v>
      </c>
      <c r="T2574" s="10">
        <f t="shared" si="245"/>
        <v>42106.786076388882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20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41829.925335648149</v>
      </c>
      <c r="T2575" s="10">
        <f t="shared" si="245"/>
        <v>41874.258668981478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20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42488.159085648149</v>
      </c>
      <c r="T2576" s="10">
        <f t="shared" si="245"/>
        <v>42508.492418981477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20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41986.442060185189</v>
      </c>
      <c r="T2577" s="10">
        <f t="shared" si="245"/>
        <v>42015.775393518517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20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42060.343136574076</v>
      </c>
      <c r="T2578" s="10">
        <f t="shared" si="245"/>
        <v>42104.634803240733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20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41831.153900462967</v>
      </c>
      <c r="T2579" s="10">
        <f t="shared" si="245"/>
        <v>41855.487233796295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2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42238.356238425928</v>
      </c>
      <c r="T2580" s="10">
        <f t="shared" si="245"/>
        <v>42286.374999999993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20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41838.163229166668</v>
      </c>
      <c r="T2581" s="10">
        <f t="shared" si="245"/>
        <v>41897.496562499997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20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42110.659756944449</v>
      </c>
      <c r="T2582" s="10">
        <f t="shared" si="245"/>
        <v>42139.791666666664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20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42294.961782407408</v>
      </c>
      <c r="T2583" s="10">
        <f t="shared" si="245"/>
        <v>42324.336782407401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20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42643.322152777779</v>
      </c>
      <c r="T2584" s="10">
        <f t="shared" si="245"/>
        <v>42672.655486111107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20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42020.102777777785</v>
      </c>
      <c r="T2585" s="10">
        <f t="shared" si="245"/>
        <v>42079.394444444442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20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42140.506585648145</v>
      </c>
      <c r="T2586" s="10">
        <f t="shared" si="245"/>
        <v>42169.839918981474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20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41796.296666666669</v>
      </c>
      <c r="T2587" s="10">
        <f t="shared" si="245"/>
        <v>41825.629999999997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20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42333.663611111115</v>
      </c>
      <c r="T2588" s="10">
        <f t="shared" si="245"/>
        <v>42362.996944444443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20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42339.008715277778</v>
      </c>
      <c r="T2589" s="10">
        <f t="shared" si="245"/>
        <v>42368.342048611106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2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42043.009560185186</v>
      </c>
      <c r="T2590" s="10">
        <f t="shared" si="245"/>
        <v>42094.218055555553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20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42422.869525462964</v>
      </c>
      <c r="T2591" s="10">
        <f t="shared" si="245"/>
        <v>42452.161192129628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20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42388.922418981485</v>
      </c>
      <c r="T2592" s="10">
        <f t="shared" si="245"/>
        <v>42395.255752314813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20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42383.239861111113</v>
      </c>
      <c r="T2593" s="10">
        <f t="shared" si="245"/>
        <v>42442.531527777777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20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41888.134502314817</v>
      </c>
      <c r="T2594" s="10">
        <f t="shared" si="245"/>
        <v>41917.467835648145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20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42090.178541666668</v>
      </c>
      <c r="T2595" s="10">
        <f t="shared" si="245"/>
        <v>42119.511874999997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20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41829.301250000004</v>
      </c>
      <c r="T2596" s="10">
        <f t="shared" si="245"/>
        <v>41858.634583333333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20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42760.577546296299</v>
      </c>
      <c r="T2597" s="10">
        <f t="shared" si="245"/>
        <v>42789.910879629628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20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41828.997789351852</v>
      </c>
      <c r="T2598" s="10">
        <f t="shared" si="245"/>
        <v>41858.33112268518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20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42510.67496527778</v>
      </c>
      <c r="T2599" s="10">
        <f t="shared" si="245"/>
        <v>42540.008298611108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2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42241.173622685186</v>
      </c>
      <c r="T2600" s="10">
        <f t="shared" si="245"/>
        <v>42270.506956018515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20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41810.08734953704</v>
      </c>
      <c r="T2601" s="10">
        <f t="shared" si="245"/>
        <v>41854.420682870368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20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42395.233796296299</v>
      </c>
      <c r="T2602" s="10">
        <f t="shared" si="245"/>
        <v>42454.525462962956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20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41151.235520833339</v>
      </c>
      <c r="T2603" s="10">
        <f t="shared" si="245"/>
        <v>41164.832638888889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20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41916.080648148149</v>
      </c>
      <c r="T2604" s="10">
        <f t="shared" si="245"/>
        <v>41955.555555555555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20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41618.245995370373</v>
      </c>
      <c r="T2605" s="10">
        <f t="shared" si="245"/>
        <v>41631.579328703701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20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40998.384525462963</v>
      </c>
      <c r="T2606" s="10">
        <f t="shared" si="245"/>
        <v>41027.717858796292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20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42508.874884259261</v>
      </c>
      <c r="T2607" s="10">
        <f t="shared" si="245"/>
        <v>42538.20821759259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20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41727.046087962961</v>
      </c>
      <c r="T2608" s="10">
        <f t="shared" si="245"/>
        <v>41758.379421296289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20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42185.208009259259</v>
      </c>
      <c r="T2609" s="10">
        <f t="shared" si="245"/>
        <v>42227.749999999993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2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42768.135046296295</v>
      </c>
      <c r="T2610" s="10">
        <f t="shared" si="245"/>
        <v>42808.666666666664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20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41075.571192129632</v>
      </c>
      <c r="T2611" s="10">
        <f t="shared" si="245"/>
        <v>41104.90452546296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20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42565.214409722226</v>
      </c>
      <c r="T2612" s="10">
        <f t="shared" si="245"/>
        <v>42603.957638888889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20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42704.66914351852</v>
      </c>
      <c r="T2613" s="10">
        <f t="shared" si="245"/>
        <v>42737.624305555553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20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41982.476504629631</v>
      </c>
      <c r="T2614" s="10">
        <f t="shared" si="245"/>
        <v>42012.809837962959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20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41144.151550925926</v>
      </c>
      <c r="T2615" s="10">
        <f t="shared" si="245"/>
        <v>41173.484884259255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20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41731.041805555556</v>
      </c>
      <c r="T2616" s="10">
        <f t="shared" si="245"/>
        <v>41758.875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20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42453.830601851856</v>
      </c>
      <c r="T2617" s="10">
        <f t="shared" si="245"/>
        <v>42490.166666666664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20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42212.327881944446</v>
      </c>
      <c r="T2618" s="10">
        <f t="shared" si="245"/>
        <v>42241.661215277774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20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41903.207766203705</v>
      </c>
      <c r="T2619" s="10">
        <f t="shared" si="245"/>
        <v>41932.541099537033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42280.125706018523</v>
      </c>
      <c r="T2620" s="10">
        <f t="shared" si="245"/>
        <v>42339.500706018516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20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42274.217638888891</v>
      </c>
      <c r="T2621" s="10">
        <f t="shared" si="245"/>
        <v>42300.124999999993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20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42251.500486111116</v>
      </c>
      <c r="T2622" s="10">
        <f t="shared" si="245"/>
        <v>42287.708333333336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20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42116.080879629633</v>
      </c>
      <c r="T2623" s="10">
        <f t="shared" si="245"/>
        <v>42145.414212962962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20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42690.076574074075</v>
      </c>
      <c r="T2624" s="10">
        <f t="shared" si="245"/>
        <v>42734.409907407404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20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42692.589884259265</v>
      </c>
      <c r="T2625" s="10">
        <f t="shared" si="245"/>
        <v>42705.923217592594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20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41144.754884259259</v>
      </c>
      <c r="T2626" s="10">
        <f t="shared" si="245"/>
        <v>41165.088217592587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20">
        <f t="shared" ref="O2627:O2690" si="246">IFERROR((E2627)/(D2627)*100,("-"))</f>
        <v>956</v>
      </c>
      <c r="P2627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(J2627/86400)+25569+(8/24)</f>
        <v>42659.143611111118</v>
      </c>
      <c r="T2627" s="10">
        <f t="shared" ref="T2627:T2690" si="251">(I2627/86400)+25569+(-8/24)</f>
        <v>42683.518611111103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20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42128.961446759262</v>
      </c>
      <c r="T2628" s="10">
        <f t="shared" si="251"/>
        <v>42158.29478009259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20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42305.16274305556</v>
      </c>
      <c r="T2629" s="10">
        <f t="shared" si="251"/>
        <v>42334.537743055553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2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41954.299386574079</v>
      </c>
      <c r="T2630" s="10">
        <f t="shared" si="251"/>
        <v>41973.632719907408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20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42108.871782407405</v>
      </c>
      <c r="T2631" s="10">
        <f t="shared" si="251"/>
        <v>42138.205115740733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20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42524.438796296301</v>
      </c>
      <c r="T2632" s="10">
        <f t="shared" si="251"/>
        <v>42551.083333333336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20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42218.502627314818</v>
      </c>
      <c r="T2633" s="10">
        <f t="shared" si="251"/>
        <v>42245.835960648146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20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42494.39512731482</v>
      </c>
      <c r="T2634" s="10">
        <f t="shared" si="251"/>
        <v>42518.728460648148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20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41668.156620370377</v>
      </c>
      <c r="T2635" s="10">
        <f t="shared" si="251"/>
        <v>41697.625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20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42612.98982638889</v>
      </c>
      <c r="T2636" s="10">
        <f t="shared" si="251"/>
        <v>42642.323159722218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20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42038.284270833341</v>
      </c>
      <c r="T2637" s="10">
        <f t="shared" si="251"/>
        <v>42072.575937499998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20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42636.94807870371</v>
      </c>
      <c r="T2638" s="10">
        <f t="shared" si="251"/>
        <v>42658.708333333336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20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42639.882812500007</v>
      </c>
      <c r="T2639" s="10">
        <f t="shared" si="251"/>
        <v>42655.216145833336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2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41990.246469907412</v>
      </c>
      <c r="T2640" s="10">
        <f t="shared" si="251"/>
        <v>42019.57980324074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20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42025.198472222226</v>
      </c>
      <c r="T2641" s="10">
        <f t="shared" si="251"/>
        <v>42054.531805555554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20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42103.49391203704</v>
      </c>
      <c r="T2642" s="10">
        <f t="shared" si="251"/>
        <v>42162.827245370368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20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41881.160451388889</v>
      </c>
      <c r="T2643" s="10">
        <f t="shared" si="251"/>
        <v>41897.506249999999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20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42536.579953703702</v>
      </c>
      <c r="T2644" s="10">
        <f t="shared" si="251"/>
        <v>42565.956249999996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20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42689.915682870378</v>
      </c>
      <c r="T2645" s="10">
        <f t="shared" si="251"/>
        <v>42724.999305555553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20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42775.1254050926</v>
      </c>
      <c r="T2646" s="10">
        <f t="shared" si="251"/>
        <v>42804.458738425928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20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41922.17596064815</v>
      </c>
      <c r="T2647" s="10">
        <f t="shared" si="251"/>
        <v>41951.550960648143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20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42226.646631944452</v>
      </c>
      <c r="T2648" s="10">
        <f t="shared" si="251"/>
        <v>42255.97996527778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20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42200.595127314817</v>
      </c>
      <c r="T2649" s="10">
        <f t="shared" si="251"/>
        <v>42229.928460648145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2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42409.048148148147</v>
      </c>
      <c r="T2650" s="10">
        <f t="shared" si="251"/>
        <v>42438.381481481476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20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42342.330335648156</v>
      </c>
      <c r="T2651" s="10">
        <f t="shared" si="251"/>
        <v>42401.663668981484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20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42695.957673611112</v>
      </c>
      <c r="T2652" s="10">
        <f t="shared" si="251"/>
        <v>42725.291006944441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20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42328.13899305556</v>
      </c>
      <c r="T2653" s="10">
        <f t="shared" si="251"/>
        <v>42355.472326388888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20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41953.492187500007</v>
      </c>
      <c r="T2654" s="10">
        <f t="shared" si="251"/>
        <v>41982.825520833336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20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41771.985266203708</v>
      </c>
      <c r="T2655" s="10">
        <f t="shared" si="251"/>
        <v>41802.833333333328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20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42055.934328703705</v>
      </c>
      <c r="T2656" s="10">
        <f t="shared" si="251"/>
        <v>42115.225995370369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20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42382.199618055558</v>
      </c>
      <c r="T2657" s="10">
        <f t="shared" si="251"/>
        <v>42409.499999999993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20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42768.02185185186</v>
      </c>
      <c r="T2658" s="10">
        <f t="shared" si="251"/>
        <v>42806.458333333336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20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42552.262187500004</v>
      </c>
      <c r="T2659" s="10">
        <f t="shared" si="251"/>
        <v>42584.729166666664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2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42552.217523148145</v>
      </c>
      <c r="T2660" s="10">
        <f t="shared" si="251"/>
        <v>42581.550856481474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20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42082.40289351852</v>
      </c>
      <c r="T2661" s="10">
        <f t="shared" si="251"/>
        <v>42111.736226851848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20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42273.04650462963</v>
      </c>
      <c r="T2662" s="10">
        <f t="shared" si="251"/>
        <v>42332.421504629623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20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41543.29178240741</v>
      </c>
      <c r="T2663" s="10">
        <f t="shared" si="251"/>
        <v>41572.625115740739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20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42208.080011574079</v>
      </c>
      <c r="T2664" s="10">
        <f t="shared" si="251"/>
        <v>42237.413344907407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20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42222.956099537041</v>
      </c>
      <c r="T2665" s="10">
        <f t="shared" si="251"/>
        <v>42251.291666666664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20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42313.358761574076</v>
      </c>
      <c r="T2666" s="10">
        <f t="shared" si="251"/>
        <v>42346.957638888889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20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42084.228865740741</v>
      </c>
      <c r="T2667" s="10">
        <f t="shared" si="251"/>
        <v>42128.562199074069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20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42236.097673611112</v>
      </c>
      <c r="T2668" s="10">
        <f t="shared" si="251"/>
        <v>42272.541666666664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20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42381.259444444448</v>
      </c>
      <c r="T2669" s="10">
        <f t="shared" si="251"/>
        <v>42410.592777777776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2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42275.922048611115</v>
      </c>
      <c r="T2670" s="10">
        <f t="shared" si="251"/>
        <v>42317.272222222215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20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42319.369166666664</v>
      </c>
      <c r="T2671" s="10">
        <f t="shared" si="251"/>
        <v>42378.702499999992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20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41821.353935185187</v>
      </c>
      <c r="T2672" s="10">
        <f t="shared" si="251"/>
        <v>41848.687268518515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20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41963.082361111112</v>
      </c>
      <c r="T2673" s="10">
        <f t="shared" si="251"/>
        <v>41992.484722222223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20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42345.217476851853</v>
      </c>
      <c r="T2674" s="10">
        <f t="shared" si="251"/>
        <v>42365.916666666664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20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41912.87498842593</v>
      </c>
      <c r="T2675" s="10">
        <f t="shared" si="251"/>
        <v>41941.614583333328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20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42529.966087962966</v>
      </c>
      <c r="T2676" s="10">
        <f t="shared" si="251"/>
        <v>42555.874305555553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20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41924.190844907411</v>
      </c>
      <c r="T2677" s="10">
        <f t="shared" si="251"/>
        <v>41953.565844907404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20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42482.958032407412</v>
      </c>
      <c r="T2678" s="10">
        <f t="shared" si="251"/>
        <v>42512.291365740741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20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41793.362766203711</v>
      </c>
      <c r="T2679" s="10">
        <f t="shared" si="251"/>
        <v>41822.696099537039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2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42242.131539351853</v>
      </c>
      <c r="T2680" s="10">
        <f t="shared" si="251"/>
        <v>42271.464872685181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20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42033.334421296298</v>
      </c>
      <c r="T2681" s="10">
        <f t="shared" si="251"/>
        <v>42062.667754629627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20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42436.545034722229</v>
      </c>
      <c r="T2682" s="10">
        <f t="shared" si="251"/>
        <v>42465.836701388886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20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41806.228587962964</v>
      </c>
      <c r="T2683" s="10">
        <f t="shared" si="251"/>
        <v>41830.561921296292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20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41933.205324074079</v>
      </c>
      <c r="T2684" s="10">
        <f t="shared" si="251"/>
        <v>41964.915972222218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20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42035.088425925926</v>
      </c>
      <c r="T2685" s="10">
        <f t="shared" si="251"/>
        <v>42064.421759259254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20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41821.247974537044</v>
      </c>
      <c r="T2686" s="10">
        <f t="shared" si="251"/>
        <v>41860.581307870372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20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42062.029282407406</v>
      </c>
      <c r="T2687" s="10">
        <f t="shared" si="251"/>
        <v>42121.32094907407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20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41893.308136574073</v>
      </c>
      <c r="T2688" s="10">
        <f t="shared" si="251"/>
        <v>41912.641469907401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20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42154.973587962966</v>
      </c>
      <c r="T2689" s="10">
        <f t="shared" si="251"/>
        <v>42184.306921296295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2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42028.452199074076</v>
      </c>
      <c r="T2690" s="10">
        <f t="shared" si="251"/>
        <v>42058.791666666664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20">
        <f t="shared" ref="O2691:O2754" si="252">IFERROR((E2691)/(D2691)*100,("-"))</f>
        <v>2.8571428571428571E-3</v>
      </c>
      <c r="P2691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RIGHT(N2691,LEN(N2691)-SEARCH("/",N2691))</f>
        <v>food trucks</v>
      </c>
      <c r="S2691" s="10">
        <f t="shared" ref="S2691:S2754" si="256">(J2691/86400)+25569+(8/24)</f>
        <v>42552.295023148152</v>
      </c>
      <c r="T2691" s="10">
        <f t="shared" ref="T2691:T2754" si="257">(I2691/86400)+25569+(-8/24)</f>
        <v>42581.62835648148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20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42113.438379629632</v>
      </c>
      <c r="T2692" s="10">
        <f t="shared" si="257"/>
        <v>42157.77171296296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20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42090.057372685187</v>
      </c>
      <c r="T2693" s="10">
        <f t="shared" si="257"/>
        <v>42134.390706018516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20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42058.667361111111</v>
      </c>
      <c r="T2694" s="10">
        <f t="shared" si="257"/>
        <v>42087.959027777775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20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41834.471828703703</v>
      </c>
      <c r="T2695" s="10">
        <f t="shared" si="257"/>
        <v>41863.805162037032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20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41878.47383101852</v>
      </c>
      <c r="T2696" s="10">
        <f t="shared" si="257"/>
        <v>41907.807164351849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20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42048.51525462963</v>
      </c>
      <c r="T2697" s="10">
        <f t="shared" si="257"/>
        <v>42107.806921296295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20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41965.177777777782</v>
      </c>
      <c r="T2698" s="10">
        <f t="shared" si="257"/>
        <v>41998.511111111111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20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42188.273414351854</v>
      </c>
      <c r="T2699" s="10">
        <f t="shared" si="257"/>
        <v>42218.583333333336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2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41788.231574074074</v>
      </c>
      <c r="T2700" s="10">
        <f t="shared" si="257"/>
        <v>41817.564907407403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20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41830.229895833334</v>
      </c>
      <c r="T2701" s="10">
        <f t="shared" si="257"/>
        <v>41859.563229166662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20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41871.208009259259</v>
      </c>
      <c r="T2702" s="10">
        <f t="shared" si="257"/>
        <v>41900.541342592587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20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42802.108032407406</v>
      </c>
      <c r="T2703" s="10">
        <f t="shared" si="257"/>
        <v>42832.399699074071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20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42801.135150462964</v>
      </c>
      <c r="T2704" s="10">
        <f t="shared" si="257"/>
        <v>42830.426817129628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20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42757.023495370369</v>
      </c>
      <c r="T2705" s="10">
        <f t="shared" si="257"/>
        <v>42816.315162037034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20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42788.195763888893</v>
      </c>
      <c r="T2706" s="10">
        <f t="shared" si="257"/>
        <v>42830.48743055555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20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42774.249513888892</v>
      </c>
      <c r="T2707" s="10">
        <f t="shared" si="257"/>
        <v>42818.541180555556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20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41899.628275462965</v>
      </c>
      <c r="T2708" s="10">
        <f t="shared" si="257"/>
        <v>41927.957638888889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20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41392.11623842593</v>
      </c>
      <c r="T2709" s="10">
        <f t="shared" si="257"/>
        <v>41420.957638888889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2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42513.031550925931</v>
      </c>
      <c r="T2710" s="10">
        <f t="shared" si="257"/>
        <v>42572.364884259259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20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42612.483113425929</v>
      </c>
      <c r="T2711" s="10">
        <f t="shared" si="257"/>
        <v>42646.832638888889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20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41828.562824074077</v>
      </c>
      <c r="T2712" s="10">
        <f t="shared" si="257"/>
        <v>41859.75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20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41781.078587962962</v>
      </c>
      <c r="T2713" s="10">
        <f t="shared" si="257"/>
        <v>41810.584027777775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20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41432.395370370374</v>
      </c>
      <c r="T2714" s="10">
        <f t="shared" si="257"/>
        <v>41468.416666666664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20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42322.987083333333</v>
      </c>
      <c r="T2715" s="10">
        <f t="shared" si="257"/>
        <v>42362.320416666662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20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42629.988379629627</v>
      </c>
      <c r="T2716" s="10">
        <f t="shared" si="257"/>
        <v>42657.624999999993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20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42387.731805555559</v>
      </c>
      <c r="T2717" s="10">
        <f t="shared" si="257"/>
        <v>42421.065138888887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20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42255.666585648149</v>
      </c>
      <c r="T2718" s="10">
        <f t="shared" si="257"/>
        <v>42284.999918981477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20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41935.248252314814</v>
      </c>
      <c r="T2719" s="10">
        <f t="shared" si="257"/>
        <v>41979.623252314814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42465.929918981485</v>
      </c>
      <c r="T2720" s="10">
        <f t="shared" si="257"/>
        <v>42493.624999999993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20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42418.36451388889</v>
      </c>
      <c r="T2721" s="10">
        <f t="shared" si="257"/>
        <v>42477.656180555554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20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42655.799224537041</v>
      </c>
      <c r="T2722" s="10">
        <f t="shared" si="257"/>
        <v>42685.174224537033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20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41493.877291666671</v>
      </c>
      <c r="T2723" s="10">
        <f t="shared" si="257"/>
        <v>41523.458333333328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20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42705.190428240741</v>
      </c>
      <c r="T2724" s="10">
        <f t="shared" si="257"/>
        <v>42764.52376157407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20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41945.172314814816</v>
      </c>
      <c r="T2725" s="10">
        <f t="shared" si="257"/>
        <v>42004.547314814808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20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42199.660405092596</v>
      </c>
      <c r="T2726" s="10">
        <f t="shared" si="257"/>
        <v>42230.993738425925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20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42746.077951388892</v>
      </c>
      <c r="T2727" s="10">
        <f t="shared" si="257"/>
        <v>42795.41128472222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20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42452.913321759261</v>
      </c>
      <c r="T2728" s="10">
        <f t="shared" si="257"/>
        <v>42482.246655092589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20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42199.009988425933</v>
      </c>
      <c r="T2729" s="10">
        <f t="shared" si="257"/>
        <v>42223.343321759261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2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42333.933263888895</v>
      </c>
      <c r="T2730" s="10">
        <f t="shared" si="257"/>
        <v>42368.266597222224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20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42095.574039351857</v>
      </c>
      <c r="T2731" s="10">
        <f t="shared" si="257"/>
        <v>42124.907372685186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20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41351.874710648153</v>
      </c>
      <c r="T2732" s="10">
        <f t="shared" si="257"/>
        <v>41386.208043981482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20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41872.85905092593</v>
      </c>
      <c r="T2733" s="10">
        <f t="shared" si="257"/>
        <v>41929.833333333328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20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41390.141527777778</v>
      </c>
      <c r="T2734" s="10">
        <f t="shared" si="257"/>
        <v>41421.666666666664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20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42044.606180555558</v>
      </c>
      <c r="T2735" s="10">
        <f t="shared" si="257"/>
        <v>42103.897847222215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20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42627.002222222225</v>
      </c>
      <c r="T2736" s="10">
        <f t="shared" si="257"/>
        <v>42656.582638888889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20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41316.454282407409</v>
      </c>
      <c r="T2737" s="10">
        <f t="shared" si="257"/>
        <v>41346.5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20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41722.9996875</v>
      </c>
      <c r="T2738" s="10">
        <f t="shared" si="257"/>
        <v>41752.333020833328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20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41612.251006944447</v>
      </c>
      <c r="T2739" s="10">
        <f t="shared" si="257"/>
        <v>41654.458333333328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2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42620.476898148154</v>
      </c>
      <c r="T2740" s="10">
        <f t="shared" si="257"/>
        <v>42679.810231481482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20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41720.221261574079</v>
      </c>
      <c r="T2741" s="10">
        <f t="shared" si="257"/>
        <v>41764.554594907408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20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42045.365185185183</v>
      </c>
      <c r="T2742" s="10">
        <f t="shared" si="257"/>
        <v>42074.656851851854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20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41911.990763888891</v>
      </c>
      <c r="T2743" s="10">
        <f t="shared" si="257"/>
        <v>41931.754861111105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20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41031.053090277783</v>
      </c>
      <c r="T2744" s="10">
        <f t="shared" si="257"/>
        <v>41044.386423611111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20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42632.662118055559</v>
      </c>
      <c r="T2745" s="10">
        <f t="shared" si="257"/>
        <v>42661.995451388888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20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40938.395810185189</v>
      </c>
      <c r="T2746" s="10">
        <f t="shared" si="257"/>
        <v>40967.729143518518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20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41045.321388888893</v>
      </c>
      <c r="T2747" s="10">
        <f t="shared" si="257"/>
        <v>41104.654722222222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20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41851.114710648151</v>
      </c>
      <c r="T2748" s="10">
        <f t="shared" si="257"/>
        <v>41880.44804398148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20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41044.981446759259</v>
      </c>
      <c r="T2749" s="10">
        <f t="shared" si="257"/>
        <v>41075.798611111109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2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42586.044004629635</v>
      </c>
      <c r="T2750" s="10">
        <f t="shared" si="257"/>
        <v>42615.377337962964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20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42069.132372685192</v>
      </c>
      <c r="T2751" s="10">
        <f t="shared" si="257"/>
        <v>42098.424039351848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20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41079.233159722229</v>
      </c>
      <c r="T2752" s="10">
        <f t="shared" si="257"/>
        <v>41090.5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20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41748.220393518517</v>
      </c>
      <c r="T2753" s="10">
        <f t="shared" si="257"/>
        <v>41807.553726851846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20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40856.098425925928</v>
      </c>
      <c r="T2754" s="10">
        <f t="shared" si="257"/>
        <v>40895.431759259256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20">
        <f t="shared" ref="O2755:O2818" si="258">IFERROR((E2755)/(D2755)*100,("-"))</f>
        <v>19</v>
      </c>
      <c r="P2755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(J2755/86400)+25569+(8/24)</f>
        <v>41118.2340625</v>
      </c>
      <c r="T2755" s="10">
        <f t="shared" ref="T2755:T2818" si="263">(I2755/86400)+25569+(-8/24)</f>
        <v>41147.567395833328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20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41863.969340277778</v>
      </c>
      <c r="T2756" s="10">
        <f t="shared" si="263"/>
        <v>41893.302673611106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20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42073.124155092599</v>
      </c>
      <c r="T2757" s="10">
        <f t="shared" si="263"/>
        <v>42102.457488425927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20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41621.233807870369</v>
      </c>
      <c r="T2758" s="10">
        <f t="shared" si="263"/>
        <v>41650.567141203697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20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42573.989953703705</v>
      </c>
      <c r="T2759" s="10">
        <f t="shared" si="263"/>
        <v>42588.323287037034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2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42639.775266203702</v>
      </c>
      <c r="T2760" s="10">
        <f t="shared" si="263"/>
        <v>42653.10859953703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20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42524.699837962966</v>
      </c>
      <c r="T2761" s="10">
        <f t="shared" si="263"/>
        <v>42567.033171296294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20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41415.794652777782</v>
      </c>
      <c r="T2762" s="10">
        <f t="shared" si="263"/>
        <v>41445.127986111111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20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41247.396909722222</v>
      </c>
      <c r="T2763" s="10">
        <f t="shared" si="263"/>
        <v>41276.73024305555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20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40927.370312500003</v>
      </c>
      <c r="T2764" s="10">
        <f t="shared" si="263"/>
        <v>40986.661979166667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20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41373.91300925926</v>
      </c>
      <c r="T2765" s="10">
        <f t="shared" si="263"/>
        <v>41418.246342592589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20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41030.6253587963</v>
      </c>
      <c r="T2766" s="10">
        <f t="shared" si="263"/>
        <v>41059.458333333328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20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41194.912361111114</v>
      </c>
      <c r="T2767" s="10">
        <f t="shared" si="263"/>
        <v>41210.245694444442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20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40737.001365740747</v>
      </c>
      <c r="T2768" s="10">
        <f t="shared" si="263"/>
        <v>40766.334699074076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20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42173.292245370372</v>
      </c>
      <c r="T2769" s="10">
        <f t="shared" si="263"/>
        <v>42232.625578703701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2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40967.948182870372</v>
      </c>
      <c r="T2770" s="10">
        <f t="shared" si="263"/>
        <v>40997.239849537036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20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41746.159606481488</v>
      </c>
      <c r="T2771" s="10">
        <f t="shared" si="263"/>
        <v>41795.492939814816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20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41687.038541666669</v>
      </c>
      <c r="T2772" s="10">
        <f t="shared" si="263"/>
        <v>41716.330208333333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20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41257.865046296298</v>
      </c>
      <c r="T2773" s="10">
        <f t="shared" si="263"/>
        <v>41306.375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20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41538.202476851853</v>
      </c>
      <c r="T2774" s="10">
        <f t="shared" si="263"/>
        <v>41552.535810185182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20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42475.198159722226</v>
      </c>
      <c r="T2775" s="10">
        <f t="shared" si="263"/>
        <v>42484.531493055554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20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41311.459814814814</v>
      </c>
      <c r="T2776" s="10">
        <f t="shared" si="263"/>
        <v>41340.793148148143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20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40863.346689814818</v>
      </c>
      <c r="T2777" s="10">
        <f t="shared" si="263"/>
        <v>40892.680023148147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20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42136.630509259259</v>
      </c>
      <c r="T2778" s="10">
        <f t="shared" si="263"/>
        <v>42166.963842592588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20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42173.002361111117</v>
      </c>
      <c r="T2779" s="10">
        <f t="shared" si="263"/>
        <v>42202.335694444446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2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41847.311412037037</v>
      </c>
      <c r="T2780" s="10">
        <f t="shared" si="263"/>
        <v>41876.644745370366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20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42300.919224537043</v>
      </c>
      <c r="T2781" s="10">
        <f t="shared" si="263"/>
        <v>42330.294224537036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20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42774.781111111115</v>
      </c>
      <c r="T2782" s="10">
        <f t="shared" si="263"/>
        <v>42804.114444444444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20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42019.274930555555</v>
      </c>
      <c r="T2783" s="10">
        <f t="shared" si="263"/>
        <v>42046.958333333336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20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42027.258310185185</v>
      </c>
      <c r="T2784" s="10">
        <f t="shared" si="263"/>
        <v>42051.874305555553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20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42103.86858796297</v>
      </c>
      <c r="T2785" s="10">
        <f t="shared" si="263"/>
        <v>42117.201921296299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20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41921.120868055557</v>
      </c>
      <c r="T2786" s="10">
        <f t="shared" si="263"/>
        <v>41941.454201388886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20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42558.522766203707</v>
      </c>
      <c r="T2787" s="10">
        <f t="shared" si="263"/>
        <v>42587.541666666664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20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41815.902546296296</v>
      </c>
      <c r="T2788" s="10">
        <f t="shared" si="263"/>
        <v>41829.235879629625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20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41808.531851851854</v>
      </c>
      <c r="T2789" s="10">
        <f t="shared" si="263"/>
        <v>41837.865185185183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2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42551.035219907411</v>
      </c>
      <c r="T2790" s="10">
        <f t="shared" si="263"/>
        <v>42580.36855324074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20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42056.346458333333</v>
      </c>
      <c r="T2791" s="10">
        <f t="shared" si="263"/>
        <v>42074.833333333336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20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42017.27202546296</v>
      </c>
      <c r="T2792" s="10">
        <f t="shared" si="263"/>
        <v>42046.605358796289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20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42592.23332175926</v>
      </c>
      <c r="T2793" s="10">
        <f t="shared" si="263"/>
        <v>42621.833333333336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20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42183.564340277779</v>
      </c>
      <c r="T2794" s="10">
        <f t="shared" si="263"/>
        <v>42227.897673611107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20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42176.752372685187</v>
      </c>
      <c r="T2795" s="10">
        <f t="shared" si="263"/>
        <v>42206.085706018515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20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42417.024988425932</v>
      </c>
      <c r="T2796" s="10">
        <f t="shared" si="263"/>
        <v>42432.458333333336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20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41780.859270833338</v>
      </c>
      <c r="T2797" s="10">
        <f t="shared" si="263"/>
        <v>41796.625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20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41795.861435185187</v>
      </c>
      <c r="T2798" s="10">
        <f t="shared" si="263"/>
        <v>41825.194768518515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20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41799.273611111115</v>
      </c>
      <c r="T2799" s="10">
        <f t="shared" si="263"/>
        <v>41828.606944444444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2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42202.008344907408</v>
      </c>
      <c r="T2800" s="10">
        <f t="shared" si="263"/>
        <v>42216.333333333336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20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42507.598032407412</v>
      </c>
      <c r="T2801" s="10">
        <f t="shared" si="263"/>
        <v>42538.333333333336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20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41948.886180555557</v>
      </c>
      <c r="T2802" s="10">
        <f t="shared" si="263"/>
        <v>42008.219513888886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20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41900.57649305556</v>
      </c>
      <c r="T2803" s="10">
        <f t="shared" si="263"/>
        <v>41922.125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20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42192.980405092596</v>
      </c>
      <c r="T2804" s="10">
        <f t="shared" si="263"/>
        <v>42222.313738425924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20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42158.399027777785</v>
      </c>
      <c r="T2805" s="10">
        <f t="shared" si="263"/>
        <v>42200.666666666664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20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41881.786921296298</v>
      </c>
      <c r="T2806" s="10">
        <f t="shared" si="263"/>
        <v>41911.120254629626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20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42213.838807870372</v>
      </c>
      <c r="T2807" s="10">
        <f t="shared" si="263"/>
        <v>42238.1721412037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20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42185.600578703707</v>
      </c>
      <c r="T2808" s="10">
        <f t="shared" si="263"/>
        <v>42221.124999999993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20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42155.206458333334</v>
      </c>
      <c r="T2809" s="10">
        <f t="shared" si="263"/>
        <v>42184.539791666662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2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42209.179803240746</v>
      </c>
      <c r="T2810" s="10">
        <f t="shared" si="263"/>
        <v>42238.513136574074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20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42451.830150462971</v>
      </c>
      <c r="T2811" s="10">
        <f t="shared" si="263"/>
        <v>42459.277083333327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20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41759.472962962966</v>
      </c>
      <c r="T2812" s="10">
        <f t="shared" si="263"/>
        <v>41790.832638888889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20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42028.82989583334</v>
      </c>
      <c r="T2813" s="10">
        <f t="shared" si="263"/>
        <v>42058.163229166668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20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42055.077523148146</v>
      </c>
      <c r="T2814" s="10">
        <f t="shared" si="263"/>
        <v>42099.833333333336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20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42694.075937499998</v>
      </c>
      <c r="T2815" s="10">
        <f t="shared" si="263"/>
        <v>42718.409270833326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20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42103.732812499999</v>
      </c>
      <c r="T2816" s="10">
        <f t="shared" si="263"/>
        <v>42133.066145833327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20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42560.11005787037</v>
      </c>
      <c r="T2817" s="10">
        <f t="shared" si="263"/>
        <v>42589.443391203698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20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42188.800833333335</v>
      </c>
      <c r="T2818" s="10">
        <f t="shared" si="263"/>
        <v>42218.333333333336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20">
        <f t="shared" ref="O2819:O2882" si="264">IFERROR((E2819)/(D2819)*100,("-"))</f>
        <v>130</v>
      </c>
      <c r="P2819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RIGHT(N2819,LEN(N2819)-SEARCH("/",N2819))</f>
        <v>plays</v>
      </c>
      <c r="S2819" s="10">
        <f t="shared" ref="S2819:S2882" si="268">(J2819/86400)+25569+(8/24)</f>
        <v>42023.968310185192</v>
      </c>
      <c r="T2819" s="10">
        <f t="shared" ref="T2819:T2882" si="269">(I2819/86400)+25569+(-8/24)</f>
        <v>42063.30164351852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42250.931550925925</v>
      </c>
      <c r="T2820" s="10">
        <f t="shared" si="269"/>
        <v>42270.264884259253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20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42139.858900462968</v>
      </c>
      <c r="T2821" s="10">
        <f t="shared" si="269"/>
        <v>42169.192233796297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20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42401.944317129637</v>
      </c>
      <c r="T2822" s="10">
        <f t="shared" si="269"/>
        <v>42425.666666666664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20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41876.256192129636</v>
      </c>
      <c r="T2823" s="10">
        <f t="shared" si="269"/>
        <v>41905.589525462965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20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42061.017268518517</v>
      </c>
      <c r="T2824" s="10">
        <f t="shared" si="269"/>
        <v>42090.308935185181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20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42067.344976851855</v>
      </c>
      <c r="T2825" s="10">
        <f t="shared" si="269"/>
        <v>42094.624305555553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20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42136.604120370372</v>
      </c>
      <c r="T2826" s="10">
        <f t="shared" si="269"/>
        <v>42167.738194444442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20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42313.125995370377</v>
      </c>
      <c r="T2827" s="10">
        <f t="shared" si="269"/>
        <v>42342.459328703706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20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42171.368194444447</v>
      </c>
      <c r="T2828" s="10">
        <f t="shared" si="269"/>
        <v>42194.958333333336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20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42495.016967592594</v>
      </c>
      <c r="T2829" s="10">
        <f t="shared" si="269"/>
        <v>42524.354166666664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2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42254.598020833335</v>
      </c>
      <c r="T2830" s="10">
        <f t="shared" si="269"/>
        <v>42279.624999999993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20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42495.767569444448</v>
      </c>
      <c r="T2831" s="10">
        <f t="shared" si="269"/>
        <v>42523.100902777776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20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41759.173009259262</v>
      </c>
      <c r="T2832" s="10">
        <f t="shared" si="269"/>
        <v>41770.832638888889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20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42172.158217592594</v>
      </c>
      <c r="T2833" s="10">
        <f t="shared" si="269"/>
        <v>42201.491550925923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20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41939.042754629634</v>
      </c>
      <c r="T2834" s="10">
        <f t="shared" si="269"/>
        <v>41966.583333333336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20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42268.461030092592</v>
      </c>
      <c r="T2835" s="10">
        <f t="shared" si="269"/>
        <v>42287.749999999993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20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42020.293171296296</v>
      </c>
      <c r="T2836" s="10">
        <f t="shared" si="269"/>
        <v>42034.626504629625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20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42314.037233796298</v>
      </c>
      <c r="T2837" s="10">
        <f t="shared" si="269"/>
        <v>42342.666666666664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20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42746.595115740747</v>
      </c>
      <c r="T2838" s="10">
        <f t="shared" si="269"/>
        <v>42783.874305555553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20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42308.241712962968</v>
      </c>
      <c r="T2839" s="10">
        <f t="shared" si="269"/>
        <v>42347.616712962961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2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41842.940925925926</v>
      </c>
      <c r="T2840" s="10">
        <f t="shared" si="269"/>
        <v>41864.583333333328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20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41853.573541666665</v>
      </c>
      <c r="T2841" s="10">
        <f t="shared" si="269"/>
        <v>41875.874305555553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20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42060.368969907409</v>
      </c>
      <c r="T2842" s="10">
        <f t="shared" si="269"/>
        <v>42081.374999999993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20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42292.072881944448</v>
      </c>
      <c r="T2843" s="10">
        <f t="shared" si="269"/>
        <v>42351.447881944441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20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41785.285821759266</v>
      </c>
      <c r="T2844" s="10">
        <f t="shared" si="269"/>
        <v>41811.125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20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42493.071180555555</v>
      </c>
      <c r="T2845" s="10">
        <f t="shared" si="269"/>
        <v>42533.833333333336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20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42709.87939814815</v>
      </c>
      <c r="T2846" s="10">
        <f t="shared" si="269"/>
        <v>42739.212731481479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20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42103.349918981483</v>
      </c>
      <c r="T2847" s="10">
        <f t="shared" si="269"/>
        <v>42162.683252314811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20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42109.025393518525</v>
      </c>
      <c r="T2848" s="10">
        <f t="shared" si="269"/>
        <v>42153.358726851853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20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42454.139641203707</v>
      </c>
      <c r="T2849" s="10">
        <f t="shared" si="269"/>
        <v>42513.472974537035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2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42123.982164351859</v>
      </c>
      <c r="T2850" s="10">
        <f t="shared" si="269"/>
        <v>42153.315497685187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20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42453.76157407408</v>
      </c>
      <c r="T2851" s="10">
        <f t="shared" si="269"/>
        <v>42483.094907407409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20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41858.340405092596</v>
      </c>
      <c r="T2852" s="10">
        <f t="shared" si="269"/>
        <v>41887.673738425925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20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42390.3359837963</v>
      </c>
      <c r="T2853" s="10">
        <f t="shared" si="269"/>
        <v>42398.636805555558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20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41781.378506944449</v>
      </c>
      <c r="T2854" s="10">
        <f t="shared" si="269"/>
        <v>41810.711840277778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20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41836.524270833332</v>
      </c>
      <c r="T2855" s="10">
        <f t="shared" si="269"/>
        <v>41895.85760416666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20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42112.049988425926</v>
      </c>
      <c r="T2856" s="10">
        <f t="shared" si="269"/>
        <v>42131.383321759255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20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42370.341099537043</v>
      </c>
      <c r="T2857" s="10">
        <f t="shared" si="269"/>
        <v>42398.648611111108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20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42165.370914351857</v>
      </c>
      <c r="T2858" s="10">
        <f t="shared" si="269"/>
        <v>42224.56527777778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20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42727.25341435185</v>
      </c>
      <c r="T2859" s="10">
        <f t="shared" si="269"/>
        <v>42786.416666666664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2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41954.87841435185</v>
      </c>
      <c r="T2860" s="10">
        <f t="shared" si="269"/>
        <v>41978.144444444442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20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42233.695648148154</v>
      </c>
      <c r="T2861" s="10">
        <f t="shared" si="269"/>
        <v>42293.028981481482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20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42481.133981481486</v>
      </c>
      <c r="T2862" s="10">
        <f t="shared" si="269"/>
        <v>42540.467314814814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20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42257.924166666671</v>
      </c>
      <c r="T2863" s="10">
        <f t="shared" si="269"/>
        <v>42271.2575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20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41785.123020833336</v>
      </c>
      <c r="T2864" s="10">
        <f t="shared" si="269"/>
        <v>41814.456354166665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20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41832.008368055562</v>
      </c>
      <c r="T2865" s="10">
        <f t="shared" si="269"/>
        <v>41891.34170138889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20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42172.946840277778</v>
      </c>
      <c r="T2866" s="10">
        <f t="shared" si="269"/>
        <v>42202.220833333333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20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41950.447442129633</v>
      </c>
      <c r="T2867" s="10">
        <f t="shared" si="269"/>
        <v>42009.780775462961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20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42628.288437500007</v>
      </c>
      <c r="T2868" s="10">
        <f t="shared" si="269"/>
        <v>42657.583333333336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20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42531.528611111113</v>
      </c>
      <c r="T2869" s="10">
        <f t="shared" si="269"/>
        <v>42554.833333333336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2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42619.160347222227</v>
      </c>
      <c r="T2870" s="10">
        <f t="shared" si="269"/>
        <v>42648.493680555555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20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42540.926863425928</v>
      </c>
      <c r="T2871" s="10">
        <f t="shared" si="269"/>
        <v>42570.260196759256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20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41746.522743055561</v>
      </c>
      <c r="T2872" s="10">
        <f t="shared" si="269"/>
        <v>41775.856076388889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20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41975.071909722225</v>
      </c>
      <c r="T2873" s="10">
        <f t="shared" si="269"/>
        <v>41994.405243055553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20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42115.449513888896</v>
      </c>
      <c r="T2874" s="10">
        <f t="shared" si="269"/>
        <v>42174.782847222225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20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42003.150821759256</v>
      </c>
      <c r="T2875" s="10">
        <f t="shared" si="269"/>
        <v>42032.484155092585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20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42723.178078703706</v>
      </c>
      <c r="T2876" s="10">
        <f t="shared" si="269"/>
        <v>42752.511412037034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20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42465.461724537039</v>
      </c>
      <c r="T2877" s="10">
        <f t="shared" si="269"/>
        <v>42494.795057870368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20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42172.077303240738</v>
      </c>
      <c r="T2878" s="10">
        <f t="shared" si="269"/>
        <v>42201.410636574066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20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42673.28847222223</v>
      </c>
      <c r="T2879" s="10">
        <f t="shared" si="269"/>
        <v>42704.374999999993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2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42128.949016203704</v>
      </c>
      <c r="T2880" s="10">
        <f t="shared" si="269"/>
        <v>42188.282349537032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20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42360.058576388888</v>
      </c>
      <c r="T2881" s="10">
        <f t="shared" si="269"/>
        <v>42389.391909722217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20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42193.239027777781</v>
      </c>
      <c r="T2882" s="10">
        <f t="shared" si="269"/>
        <v>42236.378472222219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20">
        <f t="shared" ref="O2883:O2946" si="270">IFERROR((E2883)/(D2883)*100,("-"))</f>
        <v>0</v>
      </c>
      <c r="P2883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RIGHT(N2883,LEN(N2883)-SEARCH("/",N2883))</f>
        <v>plays</v>
      </c>
      <c r="S2883" s="10">
        <f t="shared" ref="S2883:S2946" si="274">(J2883/86400)+25569+(8/24)</f>
        <v>41916.930972222224</v>
      </c>
      <c r="T2883" s="10">
        <f t="shared" ref="T2883:T2946" si="275">(I2883/86400)+25569+(-8/24)</f>
        <v>41976.305972222217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20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42461.929606481484</v>
      </c>
      <c r="T2884" s="10">
        <f t="shared" si="275"/>
        <v>42491.262939814813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20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42371.236539351856</v>
      </c>
      <c r="T2885" s="10">
        <f t="shared" si="275"/>
        <v>42405.874305555553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20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41949.060590277782</v>
      </c>
      <c r="T2886" s="10">
        <f t="shared" si="275"/>
        <v>41978.393923611111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20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42047.409733796296</v>
      </c>
      <c r="T2887" s="10">
        <f t="shared" si="275"/>
        <v>42076.70140046296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20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42261.966250000005</v>
      </c>
      <c r="T2888" s="10">
        <f t="shared" si="275"/>
        <v>42265.832638888889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20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41985.760694444449</v>
      </c>
      <c r="T2889" s="10">
        <f t="shared" si="275"/>
        <v>42015.094027777777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2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41922.868518518524</v>
      </c>
      <c r="T2890" s="10">
        <f t="shared" si="275"/>
        <v>41929.874305555553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20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41851.196585648147</v>
      </c>
      <c r="T2891" s="10">
        <f t="shared" si="275"/>
        <v>41880.529918981476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20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41832.076296296298</v>
      </c>
      <c r="T2892" s="10">
        <f t="shared" si="275"/>
        <v>41859.791666666664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20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42416.216759259267</v>
      </c>
      <c r="T2893" s="10">
        <f t="shared" si="275"/>
        <v>42475.508425925924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20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41870.047500000001</v>
      </c>
      <c r="T2894" s="10">
        <f t="shared" si="275"/>
        <v>41876.541666666664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20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41954.106423611112</v>
      </c>
      <c r="T2895" s="10">
        <f t="shared" si="275"/>
        <v>42012.749999999993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20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42038.319618055561</v>
      </c>
      <c r="T2896" s="10">
        <f t="shared" si="275"/>
        <v>42097.611284722218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20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41811.888796296298</v>
      </c>
      <c r="T2897" s="10">
        <f t="shared" si="275"/>
        <v>41812.541666666664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20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42702.242141203707</v>
      </c>
      <c r="T2898" s="10">
        <f t="shared" si="275"/>
        <v>42715.916666666664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20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42258.979837962965</v>
      </c>
      <c r="T2899" s="10">
        <f t="shared" si="275"/>
        <v>42288.311863425923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2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42278.998298611114</v>
      </c>
      <c r="T2900" s="10">
        <f t="shared" si="275"/>
        <v>42308.331631944442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20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42515.411550925928</v>
      </c>
      <c r="T2901" s="10">
        <f t="shared" si="275"/>
        <v>42574.744884259257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20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41830.567500000005</v>
      </c>
      <c r="T2902" s="10">
        <f t="shared" si="275"/>
        <v>41859.900833333333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20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41983.237719907411</v>
      </c>
      <c r="T2903" s="10">
        <f t="shared" si="275"/>
        <v>42042.571053240739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20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42210.773101851853</v>
      </c>
      <c r="T2904" s="10">
        <f t="shared" si="275"/>
        <v>42240.106435185182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20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42196.500208333331</v>
      </c>
      <c r="T2905" s="10">
        <f t="shared" si="275"/>
        <v>42255.83354166666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20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41941.301284722227</v>
      </c>
      <c r="T2906" s="10">
        <f t="shared" si="275"/>
        <v>41952.166666666664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20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42606.390196759261</v>
      </c>
      <c r="T2907" s="10">
        <f t="shared" si="275"/>
        <v>42619.723530092589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20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42199.982245370375</v>
      </c>
      <c r="T2908" s="10">
        <f t="shared" si="275"/>
        <v>42216.708333333336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20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42445.211076388892</v>
      </c>
      <c r="T2909" s="10">
        <f t="shared" si="275"/>
        <v>42504.544409722221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2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42500.065034722225</v>
      </c>
      <c r="T2910" s="10">
        <f t="shared" si="275"/>
        <v>42529.398368055554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20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41929.599548611113</v>
      </c>
      <c r="T2911" s="10">
        <f t="shared" si="275"/>
        <v>41968.490277777775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20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42108.174618055556</v>
      </c>
      <c r="T2912" s="10">
        <f t="shared" si="275"/>
        <v>42167.507951388885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20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42143.102152777785</v>
      </c>
      <c r="T2913" s="10">
        <f t="shared" si="275"/>
        <v>42182.435486111113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20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42354.46497685185</v>
      </c>
      <c r="T2914" s="10">
        <f t="shared" si="275"/>
        <v>42383.798310185179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20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41829.256238425929</v>
      </c>
      <c r="T2915" s="10">
        <f t="shared" si="275"/>
        <v>41888.589571759258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20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42018.240671296298</v>
      </c>
      <c r="T2916" s="10">
        <f t="shared" si="275"/>
        <v>42077.532337962963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20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42415.731365740743</v>
      </c>
      <c r="T2917" s="10">
        <f t="shared" si="275"/>
        <v>42445.0230324074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20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41755.810057870374</v>
      </c>
      <c r="T2918" s="10">
        <f t="shared" si="275"/>
        <v>41778.143391203703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20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42245.567673611113</v>
      </c>
      <c r="T2919" s="10">
        <f t="shared" si="275"/>
        <v>42262.901006944441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42278.963043981486</v>
      </c>
      <c r="T2920" s="10">
        <f t="shared" si="275"/>
        <v>42306.296377314815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20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41826.952881944446</v>
      </c>
      <c r="T2921" s="10">
        <f t="shared" si="275"/>
        <v>41856.286215277774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20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42059.125810185193</v>
      </c>
      <c r="T2922" s="10">
        <f t="shared" si="275"/>
        <v>42088.41747685185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20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41878.219953703709</v>
      </c>
      <c r="T2923" s="10">
        <f t="shared" si="275"/>
        <v>41907.553287037037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20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42098.207488425927</v>
      </c>
      <c r="T2924" s="10">
        <f t="shared" si="275"/>
        <v>42142.540821759256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20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42013.485868055555</v>
      </c>
      <c r="T2925" s="10">
        <f t="shared" si="275"/>
        <v>42027.791666666664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20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42103.890162037038</v>
      </c>
      <c r="T2926" s="10">
        <f t="shared" si="275"/>
        <v>42132.832638888889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20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41863.917453703711</v>
      </c>
      <c r="T2927" s="10">
        <f t="shared" si="275"/>
        <v>41893.250787037039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20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42045.099293981482</v>
      </c>
      <c r="T2928" s="10">
        <f t="shared" si="275"/>
        <v>42058.432627314811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20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41807.002650462964</v>
      </c>
      <c r="T2929" s="10">
        <f t="shared" si="275"/>
        <v>41834.875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2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42404.331550925934</v>
      </c>
      <c r="T2930" s="10">
        <f t="shared" si="275"/>
        <v>42433.664884259262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20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41754.897662037038</v>
      </c>
      <c r="T2931" s="10">
        <f t="shared" si="275"/>
        <v>41784.230995370366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20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42101.917407407411</v>
      </c>
      <c r="T2932" s="10">
        <f t="shared" si="275"/>
        <v>42131.250740740739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20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41872.624571759261</v>
      </c>
      <c r="T2933" s="10">
        <f t="shared" si="275"/>
        <v>41896.922222222223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20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42025.498113425929</v>
      </c>
      <c r="T2934" s="10">
        <f t="shared" si="275"/>
        <v>42056.124999999993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20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42496.289965277778</v>
      </c>
      <c r="T2935" s="10">
        <f t="shared" si="275"/>
        <v>42525.623298611106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20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41775.969490740747</v>
      </c>
      <c r="T2936" s="10">
        <f t="shared" si="275"/>
        <v>41805.302824074075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20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42553.916759259264</v>
      </c>
      <c r="T2937" s="10">
        <f t="shared" si="275"/>
        <v>42611.374999999993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20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41912.9840625</v>
      </c>
      <c r="T2938" s="10">
        <f t="shared" si="275"/>
        <v>41924.874305555553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20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41803.790659722225</v>
      </c>
      <c r="T2939" s="10">
        <f t="shared" si="275"/>
        <v>41833.123993055553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2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42005.037199074075</v>
      </c>
      <c r="T2940" s="10">
        <f t="shared" si="275"/>
        <v>42034.370532407404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20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41846.142500000002</v>
      </c>
      <c r="T2941" s="10">
        <f t="shared" si="275"/>
        <v>41878.708333333328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20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41983.10668981482</v>
      </c>
      <c r="T2942" s="10">
        <f t="shared" si="275"/>
        <v>42022.440023148149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20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42035.29346064815</v>
      </c>
      <c r="T2943" s="10">
        <f t="shared" si="275"/>
        <v>42064.626793981479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20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42335.137256944443</v>
      </c>
      <c r="T2944" s="10">
        <f t="shared" si="275"/>
        <v>42354.512499999997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20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42077.462731481479</v>
      </c>
      <c r="T2945" s="10">
        <f t="shared" si="275"/>
        <v>42106.796064814807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20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42133.247662037036</v>
      </c>
      <c r="T2946" s="10">
        <f t="shared" si="275"/>
        <v>42162.580995370365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20">
        <f t="shared" ref="O2947:O3010" si="276">IFERROR((E2947)/(D2947)*100,("-"))</f>
        <v>0</v>
      </c>
      <c r="P2947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RIGHT(N2947,LEN(N2947)-SEARCH("/",N2947))</f>
        <v>spaces</v>
      </c>
      <c r="S2947" s="10">
        <f t="shared" ref="S2947:S3010" si="280">(J2947/86400)+25569+(8/24)</f>
        <v>42118.472916666673</v>
      </c>
      <c r="T2947" s="10">
        <f t="shared" ref="T2947:T3010" si="281">(I2947/86400)+25569+(-8/24)</f>
        <v>42147.806250000001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20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42567.864490740743</v>
      </c>
      <c r="T2948" s="10">
        <f t="shared" si="281"/>
        <v>42597.197824074072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20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42649.895451388897</v>
      </c>
      <c r="T2949" s="10">
        <f t="shared" si="281"/>
        <v>42698.382638888885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2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42097.982557870368</v>
      </c>
      <c r="T2950" s="10">
        <f t="shared" si="281"/>
        <v>42157.315891203696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20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42298.156446759262</v>
      </c>
      <c r="T2951" s="10">
        <f t="shared" si="281"/>
        <v>42327.531446759262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20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42362.698518518526</v>
      </c>
      <c r="T2952" s="10">
        <f t="shared" si="281"/>
        <v>42392.031851851854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20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41873.136261574073</v>
      </c>
      <c r="T2953" s="10">
        <f t="shared" si="281"/>
        <v>41917.469594907401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20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42629.023599537039</v>
      </c>
      <c r="T2954" s="10">
        <f t="shared" si="281"/>
        <v>42659.833333333336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20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42256.125243055554</v>
      </c>
      <c r="T2955" s="10">
        <f t="shared" si="281"/>
        <v>42285.458576388883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20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42790.916701388887</v>
      </c>
      <c r="T2956" s="10">
        <f t="shared" si="281"/>
        <v>42810.208368055552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20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42142.074641203704</v>
      </c>
      <c r="T2957" s="10">
        <f t="shared" si="281"/>
        <v>42171.407974537033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20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42465.292245370372</v>
      </c>
      <c r="T2958" s="10">
        <f t="shared" si="281"/>
        <v>42494.625578703701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20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42031.344583333332</v>
      </c>
      <c r="T2959" s="10">
        <f t="shared" si="281"/>
        <v>42090.636249999996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2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42439.11246527778</v>
      </c>
      <c r="T2960" s="10">
        <f t="shared" si="281"/>
        <v>42498.404131944444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20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42498.341724537044</v>
      </c>
      <c r="T2961" s="10">
        <f t="shared" si="281"/>
        <v>42527.675057870372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20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41864.090543981481</v>
      </c>
      <c r="T2962" s="10">
        <f t="shared" si="281"/>
        <v>41893.42387731481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20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42061.54582175926</v>
      </c>
      <c r="T2963" s="10">
        <f t="shared" si="281"/>
        <v>42088.833333333336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20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42036.577615740745</v>
      </c>
      <c r="T2964" s="10">
        <f t="shared" si="281"/>
        <v>42063.957638888889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20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42157.803518518522</v>
      </c>
      <c r="T2965" s="10">
        <f t="shared" si="281"/>
        <v>42187.13685185185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20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41828.243275462963</v>
      </c>
      <c r="T2966" s="10">
        <f t="shared" si="281"/>
        <v>41857.563888888886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20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42163.062881944446</v>
      </c>
      <c r="T2967" s="10">
        <f t="shared" si="281"/>
        <v>42192.396215277775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20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42234.071898148155</v>
      </c>
      <c r="T2968" s="10">
        <f t="shared" si="281"/>
        <v>42263.405231481483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20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42042.531157407408</v>
      </c>
      <c r="T2969" s="10">
        <f t="shared" si="281"/>
        <v>42071.822824074072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2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42585.857175925928</v>
      </c>
      <c r="T2970" s="10">
        <f t="shared" si="281"/>
        <v>42598.832638888889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20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42098.119826388887</v>
      </c>
      <c r="T2971" s="10">
        <f t="shared" si="281"/>
        <v>42127.618750000001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20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41809.002905092595</v>
      </c>
      <c r="T2972" s="10">
        <f t="shared" si="281"/>
        <v>41838.336238425924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20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41852.991643518522</v>
      </c>
      <c r="T2973" s="10">
        <f t="shared" si="281"/>
        <v>41882.324976851851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20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42694.443518518521</v>
      </c>
      <c r="T2974" s="10">
        <f t="shared" si="281"/>
        <v>42708.708333333336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20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42342.151712962965</v>
      </c>
      <c r="T2975" s="10">
        <f t="shared" si="281"/>
        <v>42369.833333333336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20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41880.39434027778</v>
      </c>
      <c r="T2976" s="10">
        <f t="shared" si="281"/>
        <v>41907.732638888883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20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41942.017199074078</v>
      </c>
      <c r="T2977" s="10">
        <f t="shared" si="281"/>
        <v>41969.791666666664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20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42426.064004629632</v>
      </c>
      <c r="T2978" s="10">
        <f t="shared" si="281"/>
        <v>42442.166666666664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20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42027.214513888895</v>
      </c>
      <c r="T2979" s="10">
        <f t="shared" si="281"/>
        <v>42085.759722222218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2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41922.973923611113</v>
      </c>
      <c r="T2980" s="10">
        <f t="shared" si="281"/>
        <v>41931.915972222218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20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41994.157673611109</v>
      </c>
      <c r="T2981" s="10">
        <f t="shared" si="281"/>
        <v>42009.916666666664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20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42220.249189814822</v>
      </c>
      <c r="T2982" s="10">
        <f t="shared" si="281"/>
        <v>42239.749999999993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20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42225.893009259256</v>
      </c>
      <c r="T2983" s="10">
        <f t="shared" si="281"/>
        <v>42270.226342592585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20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42382.020173611112</v>
      </c>
      <c r="T2984" s="10">
        <f t="shared" si="281"/>
        <v>42411.353506944441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20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41894.96569444445</v>
      </c>
      <c r="T2985" s="10">
        <f t="shared" si="281"/>
        <v>41954.340694444443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20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42576.61204861111</v>
      </c>
      <c r="T2986" s="10">
        <f t="shared" si="281"/>
        <v>42605.945381944439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20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42655.307037037041</v>
      </c>
      <c r="T2987" s="10">
        <f t="shared" si="281"/>
        <v>42673.833333333336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20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42431.833402777782</v>
      </c>
      <c r="T2988" s="10">
        <f t="shared" si="281"/>
        <v>42491.125069444439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20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42627.640636574077</v>
      </c>
      <c r="T2989" s="10">
        <f t="shared" si="281"/>
        <v>42655.666666666664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2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42511.695381944446</v>
      </c>
      <c r="T2990" s="10">
        <f t="shared" si="281"/>
        <v>42541.028715277775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20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42337.353726851856</v>
      </c>
      <c r="T2991" s="10">
        <f t="shared" si="281"/>
        <v>42358.874305555553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20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42341.907638888886</v>
      </c>
      <c r="T2992" s="10">
        <f t="shared" si="281"/>
        <v>42376.240972222215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20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42741.170486111114</v>
      </c>
      <c r="T2993" s="10">
        <f t="shared" si="281"/>
        <v>42762.503819444442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20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42623.100810185184</v>
      </c>
      <c r="T2994" s="10">
        <f t="shared" si="281"/>
        <v>42652.434143518512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20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42391.172071759262</v>
      </c>
      <c r="T2995" s="10">
        <f t="shared" si="281"/>
        <v>42420.50540509259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20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41885.81217592593</v>
      </c>
      <c r="T2996" s="10">
        <f t="shared" si="281"/>
        <v>41915.145509259259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20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42724.998506944445</v>
      </c>
      <c r="T2997" s="10">
        <f t="shared" si="281"/>
        <v>42754.331840277773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20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42091.245833333334</v>
      </c>
      <c r="T2998" s="10">
        <f t="shared" si="281"/>
        <v>42150.579166666663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20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42776.067048611112</v>
      </c>
      <c r="T2999" s="10">
        <f t="shared" si="281"/>
        <v>42792.874305555553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2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41778.526956018519</v>
      </c>
      <c r="T3000" s="10">
        <f t="shared" si="281"/>
        <v>41805.850694444445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20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42781.073611111111</v>
      </c>
      <c r="T3001" s="10">
        <f t="shared" si="281"/>
        <v>42794.749999999993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20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42753.160532407412</v>
      </c>
      <c r="T3002" s="10">
        <f t="shared" si="281"/>
        <v>42766.416666666664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20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42535.22895833334</v>
      </c>
      <c r="T3003" s="10">
        <f t="shared" si="281"/>
        <v>42564.562291666669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20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41240.169583333336</v>
      </c>
      <c r="T3004" s="10">
        <f t="shared" si="281"/>
        <v>41269.502916666665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20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42399.182592592595</v>
      </c>
      <c r="T3005" s="10">
        <f t="shared" si="281"/>
        <v>42429.915972222218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20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41929.214398148149</v>
      </c>
      <c r="T3006" s="10">
        <f t="shared" si="281"/>
        <v>41958.589398148142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20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41889.008159722223</v>
      </c>
      <c r="T3007" s="10">
        <f t="shared" si="281"/>
        <v>41918.341493055552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20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41958.090173611112</v>
      </c>
      <c r="T3008" s="10">
        <f t="shared" si="281"/>
        <v>41987.42350694444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20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42098.549571759264</v>
      </c>
      <c r="T3009" s="10">
        <f t="shared" si="281"/>
        <v>42118.882905092592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2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42360.545358796298</v>
      </c>
      <c r="T3010" s="10">
        <f t="shared" si="281"/>
        <v>42389.878692129627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20">
        <f t="shared" ref="O3011:O3074" si="282">IFERROR((E3011)/(D3011)*100,("-"))</f>
        <v>119.756</v>
      </c>
      <c r="P3011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RIGHT(N3011,LEN(N3011)-SEARCH("/",N3011))</f>
        <v>spaces</v>
      </c>
      <c r="S3011" s="10">
        <f t="shared" ref="S3011:S3074" si="286">(J3011/86400)+25569+(8/24)</f>
        <v>41939.903240740743</v>
      </c>
      <c r="T3011" s="10">
        <f t="shared" ref="T3011:T3074" si="287">(I3011/86400)+25569+(-8/24)</f>
        <v>41969.278240740743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20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41997.165729166671</v>
      </c>
      <c r="T3012" s="10">
        <f t="shared" si="287"/>
        <v>42056.499062499999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20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42334.802268518521</v>
      </c>
      <c r="T3013" s="10">
        <f t="shared" si="287"/>
        <v>42361.624305555553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20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42025.036226851858</v>
      </c>
      <c r="T3014" s="10">
        <f t="shared" si="287"/>
        <v>42045.369560185187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20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42147.169548611113</v>
      </c>
      <c r="T3015" s="10">
        <f t="shared" si="287"/>
        <v>42176.502881944441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20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41920.456944444442</v>
      </c>
      <c r="T3016" s="10">
        <f t="shared" si="287"/>
        <v>41947.875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20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41786.060625000006</v>
      </c>
      <c r="T3017" s="10">
        <f t="shared" si="287"/>
        <v>41800.833333333328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20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41778.881388888891</v>
      </c>
      <c r="T3018" s="10">
        <f t="shared" si="287"/>
        <v>41838.214722222219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20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41842.183368055557</v>
      </c>
      <c r="T3019" s="10">
        <f t="shared" si="287"/>
        <v>41871.516701388886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42163.631666666668</v>
      </c>
      <c r="T3020" s="10">
        <f t="shared" si="287"/>
        <v>42205.583333333336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20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41759.166898148149</v>
      </c>
      <c r="T3021" s="10">
        <f t="shared" si="287"/>
        <v>41785.791666666664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20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42171.179780092592</v>
      </c>
      <c r="T3022" s="10">
        <f t="shared" si="287"/>
        <v>42230.513113425921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20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42660.952187499999</v>
      </c>
      <c r="T3023" s="10">
        <f t="shared" si="287"/>
        <v>42695.915972222218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20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42565.287141203706</v>
      </c>
      <c r="T3024" s="10">
        <f t="shared" si="287"/>
        <v>42609.620474537034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20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42122.009097222224</v>
      </c>
      <c r="T3025" s="10">
        <f t="shared" si="287"/>
        <v>42166.342430555553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20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41159.327256944445</v>
      </c>
      <c r="T3026" s="10">
        <f t="shared" si="287"/>
        <v>41188.660590277774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20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41761.84274305556</v>
      </c>
      <c r="T3027" s="10">
        <f t="shared" si="287"/>
        <v>41789.333333333328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20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42783.792731481481</v>
      </c>
      <c r="T3028" s="10">
        <f t="shared" si="287"/>
        <v>42797.126064814809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20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42054.037627314821</v>
      </c>
      <c r="T3029" s="10">
        <f t="shared" si="287"/>
        <v>42083.329293981478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2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42567.59751157408</v>
      </c>
      <c r="T3030" s="10">
        <f t="shared" si="287"/>
        <v>42596.930844907409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20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41933.042210648149</v>
      </c>
      <c r="T3031" s="10">
        <f t="shared" si="287"/>
        <v>41960.857638888883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20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42234.080682870372</v>
      </c>
      <c r="T3032" s="10">
        <f t="shared" si="287"/>
        <v>42263.4140162037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20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42598.215821759259</v>
      </c>
      <c r="T3033" s="10">
        <f t="shared" si="287"/>
        <v>42657.549155092587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20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42228.377997685187</v>
      </c>
      <c r="T3034" s="10">
        <f t="shared" si="287"/>
        <v>42257.711331018516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20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42570.443576388891</v>
      </c>
      <c r="T3035" s="10">
        <f t="shared" si="287"/>
        <v>42599.776909722219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20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42644.868692129632</v>
      </c>
      <c r="T3036" s="10">
        <f t="shared" si="287"/>
        <v>42674.832638888889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20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41368.893622685187</v>
      </c>
      <c r="T3037" s="10">
        <f t="shared" si="287"/>
        <v>41398.226956018516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20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41467.118564814817</v>
      </c>
      <c r="T3038" s="10">
        <f t="shared" si="287"/>
        <v>41502.165972222218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20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40379.226539351854</v>
      </c>
      <c r="T3039" s="10">
        <f t="shared" si="287"/>
        <v>40452.874305555553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2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42373.58561342593</v>
      </c>
      <c r="T3040" s="10">
        <f t="shared" si="287"/>
        <v>42432.918946759259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20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41611.127754629633</v>
      </c>
      <c r="T3041" s="10">
        <f t="shared" si="287"/>
        <v>41636.999305555553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20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42178.125243055554</v>
      </c>
      <c r="T3042" s="10">
        <f t="shared" si="287"/>
        <v>42181.624999999993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20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42360.201944444452</v>
      </c>
      <c r="T3043" s="10">
        <f t="shared" si="287"/>
        <v>42389.535277777781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20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42254.021377314821</v>
      </c>
      <c r="T3044" s="10">
        <f t="shared" si="287"/>
        <v>42283.354710648149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20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42083.403923611113</v>
      </c>
      <c r="T3045" s="10">
        <f t="shared" si="287"/>
        <v>42109.784722222219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20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42388.060162037036</v>
      </c>
      <c r="T3046" s="10">
        <f t="shared" si="287"/>
        <v>42402.393495370365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20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41843.489062500004</v>
      </c>
      <c r="T3047" s="10">
        <f t="shared" si="287"/>
        <v>41872.822395833333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20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41863.136412037042</v>
      </c>
      <c r="T3048" s="10">
        <f t="shared" si="287"/>
        <v>41891.869444444441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20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42444.322384259263</v>
      </c>
      <c r="T3049" s="10">
        <f t="shared" si="287"/>
        <v>42487.219444444439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2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41976.234513888892</v>
      </c>
      <c r="T3050" s="10">
        <f t="shared" si="287"/>
        <v>42004.556944444441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20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42139.347858796296</v>
      </c>
      <c r="T3051" s="10">
        <f t="shared" si="287"/>
        <v>42168.681192129625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20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42465.501851851855</v>
      </c>
      <c r="T3052" s="10">
        <f t="shared" si="287"/>
        <v>42494.835185185184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20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42744.74936342593</v>
      </c>
      <c r="T3053" s="10">
        <f t="shared" si="287"/>
        <v>42774.082696759258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20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42123.00340277778</v>
      </c>
      <c r="T3054" s="10">
        <f t="shared" si="287"/>
        <v>42152.332638888889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20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41863.095057870371</v>
      </c>
      <c r="T3055" s="10">
        <f t="shared" si="287"/>
        <v>41913.832638888889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20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42028.166134259263</v>
      </c>
      <c r="T3056" s="10">
        <f t="shared" si="287"/>
        <v>42064.711111111108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20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41954.291550925926</v>
      </c>
      <c r="T3057" s="10">
        <f t="shared" si="287"/>
        <v>42013.624884259254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20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41851.969722222224</v>
      </c>
      <c r="T3058" s="10">
        <f t="shared" si="287"/>
        <v>41911.303055555552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20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42433.983923611115</v>
      </c>
      <c r="T3059" s="10">
        <f t="shared" si="287"/>
        <v>42463.275590277779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2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42460.707638888889</v>
      </c>
      <c r="T3060" s="10">
        <f t="shared" si="287"/>
        <v>42510.040972222218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20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41830.269050925926</v>
      </c>
      <c r="T3061" s="10">
        <f t="shared" si="287"/>
        <v>41859.602384259255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20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42245.608032407406</v>
      </c>
      <c r="T3062" s="10">
        <f t="shared" si="287"/>
        <v>42274.941365740735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20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41835.117453703708</v>
      </c>
      <c r="T3063" s="10">
        <f t="shared" si="287"/>
        <v>41864.450787037036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20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42248.869120370371</v>
      </c>
      <c r="T3064" s="10">
        <f t="shared" si="287"/>
        <v>42277.416666666664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20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42631.25622685186</v>
      </c>
      <c r="T3065" s="10">
        <f t="shared" si="287"/>
        <v>42665.589560185188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20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42299.463495370372</v>
      </c>
      <c r="T3066" s="10">
        <f t="shared" si="287"/>
        <v>42329.957638888889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20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41825.388564814821</v>
      </c>
      <c r="T3067" s="10">
        <f t="shared" si="287"/>
        <v>41849.721898148149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20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42531.561770833338</v>
      </c>
      <c r="T3068" s="10">
        <f t="shared" si="287"/>
        <v>42560.895104166666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20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42227.27174768519</v>
      </c>
      <c r="T3069" s="10">
        <f t="shared" si="287"/>
        <v>42256.605081018519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2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42264.024907407409</v>
      </c>
      <c r="T3070" s="10">
        <f t="shared" si="287"/>
        <v>42293.358240740738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20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41958.167060185187</v>
      </c>
      <c r="T3071" s="10">
        <f t="shared" si="287"/>
        <v>41987.500393518516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20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42691.066770833335</v>
      </c>
      <c r="T3072" s="10">
        <f t="shared" si="287"/>
        <v>42711.400104166663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20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42098.065752314818</v>
      </c>
      <c r="T3073" s="10">
        <f t="shared" si="287"/>
        <v>42114.915972222218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20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42659.023865740739</v>
      </c>
      <c r="T3074" s="10">
        <f t="shared" si="287"/>
        <v>42672.740277777775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20">
        <f t="shared" ref="O3075:O3138" si="288">IFERROR((E3075)/(D3075)*100,("-"))</f>
        <v>2.3035714285714284E-2</v>
      </c>
      <c r="P3075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RIGHT(N3075,LEN(N3075)-SEARCH("/",N3075))</f>
        <v>spaces</v>
      </c>
      <c r="S3075" s="10">
        <f t="shared" ref="S3075:S3138" si="292">(J3075/86400)+25569+(8/24)</f>
        <v>42112.017361111117</v>
      </c>
      <c r="T3075" s="10">
        <f t="shared" ref="T3075:T3138" si="293">(I3075/86400)+25569+(-8/24)</f>
        <v>42169.47152777778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20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42409.90461805556</v>
      </c>
      <c r="T3076" s="10">
        <f t="shared" si="293"/>
        <v>42439.237951388888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20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42551.435648148152</v>
      </c>
      <c r="T3077" s="10">
        <f t="shared" si="293"/>
        <v>42600.76898148148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20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42226.985219907408</v>
      </c>
      <c r="T3078" s="10">
        <f t="shared" si="293"/>
        <v>42286.318553240737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20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42767.290254629632</v>
      </c>
      <c r="T3079" s="10">
        <f t="shared" si="293"/>
        <v>42796.62358796296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2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42031.47216435185</v>
      </c>
      <c r="T3080" s="10">
        <f t="shared" si="293"/>
        <v>42060.805497685178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20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42056.046701388892</v>
      </c>
      <c r="T3081" s="10">
        <f t="shared" si="293"/>
        <v>42085.338368055549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20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41940.361620370371</v>
      </c>
      <c r="T3082" s="10">
        <f t="shared" si="293"/>
        <v>41999.736620370364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20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42237.51494212963</v>
      </c>
      <c r="T3083" s="10">
        <f t="shared" si="293"/>
        <v>42266.848275462959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20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42294.256319444445</v>
      </c>
      <c r="T3084" s="10">
        <f t="shared" si="293"/>
        <v>42323.631319444445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20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41853.896736111114</v>
      </c>
      <c r="T3085" s="10">
        <f t="shared" si="293"/>
        <v>41882.875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20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42101.057071759256</v>
      </c>
      <c r="T3086" s="10">
        <f t="shared" si="293"/>
        <v>42129.45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20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42247.21711805556</v>
      </c>
      <c r="T3087" s="10">
        <f t="shared" si="293"/>
        <v>42276.550451388888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20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42174.004155092596</v>
      </c>
      <c r="T3088" s="10">
        <f t="shared" si="293"/>
        <v>42233.337488425925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20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42665.483680555561</v>
      </c>
      <c r="T3089" s="10">
        <f t="shared" si="293"/>
        <v>42724.858680555553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2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41981.905636574076</v>
      </c>
      <c r="T3090" s="10">
        <f t="shared" si="293"/>
        <v>42012.236805555549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20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42528.875960648154</v>
      </c>
      <c r="T3091" s="10">
        <f t="shared" si="293"/>
        <v>42559.749305555553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20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42066.152141203704</v>
      </c>
      <c r="T3092" s="10">
        <f t="shared" si="293"/>
        <v>42125.443807870368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20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42567.281747685185</v>
      </c>
      <c r="T3093" s="10">
        <f t="shared" si="293"/>
        <v>42596.615081018514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20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42255.952685185192</v>
      </c>
      <c r="T3094" s="10">
        <f t="shared" si="293"/>
        <v>42292.583333333336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20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41761.242372685192</v>
      </c>
      <c r="T3095" s="10">
        <f t="shared" si="293"/>
        <v>41790.832638888889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20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42208.129120370373</v>
      </c>
      <c r="T3096" s="10">
        <f t="shared" si="293"/>
        <v>42267.462453703702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20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42523.358564814822</v>
      </c>
      <c r="T3097" s="10">
        <f t="shared" si="293"/>
        <v>42582.69189814815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20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42115.158865740748</v>
      </c>
      <c r="T3098" s="10">
        <f t="shared" si="293"/>
        <v>42144.492199074077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20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42629.836817129632</v>
      </c>
      <c r="T3099" s="10">
        <f t="shared" si="293"/>
        <v>42650.249999999993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2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42360.125567129631</v>
      </c>
      <c r="T3100" s="10">
        <f t="shared" si="293"/>
        <v>42407.678472222215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20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42382.523043981484</v>
      </c>
      <c r="T3101" s="10">
        <f t="shared" si="293"/>
        <v>42411.856377314813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20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41902.955729166672</v>
      </c>
      <c r="T3102" s="10">
        <f t="shared" si="293"/>
        <v>41932.2890625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20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42171.716863425929</v>
      </c>
      <c r="T3103" s="10">
        <f t="shared" si="293"/>
        <v>42200.99722222222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20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42555.673819444448</v>
      </c>
      <c r="T3104" s="10">
        <f t="shared" si="293"/>
        <v>42605.007152777776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20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42107.489652777782</v>
      </c>
      <c r="T3105" s="10">
        <f t="shared" si="293"/>
        <v>42166.82298611111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20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42007.242025462961</v>
      </c>
      <c r="T3106" s="10">
        <f t="shared" si="293"/>
        <v>42037.749999999993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20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41877.052268518521</v>
      </c>
      <c r="T3107" s="10">
        <f t="shared" si="293"/>
        <v>41930.875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20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42241.762453703705</v>
      </c>
      <c r="T3108" s="10">
        <f t="shared" si="293"/>
        <v>42263.583333333336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20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42129.147581018522</v>
      </c>
      <c r="T3109" s="10">
        <f t="shared" si="293"/>
        <v>42135.480914351851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2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42063.013819444452</v>
      </c>
      <c r="T3110" s="10">
        <f t="shared" si="293"/>
        <v>42122.305486111109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20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41844.458449074074</v>
      </c>
      <c r="T3111" s="10">
        <f t="shared" si="293"/>
        <v>41878.791782407403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20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42745.364803240744</v>
      </c>
      <c r="T3112" s="10">
        <f t="shared" si="293"/>
        <v>42784.698136574072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20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41885.928472222229</v>
      </c>
      <c r="T3113" s="10">
        <f t="shared" si="293"/>
        <v>41916.261805555558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20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42615.455254629633</v>
      </c>
      <c r="T3114" s="10">
        <f t="shared" si="293"/>
        <v>42674.788587962961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20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42082.064606481486</v>
      </c>
      <c r="T3115" s="10">
        <f t="shared" si="293"/>
        <v>42111.397939814815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20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41843.965856481482</v>
      </c>
      <c r="T3116" s="10">
        <f t="shared" si="293"/>
        <v>41903.29918981481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20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42496.780405092599</v>
      </c>
      <c r="T3117" s="10">
        <f t="shared" si="293"/>
        <v>42526.113738425927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20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42081.848668981482</v>
      </c>
      <c r="T3118" s="10">
        <f t="shared" si="293"/>
        <v>42095.18200231481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20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42509.707870370374</v>
      </c>
      <c r="T3119" s="10">
        <f t="shared" si="293"/>
        <v>42517.216666666667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42534.982905092598</v>
      </c>
      <c r="T3120" s="10">
        <f t="shared" si="293"/>
        <v>42553.316238425927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20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42060.378842592596</v>
      </c>
      <c r="T3121" s="10">
        <f t="shared" si="293"/>
        <v>42089.670509259253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20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42436.275416666664</v>
      </c>
      <c r="T3122" s="10">
        <f t="shared" si="293"/>
        <v>42495.567083333335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20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41849.013136574074</v>
      </c>
      <c r="T3123" s="10">
        <f t="shared" si="293"/>
        <v>41908.346469907403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20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42679.265416666669</v>
      </c>
      <c r="T3124" s="10">
        <f t="shared" si="293"/>
        <v>42683.640416666669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20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42531.326365740744</v>
      </c>
      <c r="T3125" s="10">
        <f t="shared" si="293"/>
        <v>42560.659699074073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20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41978.113437500004</v>
      </c>
      <c r="T3126" s="10">
        <f t="shared" si="293"/>
        <v>42037.446770833332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20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42346.540185185186</v>
      </c>
      <c r="T3127" s="10">
        <f t="shared" si="293"/>
        <v>42375.873518518514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20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42427.351412037038</v>
      </c>
      <c r="T3128" s="10">
        <f t="shared" si="293"/>
        <v>42456.643078703702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20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42035.190150462964</v>
      </c>
      <c r="T3129" s="10">
        <f t="shared" si="293"/>
        <v>42064.523483796293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2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42781.159039351849</v>
      </c>
      <c r="T3130" s="10">
        <f t="shared" si="293"/>
        <v>42810.450706018521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20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42804.176145833335</v>
      </c>
      <c r="T3131" s="10">
        <f t="shared" si="293"/>
        <v>42843.467812499999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20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42808.973564814813</v>
      </c>
      <c r="T3132" s="10">
        <f t="shared" si="293"/>
        <v>42838.874305555553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20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42803.912557870375</v>
      </c>
      <c r="T3133" s="10">
        <f t="shared" si="293"/>
        <v>42833.204224537032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20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42786.683564814819</v>
      </c>
      <c r="T3134" s="10">
        <f t="shared" si="293"/>
        <v>42845.975231481476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20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42788.898541666669</v>
      </c>
      <c r="T3135" s="10">
        <f t="shared" si="293"/>
        <v>42818.190208333333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20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42801.053460648145</v>
      </c>
      <c r="T3136" s="10">
        <f t="shared" si="293"/>
        <v>42821.345127314817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20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42807.485196759262</v>
      </c>
      <c r="T3137" s="10">
        <f t="shared" si="293"/>
        <v>42828.818530092591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20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42789.795763888891</v>
      </c>
      <c r="T3138" s="10">
        <f t="shared" si="293"/>
        <v>42825.624305555553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20">
        <f t="shared" ref="O3139:O3202" si="294">IFERROR((E3139)/(D3139)*100,("-"))</f>
        <v>3.3333333333333335</v>
      </c>
      <c r="P3139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RIGHT(N3139,LEN(N3139)-SEARCH("/",N3139))</f>
        <v>plays</v>
      </c>
      <c r="S3139" s="10">
        <f t="shared" ref="S3139:S3202" si="298">(J3139/86400)+25569+(8/24)</f>
        <v>42808.218391203707</v>
      </c>
      <c r="T3139" s="10">
        <f t="shared" ref="T3139:T3202" si="299">(I3139/86400)+25569+(-8/24)</f>
        <v>42858.466666666667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2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42809.979247685187</v>
      </c>
      <c r="T3140" s="10">
        <f t="shared" si="299"/>
        <v>42828.312581018516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20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42785.603703703709</v>
      </c>
      <c r="T3141" s="10">
        <f t="shared" si="299"/>
        <v>42818.856249999997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20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42803.052118055559</v>
      </c>
      <c r="T3142" s="10">
        <f t="shared" si="299"/>
        <v>42832.343784722216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20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42801.08666666667</v>
      </c>
      <c r="T3143" s="10">
        <f t="shared" si="299"/>
        <v>42841.499999999993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20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42783.84651620371</v>
      </c>
      <c r="T3144" s="10">
        <f t="shared" si="299"/>
        <v>42813.138182870367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20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42808.691620370373</v>
      </c>
      <c r="T3145" s="10">
        <f t="shared" si="299"/>
        <v>42834.024953703702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20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42796.871608796304</v>
      </c>
      <c r="T3146" s="10">
        <f t="shared" si="299"/>
        <v>42812.916666666664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20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42762.374236111114</v>
      </c>
      <c r="T3147" s="10">
        <f t="shared" si="299"/>
        <v>42821.665902777771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20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42797.015810185192</v>
      </c>
      <c r="T3148" s="10">
        <f t="shared" si="299"/>
        <v>42841.307476851849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20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41910.302719907406</v>
      </c>
      <c r="T3149" s="10">
        <f t="shared" si="299"/>
        <v>41949.677719907406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2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41891.998657407406</v>
      </c>
      <c r="T3150" s="10">
        <f t="shared" si="299"/>
        <v>41912.833333333328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20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41226.350694444445</v>
      </c>
      <c r="T3151" s="10">
        <f t="shared" si="299"/>
        <v>41249.75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20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40478.597256944449</v>
      </c>
      <c r="T3152" s="10">
        <f t="shared" si="299"/>
        <v>40567.833333333328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20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41863.173310185186</v>
      </c>
      <c r="T3153" s="10">
        <f t="shared" si="299"/>
        <v>41892.506643518514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20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41551.201006944444</v>
      </c>
      <c r="T3154" s="10">
        <f t="shared" si="299"/>
        <v>41580.534340277773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20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40633.487696759265</v>
      </c>
      <c r="T3155" s="10">
        <f t="shared" si="299"/>
        <v>40663.874305555553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20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40971.209004629629</v>
      </c>
      <c r="T3156" s="10">
        <f t="shared" si="299"/>
        <v>41000.500671296293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20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41233.832465277781</v>
      </c>
      <c r="T3157" s="10">
        <f t="shared" si="299"/>
        <v>41263.165798611109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20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41027.28638888889</v>
      </c>
      <c r="T3158" s="10">
        <f t="shared" si="299"/>
        <v>41061.619722222218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20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41830.12158564815</v>
      </c>
      <c r="T3159" s="10">
        <f t="shared" si="299"/>
        <v>41838.875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2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41448.173055555562</v>
      </c>
      <c r="T3160" s="10">
        <f t="shared" si="299"/>
        <v>41477.506388888891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20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40884.400011574078</v>
      </c>
      <c r="T3161" s="10">
        <f t="shared" si="299"/>
        <v>40926.625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20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41841.598229166666</v>
      </c>
      <c r="T3162" s="10">
        <f t="shared" si="299"/>
        <v>41863.874305555553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20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41897.869467592594</v>
      </c>
      <c r="T3163" s="10">
        <f t="shared" si="299"/>
        <v>41927.202800925923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20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41800.019236111111</v>
      </c>
      <c r="T3164" s="10">
        <f t="shared" si="299"/>
        <v>41826.75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20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41776.087094907409</v>
      </c>
      <c r="T3165" s="10">
        <f t="shared" si="299"/>
        <v>41805.420428240737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20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41767.139062499999</v>
      </c>
      <c r="T3166" s="10">
        <f t="shared" si="299"/>
        <v>41799.472395833327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20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40644.492592592593</v>
      </c>
      <c r="T3167" s="10">
        <f t="shared" si="299"/>
        <v>40665.832638888889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20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41941.024918981486</v>
      </c>
      <c r="T3168" s="10">
        <f t="shared" si="299"/>
        <v>41968.999305555553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20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41839.509039351855</v>
      </c>
      <c r="T3169" s="10">
        <f t="shared" si="299"/>
        <v>41852.842372685183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2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41772.43927083334</v>
      </c>
      <c r="T3170" s="10">
        <f t="shared" si="299"/>
        <v>41803.583333333328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20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41592.07130787037</v>
      </c>
      <c r="T3171" s="10">
        <f t="shared" si="299"/>
        <v>41620.874305555553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20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41789.413703703707</v>
      </c>
      <c r="T3172" s="10">
        <f t="shared" si="299"/>
        <v>41821.833333333328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20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42466.941643518519</v>
      </c>
      <c r="T3173" s="10">
        <f t="shared" si="299"/>
        <v>42496.274976851848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20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40924.063287037039</v>
      </c>
      <c r="T3174" s="10">
        <f t="shared" si="299"/>
        <v>40953.396620370368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20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41879.21171296297</v>
      </c>
      <c r="T3175" s="10">
        <f t="shared" si="299"/>
        <v>41908.545046296298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20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41863.198009259264</v>
      </c>
      <c r="T3176" s="10">
        <f t="shared" si="299"/>
        <v>41876.531342592592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20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40532.220219907409</v>
      </c>
      <c r="T3177" s="10">
        <f t="shared" si="299"/>
        <v>40591.553553240738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20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41478.264247685183</v>
      </c>
      <c r="T3178" s="10">
        <f t="shared" si="299"/>
        <v>41504.291666666664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20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41782.000104166669</v>
      </c>
      <c r="T3179" s="10">
        <f t="shared" si="299"/>
        <v>41811.333437499998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2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41806.938368055555</v>
      </c>
      <c r="T3180" s="10">
        <f t="shared" si="299"/>
        <v>41836.271701388883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20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41376.035543981481</v>
      </c>
      <c r="T3181" s="10">
        <f t="shared" si="299"/>
        <v>41400.36887731481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20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41780.745937500003</v>
      </c>
      <c r="T3182" s="10">
        <f t="shared" si="299"/>
        <v>41810.079270833332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20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41779.643368055556</v>
      </c>
      <c r="T3183" s="10">
        <f t="shared" si="299"/>
        <v>41805.333333333328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20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40884.282650462963</v>
      </c>
      <c r="T3184" s="10">
        <f t="shared" si="299"/>
        <v>40939.375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20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41492.128113425926</v>
      </c>
      <c r="T3185" s="10">
        <f t="shared" si="299"/>
        <v>41509.461446759255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20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41792.326747685183</v>
      </c>
      <c r="T3186" s="10">
        <f t="shared" si="299"/>
        <v>41821.660081018512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20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41830.310659722229</v>
      </c>
      <c r="T3187" s="10">
        <f t="shared" si="299"/>
        <v>41836.643993055557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20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41869.257384259261</v>
      </c>
      <c r="T3188" s="10">
        <f t="shared" si="299"/>
        <v>41898.541666666664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20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41835.9996875</v>
      </c>
      <c r="T3189" s="10">
        <f t="shared" si="299"/>
        <v>41855.333020833328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2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42144.748865740745</v>
      </c>
      <c r="T3190" s="10">
        <f t="shared" si="299"/>
        <v>42165.082199074073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20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42118.679768518523</v>
      </c>
      <c r="T3191" s="10">
        <f t="shared" si="299"/>
        <v>42148.013101851851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20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42683.484664351854</v>
      </c>
      <c r="T3192" s="10">
        <f t="shared" si="299"/>
        <v>42712.859664351847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20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42539.088761574072</v>
      </c>
      <c r="T3193" s="10">
        <f t="shared" si="299"/>
        <v>42598.422094907401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20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42019.273831018516</v>
      </c>
      <c r="T3194" s="10">
        <f t="shared" si="299"/>
        <v>42063.583333333336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20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42011.301574074074</v>
      </c>
      <c r="T3195" s="10">
        <f t="shared" si="299"/>
        <v>42055.634907407402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20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42182.395810185182</v>
      </c>
      <c r="T3196" s="10">
        <f t="shared" si="299"/>
        <v>42211.729143518511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20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42017.927569444444</v>
      </c>
      <c r="T3197" s="10">
        <f t="shared" si="299"/>
        <v>42047.260902777773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20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42157.931423611117</v>
      </c>
      <c r="T3198" s="10">
        <f t="shared" si="299"/>
        <v>42217.249999999993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20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42009.826597222222</v>
      </c>
      <c r="T3199" s="10">
        <f t="shared" si="299"/>
        <v>42039.15993055555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2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42013.757835648146</v>
      </c>
      <c r="T3200" s="10">
        <f t="shared" si="299"/>
        <v>42051.091168981475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20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41859.095115740747</v>
      </c>
      <c r="T3201" s="10">
        <f t="shared" si="299"/>
        <v>41888.541666666664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20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42460.653946759259</v>
      </c>
      <c r="T3202" s="10">
        <f t="shared" si="299"/>
        <v>42489.898611111108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20">
        <f t="shared" ref="O3203:O3266" si="300">IFERROR((E3203)/(D3203)*100,("-"))</f>
        <v>1.25</v>
      </c>
      <c r="P3203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RIGHT(N3203,LEN(N3203)-SEARCH("/",N3203))</f>
        <v>musical</v>
      </c>
      <c r="S3203" s="10">
        <f t="shared" ref="S3203:S3266" si="304">(J3203/86400)+25569+(8/24)</f>
        <v>41862.100428240745</v>
      </c>
      <c r="T3203" s="10">
        <f t="shared" ref="T3203:T3266" si="305">(I3203/86400)+25569+(-8/24)</f>
        <v>41882.433761574073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20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42294.186875000007</v>
      </c>
      <c r="T3204" s="10">
        <f t="shared" si="305"/>
        <v>42351.915972222218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20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42243.322013888894</v>
      </c>
      <c r="T3205" s="10">
        <f t="shared" si="305"/>
        <v>42272.655347222222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20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42173.019432870373</v>
      </c>
      <c r="T3206" s="10">
        <f t="shared" si="305"/>
        <v>42202.343055555553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20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42095.708009259259</v>
      </c>
      <c r="T3207" s="10">
        <f t="shared" si="305"/>
        <v>42125.041342592587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20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42236.609386574077</v>
      </c>
      <c r="T3208" s="10">
        <f t="shared" si="305"/>
        <v>42265.942719907405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20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42057.611192129632</v>
      </c>
      <c r="T3209" s="10">
        <f t="shared" si="305"/>
        <v>42116.902858796289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2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41827.938391203708</v>
      </c>
      <c r="T3210" s="10">
        <f t="shared" si="305"/>
        <v>41848.271724537037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20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41778.970578703702</v>
      </c>
      <c r="T3211" s="10">
        <f t="shared" si="305"/>
        <v>41810.625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20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41014.269895833335</v>
      </c>
      <c r="T3212" s="10">
        <f t="shared" si="305"/>
        <v>41060.832638888889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20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41834.919907407406</v>
      </c>
      <c r="T3213" s="10">
        <f t="shared" si="305"/>
        <v>41865.75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20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41830.129062500004</v>
      </c>
      <c r="T3214" s="10">
        <f t="shared" si="305"/>
        <v>41859.462395833332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20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42172.096747685187</v>
      </c>
      <c r="T3215" s="10">
        <f t="shared" si="305"/>
        <v>42211.430081018516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20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42338.125844907408</v>
      </c>
      <c r="T3216" s="10">
        <f t="shared" si="305"/>
        <v>42374.663194444445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20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42219.998506944445</v>
      </c>
      <c r="T3217" s="10">
        <f t="shared" si="305"/>
        <v>42256.832638888889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20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42165.795960648153</v>
      </c>
      <c r="T3218" s="10">
        <f t="shared" si="305"/>
        <v>42196.270833333336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20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42648.879444444443</v>
      </c>
      <c r="T3219" s="10">
        <f t="shared" si="305"/>
        <v>42678.212777777771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41971.335486111115</v>
      </c>
      <c r="T3220" s="10">
        <f t="shared" si="305"/>
        <v>42003.666666666664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20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42051.316516203711</v>
      </c>
      <c r="T3221" s="10">
        <f t="shared" si="305"/>
        <v>42085.608182870368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20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42773.166712962964</v>
      </c>
      <c r="T3222" s="10">
        <f t="shared" si="305"/>
        <v>42806.541666666664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20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42156.030127314814</v>
      </c>
      <c r="T3223" s="10">
        <f t="shared" si="305"/>
        <v>42190.363460648143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20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42270.91547453704</v>
      </c>
      <c r="T3224" s="10">
        <f t="shared" si="305"/>
        <v>42301.561805555553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20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42207.168703703705</v>
      </c>
      <c r="T3225" s="10">
        <f t="shared" si="305"/>
        <v>42236.502037037033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20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42698.184178240743</v>
      </c>
      <c r="T3226" s="10">
        <f t="shared" si="305"/>
        <v>42744.874999999993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20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42503.892800925933</v>
      </c>
      <c r="T3227" s="10">
        <f t="shared" si="305"/>
        <v>42524.541666666664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20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42277.916805555556</v>
      </c>
      <c r="T3228" s="10">
        <f t="shared" si="305"/>
        <v>42307.250138888885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20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42723.21569444445</v>
      </c>
      <c r="T3229" s="10">
        <f t="shared" si="305"/>
        <v>42752.549027777779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2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42324.042638888895</v>
      </c>
      <c r="T3230" s="10">
        <f t="shared" si="305"/>
        <v>42354.874305555553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20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41933.624976851854</v>
      </c>
      <c r="T3231" s="10">
        <f t="shared" si="305"/>
        <v>41962.999976851854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20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41898.501458333332</v>
      </c>
      <c r="T3232" s="10">
        <f t="shared" si="305"/>
        <v>41912.832638888889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20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42447.277164351857</v>
      </c>
      <c r="T3233" s="10">
        <f t="shared" si="305"/>
        <v>42476.610497685186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20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42464.147187500006</v>
      </c>
      <c r="T3234" s="10">
        <f t="shared" si="305"/>
        <v>42493.832638888889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20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42767.138368055559</v>
      </c>
      <c r="T3235" s="10">
        <f t="shared" si="305"/>
        <v>42796.471701388888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20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42735.122777777775</v>
      </c>
      <c r="T3236" s="10">
        <f t="shared" si="305"/>
        <v>42767.646527777775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20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42522.681145833332</v>
      </c>
      <c r="T3237" s="10">
        <f t="shared" si="305"/>
        <v>42552.014479166661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20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42703.250381944446</v>
      </c>
      <c r="T3238" s="10">
        <f t="shared" si="305"/>
        <v>42732.583715277775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20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42252.807685185187</v>
      </c>
      <c r="T3239" s="10">
        <f t="shared" si="305"/>
        <v>42275.832638888889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2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42156.843726851854</v>
      </c>
      <c r="T3240" s="10">
        <f t="shared" si="305"/>
        <v>42186.177060185182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20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42278.422372685185</v>
      </c>
      <c r="T3241" s="10">
        <f t="shared" si="305"/>
        <v>42302.665972222218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20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42755.027175925927</v>
      </c>
      <c r="T3242" s="10">
        <f t="shared" si="305"/>
        <v>42782.624999999993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20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41893.658217592594</v>
      </c>
      <c r="T3243" s="10">
        <f t="shared" si="305"/>
        <v>41925.957638888889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20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41872.08902777778</v>
      </c>
      <c r="T3244" s="10">
        <f t="shared" si="305"/>
        <v>41901.422361111108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20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42262.430115740739</v>
      </c>
      <c r="T3245" s="10">
        <f t="shared" si="305"/>
        <v>42285.666666666664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20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42676.02756944445</v>
      </c>
      <c r="T3246" s="10">
        <f t="shared" si="305"/>
        <v>42705.402569444443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20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42135.933541666665</v>
      </c>
      <c r="T3247" s="10">
        <f t="shared" si="305"/>
        <v>42166.749999999993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20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42230.805555555555</v>
      </c>
      <c r="T3248" s="10">
        <f t="shared" si="305"/>
        <v>42258.832638888889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20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42167.767500000002</v>
      </c>
      <c r="T3249" s="10">
        <f t="shared" si="305"/>
        <v>42197.10083333333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2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42069.221724537041</v>
      </c>
      <c r="T3250" s="10">
        <f t="shared" si="305"/>
        <v>42098.513391203705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20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42146.080023148148</v>
      </c>
      <c r="T3251" s="10">
        <f t="shared" si="305"/>
        <v>42175.413356481477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20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41919.075509259259</v>
      </c>
      <c r="T3252" s="10">
        <f t="shared" si="305"/>
        <v>41948.450509259259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20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42147.064421296302</v>
      </c>
      <c r="T3253" s="10">
        <f t="shared" si="305"/>
        <v>42176.39775462963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20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42590.806018518524</v>
      </c>
      <c r="T3254" s="10">
        <f t="shared" si="305"/>
        <v>42620.139351851853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20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42602.910046296303</v>
      </c>
      <c r="T3255" s="10">
        <f t="shared" si="305"/>
        <v>42620.822916666664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20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42059.419085648151</v>
      </c>
      <c r="T3256" s="10">
        <f t="shared" si="305"/>
        <v>42088.710752314808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20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41890.1015625</v>
      </c>
      <c r="T3257" s="10">
        <f t="shared" si="305"/>
        <v>41919.434895833328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20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42144.907141203708</v>
      </c>
      <c r="T3258" s="10">
        <f t="shared" si="305"/>
        <v>42165.832638888889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20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42758.892962962964</v>
      </c>
      <c r="T3259" s="10">
        <f t="shared" si="305"/>
        <v>42788.226296296292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2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41983.220613425925</v>
      </c>
      <c r="T3260" s="10">
        <f t="shared" si="305"/>
        <v>42012.553946759253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20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42615.094270833339</v>
      </c>
      <c r="T3261" s="10">
        <f t="shared" si="305"/>
        <v>42643.832638888889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20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42304.005995370368</v>
      </c>
      <c r="T3262" s="10">
        <f t="shared" si="305"/>
        <v>42338.380995370368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20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42172.058750000004</v>
      </c>
      <c r="T3263" s="10">
        <f t="shared" si="305"/>
        <v>42201.392083333332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20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41964.648865740739</v>
      </c>
      <c r="T3264" s="10">
        <f t="shared" si="305"/>
        <v>41994.833333333336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20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42284.849398148152</v>
      </c>
      <c r="T3265" s="10">
        <f t="shared" si="305"/>
        <v>42307.541666666664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20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42017.13354166667</v>
      </c>
      <c r="T3266" s="10">
        <f t="shared" si="305"/>
        <v>42032.583333333336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20">
        <f t="shared" ref="O3267:O3330" si="306">IFERROR((E3267)/(D3267)*100,("-"))</f>
        <v>164</v>
      </c>
      <c r="P3267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RIGHT(N3267,LEN(N3267)-SEARCH("/",N3267))</f>
        <v>plays</v>
      </c>
      <c r="S3267" s="10">
        <f t="shared" ref="S3267:S3330" si="310">(J3267/86400)+25569+(8/24)</f>
        <v>42312.045312499999</v>
      </c>
      <c r="T3267" s="10">
        <f t="shared" ref="T3267:T3330" si="311">(I3267/86400)+25569+(-8/24)</f>
        <v>42341.374999999993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20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42136.869467592594</v>
      </c>
      <c r="T3268" s="10">
        <f t="shared" si="311"/>
        <v>42167.541666666664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20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42173.09097222222</v>
      </c>
      <c r="T3269" s="10">
        <f t="shared" si="311"/>
        <v>42202.424305555549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2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42591.237592592595</v>
      </c>
      <c r="T3270" s="10">
        <f t="shared" si="311"/>
        <v>42606.570925925924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20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42137.729131944448</v>
      </c>
      <c r="T3271" s="10">
        <f t="shared" si="311"/>
        <v>42171.124999999993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20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42167.866493055561</v>
      </c>
      <c r="T3272" s="10">
        <f t="shared" si="311"/>
        <v>42197.199826388889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20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41915.770543981482</v>
      </c>
      <c r="T3273" s="10">
        <f t="shared" si="311"/>
        <v>41945.145543981482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20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42284.833437500005</v>
      </c>
      <c r="T3274" s="10">
        <f t="shared" si="311"/>
        <v>42314.208437499998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20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42612.134745370371</v>
      </c>
      <c r="T3275" s="10">
        <f t="shared" si="311"/>
        <v>42627.458333333336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20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42401.037870370368</v>
      </c>
      <c r="T3276" s="10">
        <f t="shared" si="311"/>
        <v>42444.541666666664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20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42018.213784722226</v>
      </c>
      <c r="T3277" s="10">
        <f t="shared" si="311"/>
        <v>42043.854166666664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20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42427.283321759263</v>
      </c>
      <c r="T3278" s="10">
        <f t="shared" si="311"/>
        <v>42460.832638888889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20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41932.016273148147</v>
      </c>
      <c r="T3279" s="10">
        <f t="shared" si="311"/>
        <v>41961.391273148147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2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42125.181747685187</v>
      </c>
      <c r="T3280" s="10">
        <f t="shared" si="311"/>
        <v>42154.515081018515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20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42431.43586805556</v>
      </c>
      <c r="T3281" s="10">
        <f t="shared" si="311"/>
        <v>42460.727534722224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20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42122.090254629635</v>
      </c>
      <c r="T3282" s="10">
        <f t="shared" si="311"/>
        <v>42155.874999999993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20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42219.353067129632</v>
      </c>
      <c r="T3283" s="10">
        <f t="shared" si="311"/>
        <v>42248.686400462961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20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42445.527638888896</v>
      </c>
      <c r="T3284" s="10">
        <f t="shared" si="311"/>
        <v>42488.860972222225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20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42380.077523148146</v>
      </c>
      <c r="T3285" s="10">
        <f t="shared" si="311"/>
        <v>42410.541666666664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20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42381.218206018522</v>
      </c>
      <c r="T3286" s="10">
        <f t="shared" si="311"/>
        <v>42397.915972222218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20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42763.275763888894</v>
      </c>
      <c r="T3287" s="10">
        <f t="shared" si="311"/>
        <v>42793.874999999993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20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42568.173402777778</v>
      </c>
      <c r="T3288" s="10">
        <f t="shared" si="311"/>
        <v>42597.506736111107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20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42312.083657407413</v>
      </c>
      <c r="T3289" s="10">
        <f t="shared" si="311"/>
        <v>42336.416990740741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2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42506.107812499999</v>
      </c>
      <c r="T3290" s="10">
        <f t="shared" si="311"/>
        <v>42541.624999999993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20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42758.701412037037</v>
      </c>
      <c r="T3291" s="10">
        <f t="shared" si="311"/>
        <v>42786.034745370365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20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42775.848275462966</v>
      </c>
      <c r="T3292" s="10">
        <f t="shared" si="311"/>
        <v>42805.181608796294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20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42233.035879629628</v>
      </c>
      <c r="T3293" s="10">
        <f t="shared" si="311"/>
        <v>42263.832638888889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20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42283.103564814817</v>
      </c>
      <c r="T3294" s="10">
        <f t="shared" si="311"/>
        <v>42342.478564814817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20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42768.758703703708</v>
      </c>
      <c r="T3295" s="10">
        <f t="shared" si="311"/>
        <v>42798.092037037037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20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42141.874467592592</v>
      </c>
      <c r="T3296" s="10">
        <f t="shared" si="311"/>
        <v>42171.20780092592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20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42609.775798611117</v>
      </c>
      <c r="T3297" s="10">
        <f t="shared" si="311"/>
        <v>42639.109131944446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20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42310.089953703711</v>
      </c>
      <c r="T3298" s="10">
        <f t="shared" si="311"/>
        <v>42330.583333333336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20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42194.104814814818</v>
      </c>
      <c r="T3299" s="10">
        <f t="shared" si="311"/>
        <v>42212.624305555553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2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42240.291296296295</v>
      </c>
      <c r="T3300" s="10">
        <f t="shared" si="311"/>
        <v>42259.666666666664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20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42262.25072916667</v>
      </c>
      <c r="T3301" s="10">
        <f t="shared" si="311"/>
        <v>42291.584062499998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20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42103.077106481483</v>
      </c>
      <c r="T3302" s="10">
        <f t="shared" si="311"/>
        <v>42123.410439814812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20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42539.069166666668</v>
      </c>
      <c r="T3303" s="10">
        <f t="shared" si="311"/>
        <v>42582.957638888889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20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42681.684907407405</v>
      </c>
      <c r="T3304" s="10">
        <f t="shared" si="311"/>
        <v>42711.018240740734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20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42056.984768518516</v>
      </c>
      <c r="T3305" s="10">
        <f t="shared" si="311"/>
        <v>42091.276435185187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20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42696.957777777781</v>
      </c>
      <c r="T3306" s="10">
        <f t="shared" si="311"/>
        <v>42726.29111111111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20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42187.189212962963</v>
      </c>
      <c r="T3307" s="10">
        <f t="shared" si="311"/>
        <v>42216.522546296292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20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42493.552569444444</v>
      </c>
      <c r="T3308" s="10">
        <f t="shared" si="311"/>
        <v>42530.791666666664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20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42475.390497685185</v>
      </c>
      <c r="T3309" s="10">
        <f t="shared" si="311"/>
        <v>42504.723831018513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2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42453.210243055561</v>
      </c>
      <c r="T3310" s="10">
        <f t="shared" si="311"/>
        <v>42473.543576388889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20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42628.983541666668</v>
      </c>
      <c r="T3311" s="10">
        <f t="shared" si="311"/>
        <v>42659.316874999997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20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42254.261863425927</v>
      </c>
      <c r="T3312" s="10">
        <f t="shared" si="311"/>
        <v>42283.595196759255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20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42264.625115740746</v>
      </c>
      <c r="T3313" s="10">
        <f t="shared" si="311"/>
        <v>42293.958449074074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20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42665.142893518518</v>
      </c>
      <c r="T3314" s="10">
        <f t="shared" si="311"/>
        <v>42685.583333333336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20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42382.577743055554</v>
      </c>
      <c r="T3315" s="10">
        <f t="shared" si="311"/>
        <v>42395.708333333336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20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42105.600821759261</v>
      </c>
      <c r="T3316" s="10">
        <f t="shared" si="311"/>
        <v>42132.503472222219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20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42466.637048611112</v>
      </c>
      <c r="T3317" s="10">
        <f t="shared" si="311"/>
        <v>42495.97038194444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20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41827.204571759263</v>
      </c>
      <c r="T3318" s="10">
        <f t="shared" si="311"/>
        <v>41859.245833333327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20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42499.372962962967</v>
      </c>
      <c r="T3319" s="10">
        <f t="shared" si="311"/>
        <v>42528.706296296295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42431.635335648149</v>
      </c>
      <c r="T3320" s="10">
        <f t="shared" si="311"/>
        <v>42470.770833333336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20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41990.91881944445</v>
      </c>
      <c r="T3321" s="10">
        <f t="shared" si="311"/>
        <v>42035.252152777779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20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42513.37913194445</v>
      </c>
      <c r="T3322" s="10">
        <f t="shared" si="311"/>
        <v>42542.712465277778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20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41914.433622685188</v>
      </c>
      <c r="T3323" s="10">
        <f t="shared" si="311"/>
        <v>41927.832638888889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20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42521.343703703707</v>
      </c>
      <c r="T3324" s="10">
        <f t="shared" si="311"/>
        <v>42542.829861111109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20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42608.699166666665</v>
      </c>
      <c r="T3325" s="10">
        <f t="shared" si="311"/>
        <v>42638.032499999994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20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42512.916550925926</v>
      </c>
      <c r="T3326" s="10">
        <f t="shared" si="311"/>
        <v>42526.249884259254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20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42065.118946759263</v>
      </c>
      <c r="T3327" s="10">
        <f t="shared" si="311"/>
        <v>42099.410613425927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20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42042.047511574077</v>
      </c>
      <c r="T3328" s="10">
        <f t="shared" si="311"/>
        <v>42071.339178240734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20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42468.707939814813</v>
      </c>
      <c r="T3329" s="10">
        <f t="shared" si="311"/>
        <v>42498.041273148141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2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41822.908368055556</v>
      </c>
      <c r="T3330" s="10">
        <f t="shared" si="311"/>
        <v>41824.708333333328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20">
        <f t="shared" ref="O3331:O3394" si="312">IFERROR((E3331)/(D3331)*100,("-"))</f>
        <v>116.8</v>
      </c>
      <c r="P3331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RIGHT(N3331,LEN(N3331)-SEARCH("/",N3331))</f>
        <v>plays</v>
      </c>
      <c r="S3331" s="10">
        <f t="shared" ref="S3331:S3394" si="316">(J3331/86400)+25569+(8/24)</f>
        <v>41837.656342592592</v>
      </c>
      <c r="T3331" s="10">
        <f t="shared" ref="T3331:T3394" si="317">(I3331/86400)+25569+(-8/24)</f>
        <v>41847.625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20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42066.220694444448</v>
      </c>
      <c r="T3332" s="10">
        <f t="shared" si="317"/>
        <v>42095.512361111112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20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42249.031087962961</v>
      </c>
      <c r="T3333" s="10">
        <f t="shared" si="317"/>
        <v>42283.36442129629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20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41810.19363425926</v>
      </c>
      <c r="T3334" s="10">
        <f t="shared" si="317"/>
        <v>41839.526967592588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20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42149.010185185187</v>
      </c>
      <c r="T3335" s="10">
        <f t="shared" si="317"/>
        <v>42170.343518518515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20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42185.854421296295</v>
      </c>
      <c r="T3336" s="10">
        <f t="shared" si="317"/>
        <v>42215.187754629624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20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41828.007476851853</v>
      </c>
      <c r="T3337" s="10">
        <f t="shared" si="317"/>
        <v>41854.625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20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42437.73201388889</v>
      </c>
      <c r="T3338" s="10">
        <f t="shared" si="317"/>
        <v>42465.023680555554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20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41901.615358796298</v>
      </c>
      <c r="T3339" s="10">
        <f t="shared" si="317"/>
        <v>41922.541666666664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2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42769.908333333333</v>
      </c>
      <c r="T3340" s="10">
        <f t="shared" si="317"/>
        <v>42790.241666666661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20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42549.99905092593</v>
      </c>
      <c r="T3341" s="10">
        <f t="shared" si="317"/>
        <v>42579.332384259258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20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42686.307337962964</v>
      </c>
      <c r="T3342" s="10">
        <f t="shared" si="317"/>
        <v>42710.640671296293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20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42511.132187500007</v>
      </c>
      <c r="T3343" s="10">
        <f t="shared" si="317"/>
        <v>42533.374999999993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20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42062.629745370374</v>
      </c>
      <c r="T3344" s="10">
        <f t="shared" si="317"/>
        <v>42094.874305555553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20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42453.249814814822</v>
      </c>
      <c r="T3345" s="10">
        <f t="shared" si="317"/>
        <v>42473.220833333333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20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41851.533483796295</v>
      </c>
      <c r="T3346" s="10">
        <f t="shared" si="317"/>
        <v>41880.866817129623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20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42053.439444444448</v>
      </c>
      <c r="T3347" s="10">
        <f t="shared" si="317"/>
        <v>42111.692361111105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20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42054.357754629636</v>
      </c>
      <c r="T3348" s="10">
        <f t="shared" si="317"/>
        <v>42060.691087962965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20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42484.884884259263</v>
      </c>
      <c r="T3349" s="10">
        <f t="shared" si="317"/>
        <v>42498.541666666664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2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42466.892129629632</v>
      </c>
      <c r="T3350" s="10">
        <f t="shared" si="317"/>
        <v>42489.832638888889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20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42513.444120370368</v>
      </c>
      <c r="T3351" s="10">
        <f t="shared" si="317"/>
        <v>42534.374999999993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20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42303.034849537034</v>
      </c>
      <c r="T3352" s="10">
        <f t="shared" si="317"/>
        <v>42337.624999999993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20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41806.728761574079</v>
      </c>
      <c r="T3353" s="10">
        <f t="shared" si="317"/>
        <v>41843.125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20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42496.326134259267</v>
      </c>
      <c r="T3354" s="10">
        <f t="shared" si="317"/>
        <v>42552.624999999993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20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42479.765625000007</v>
      </c>
      <c r="T3355" s="10">
        <f t="shared" si="317"/>
        <v>42492.624999999993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20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42271.060254629636</v>
      </c>
      <c r="T3356" s="10">
        <f t="shared" si="317"/>
        <v>42305.834027777775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20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42489.9528587963</v>
      </c>
      <c r="T3357" s="10">
        <f t="shared" si="317"/>
        <v>42500.136805555558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20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42537.148981481485</v>
      </c>
      <c r="T3358" s="10">
        <f t="shared" si="317"/>
        <v>42566.482314814813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20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41822.751273148147</v>
      </c>
      <c r="T3359" s="10">
        <f t="shared" si="317"/>
        <v>41852.084606481476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2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41932.644432870373</v>
      </c>
      <c r="T3360" s="10">
        <f t="shared" si="317"/>
        <v>41962.019432870373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20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42746.390439814822</v>
      </c>
      <c r="T3361" s="10">
        <f t="shared" si="317"/>
        <v>42790.723773148151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20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42697.416006944448</v>
      </c>
      <c r="T3362" s="10">
        <f t="shared" si="317"/>
        <v>42718.332638888889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20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41866.358680555561</v>
      </c>
      <c r="T3363" s="10">
        <f t="shared" si="317"/>
        <v>41883.332638888889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20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42056.42496527778</v>
      </c>
      <c r="T3364" s="10">
        <f t="shared" si="317"/>
        <v>42069.871527777774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20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41852.104687500003</v>
      </c>
      <c r="T3365" s="10">
        <f t="shared" si="317"/>
        <v>41870.333333333328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20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42423.310752314814</v>
      </c>
      <c r="T3366" s="10">
        <f t="shared" si="317"/>
        <v>42444.541666666664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20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42321.43509259259</v>
      </c>
      <c r="T3367" s="10">
        <f t="shared" si="317"/>
        <v>42350.768425925919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20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42107.400891203702</v>
      </c>
      <c r="T3368" s="10">
        <f t="shared" si="317"/>
        <v>42136.734224537031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20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42193.267291666671</v>
      </c>
      <c r="T3369" s="10">
        <f t="shared" si="317"/>
        <v>42217.600624999999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2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41969.533090277779</v>
      </c>
      <c r="T3370" s="10">
        <f t="shared" si="317"/>
        <v>42004.874999999993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20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42690.374768518523</v>
      </c>
      <c r="T3371" s="10">
        <f t="shared" si="317"/>
        <v>42749.708101851851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20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42690.667650462965</v>
      </c>
      <c r="T3372" s="10">
        <f t="shared" si="317"/>
        <v>42720.999999999993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20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42313.207928240743</v>
      </c>
      <c r="T3373" s="10">
        <f t="shared" si="317"/>
        <v>42340.541261574072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20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41855.881435185183</v>
      </c>
      <c r="T3374" s="10">
        <f t="shared" si="317"/>
        <v>41875.874305555553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20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42180.187962962962</v>
      </c>
      <c r="T3375" s="10">
        <f t="shared" si="317"/>
        <v>42203.333333333336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20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42276.065000000002</v>
      </c>
      <c r="T3376" s="10">
        <f t="shared" si="317"/>
        <v>42305.398333333331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20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41765.944131944445</v>
      </c>
      <c r="T3377" s="10">
        <f t="shared" si="317"/>
        <v>41777.277465277773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20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42060.03465277778</v>
      </c>
      <c r="T3378" s="10">
        <f t="shared" si="317"/>
        <v>42119.326319444437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20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42054.065960648149</v>
      </c>
      <c r="T3379" s="10">
        <f t="shared" si="317"/>
        <v>42083.37222222222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2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41858.688726851855</v>
      </c>
      <c r="T3380" s="10">
        <f t="shared" si="317"/>
        <v>41882.213888888888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20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42225.847222222226</v>
      </c>
      <c r="T3381" s="10">
        <f t="shared" si="317"/>
        <v>42242.624999999993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20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41938.286782407413</v>
      </c>
      <c r="T3382" s="10">
        <f t="shared" si="317"/>
        <v>41972.661782407406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20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42044.518321759264</v>
      </c>
      <c r="T3383" s="10">
        <f t="shared" si="317"/>
        <v>42073.809988425921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20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42559.764537037037</v>
      </c>
      <c r="T3384" s="10">
        <f t="shared" si="317"/>
        <v>42583.624305555553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20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42525.115972222229</v>
      </c>
      <c r="T3385" s="10">
        <f t="shared" si="317"/>
        <v>42544.449305555558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20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42292.42092592593</v>
      </c>
      <c r="T3386" s="10">
        <f t="shared" si="317"/>
        <v>42328.791666666664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20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41954.200833333336</v>
      </c>
      <c r="T3387" s="10">
        <f t="shared" si="317"/>
        <v>41983.534166666665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20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41946.978078703709</v>
      </c>
      <c r="T3388" s="10">
        <f t="shared" si="317"/>
        <v>41976.311412037037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20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41948.095925925933</v>
      </c>
      <c r="T3389" s="10">
        <f t="shared" si="317"/>
        <v>41987.429259259261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2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42143.794456018521</v>
      </c>
      <c r="T3390" s="10">
        <f t="shared" si="317"/>
        <v>42173.127789351849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20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42494.896782407413</v>
      </c>
      <c r="T3391" s="10">
        <f t="shared" si="317"/>
        <v>42524.230115740742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20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41816.108159722229</v>
      </c>
      <c r="T3392" s="10">
        <f t="shared" si="317"/>
        <v>41830.441493055558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20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41830.879027777781</v>
      </c>
      <c r="T3393" s="10">
        <f t="shared" si="317"/>
        <v>41859.602777777771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20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42447.178877314822</v>
      </c>
      <c r="T3394" s="10">
        <f t="shared" si="317"/>
        <v>42496.51221064815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20">
        <f t="shared" ref="O3395:O3458" si="318">IFERROR((E3395)/(D3395)*100,("-"))</f>
        <v>105.80000000000001</v>
      </c>
      <c r="P3395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RIGHT(N3395,LEN(N3395)-SEARCH("/",N3395))</f>
        <v>plays</v>
      </c>
      <c r="S3395" s="10">
        <f t="shared" ref="S3395:S3458" si="322">(J3395/86400)+25569+(8/24)</f>
        <v>41924.254976851858</v>
      </c>
      <c r="T3395" s="10">
        <f t="shared" ref="T3395:T3458" si="323">(I3395/86400)+25569+(-8/24)</f>
        <v>41948.698611111111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20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41817.928761574076</v>
      </c>
      <c r="T3396" s="10">
        <f t="shared" si="323"/>
        <v>41847.262094907404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20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42141.045648148145</v>
      </c>
      <c r="T3397" s="10">
        <f t="shared" si="323"/>
        <v>42154.423611111109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20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41764.779965277783</v>
      </c>
      <c r="T3398" s="10">
        <f t="shared" si="323"/>
        <v>41790.832638888889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20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42378.811678240738</v>
      </c>
      <c r="T3399" s="10">
        <f t="shared" si="323"/>
        <v>42418.583333333336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2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41942.085370370369</v>
      </c>
      <c r="T3400" s="10">
        <f t="shared" si="323"/>
        <v>41964.374999999993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20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42027.25376157408</v>
      </c>
      <c r="T3401" s="10">
        <f t="shared" si="323"/>
        <v>42056.587094907409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20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41835.287199074075</v>
      </c>
      <c r="T3402" s="10">
        <f t="shared" si="323"/>
        <v>41879.620532407404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20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42194.057245370372</v>
      </c>
      <c r="T3403" s="10">
        <f t="shared" si="323"/>
        <v>42223.3905787037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20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42290.951886574076</v>
      </c>
      <c r="T3404" s="10">
        <f t="shared" si="323"/>
        <v>42319.771527777775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20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42150.795416666668</v>
      </c>
      <c r="T3405" s="10">
        <f t="shared" si="323"/>
        <v>42180.128749999996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20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42152.836828703708</v>
      </c>
      <c r="T3406" s="10">
        <f t="shared" si="323"/>
        <v>42172.170162037037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20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42410.350532407414</v>
      </c>
      <c r="T3407" s="10">
        <f t="shared" si="323"/>
        <v>42430.665972222218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20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41791.826111111113</v>
      </c>
      <c r="T3408" s="10">
        <f t="shared" si="323"/>
        <v>41836.159444444442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20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41796.755659722221</v>
      </c>
      <c r="T3409" s="10">
        <f t="shared" si="323"/>
        <v>41826.08899305555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2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41809.325277777782</v>
      </c>
      <c r="T3410" s="10">
        <f t="shared" si="323"/>
        <v>41838.65861111111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20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42545.147662037038</v>
      </c>
      <c r="T3411" s="10">
        <f t="shared" si="323"/>
        <v>42582.540277777771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20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42500.374884259261</v>
      </c>
      <c r="T3412" s="10">
        <f t="shared" si="323"/>
        <v>42526.958333333336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20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42265.356157407405</v>
      </c>
      <c r="T3413" s="10">
        <f t="shared" si="323"/>
        <v>42284.689490740733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20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41880.292384259265</v>
      </c>
      <c r="T3414" s="10">
        <f t="shared" si="323"/>
        <v>41909.625717592593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20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42054.066412037042</v>
      </c>
      <c r="T3415" s="10">
        <f t="shared" si="323"/>
        <v>42062.874305555553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20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42676.165798611117</v>
      </c>
      <c r="T3416" s="10">
        <f t="shared" si="323"/>
        <v>42704.999305555553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20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42467.477500000001</v>
      </c>
      <c r="T3417" s="10">
        <f t="shared" si="323"/>
        <v>42477.645833333336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20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42089.745891203704</v>
      </c>
      <c r="T3418" s="10">
        <f t="shared" si="323"/>
        <v>42117.437499999993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20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41895.247083333335</v>
      </c>
      <c r="T3419" s="10">
        <f t="shared" si="323"/>
        <v>41937.696527777771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41753.167905092596</v>
      </c>
      <c r="T3420" s="10">
        <f t="shared" si="323"/>
        <v>41782.501238425924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20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42449.154918981483</v>
      </c>
      <c r="T3421" s="10">
        <f t="shared" si="323"/>
        <v>42466.562499999993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20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42405.423634259263</v>
      </c>
      <c r="T3422" s="10">
        <f t="shared" si="323"/>
        <v>42413.666666666664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20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42038.124571759261</v>
      </c>
      <c r="T3423" s="10">
        <f t="shared" si="323"/>
        <v>42067.457905092589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20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42323.895555555559</v>
      </c>
      <c r="T3424" s="10">
        <f t="shared" si="323"/>
        <v>42351.666666666664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20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42089.244687500002</v>
      </c>
      <c r="T3425" s="10">
        <f t="shared" si="323"/>
        <v>42118.578020833331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20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42019.010231481479</v>
      </c>
      <c r="T3426" s="10">
        <f t="shared" si="323"/>
        <v>42039.957638888889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20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41884.950648148151</v>
      </c>
      <c r="T3427" s="10">
        <f t="shared" si="323"/>
        <v>41916.28398148148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20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41884.390081018522</v>
      </c>
      <c r="T3428" s="10">
        <f t="shared" si="323"/>
        <v>41902.75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20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41792.97861111111</v>
      </c>
      <c r="T3429" s="10">
        <f t="shared" si="323"/>
        <v>41822.311944444438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2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42039.053784722222</v>
      </c>
      <c r="T3430" s="10">
        <f t="shared" si="323"/>
        <v>42063.374999999993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20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42662.354872685188</v>
      </c>
      <c r="T3431" s="10">
        <f t="shared" si="323"/>
        <v>42675.688206018516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20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41821.278946759259</v>
      </c>
      <c r="T3432" s="10">
        <f t="shared" si="323"/>
        <v>41850.612280092588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20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41840.06427083334</v>
      </c>
      <c r="T3433" s="10">
        <f t="shared" si="323"/>
        <v>41869.397604166668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20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42380.914513888893</v>
      </c>
      <c r="T3434" s="10">
        <f t="shared" si="323"/>
        <v>42405.583333333336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20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41776.396469907406</v>
      </c>
      <c r="T3435" s="10">
        <f t="shared" si="323"/>
        <v>41806.791666666664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20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41800.713761574072</v>
      </c>
      <c r="T3436" s="10">
        <f t="shared" si="323"/>
        <v>41830.047094907401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20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42572.950150462966</v>
      </c>
      <c r="T3437" s="10">
        <f t="shared" si="323"/>
        <v>42588.791666666664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20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41851.874918981484</v>
      </c>
      <c r="T3438" s="10">
        <f t="shared" si="323"/>
        <v>41872.352777777771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20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42206.044212962966</v>
      </c>
      <c r="T3439" s="10">
        <f t="shared" si="323"/>
        <v>42235.377546296295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2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42101.261192129634</v>
      </c>
      <c r="T3440" s="10">
        <f t="shared" si="323"/>
        <v>42126.541666666664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20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42375.244560185187</v>
      </c>
      <c r="T3441" s="10">
        <f t="shared" si="323"/>
        <v>42387.874305555553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20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41809.456342592595</v>
      </c>
      <c r="T3442" s="10">
        <f t="shared" si="323"/>
        <v>41831.34375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20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42294.762974537043</v>
      </c>
      <c r="T3443" s="10">
        <f t="shared" si="323"/>
        <v>42321.511805555558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20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42125.174444444448</v>
      </c>
      <c r="T3444" s="10">
        <f t="shared" si="323"/>
        <v>42154.507777777777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20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41861.858171296299</v>
      </c>
      <c r="T3445" s="10">
        <f t="shared" si="323"/>
        <v>41891.191504629627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20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42521.624837962961</v>
      </c>
      <c r="T3446" s="10">
        <f t="shared" si="323"/>
        <v>42529.249305555553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20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42272.863842592596</v>
      </c>
      <c r="T3447" s="10">
        <f t="shared" si="323"/>
        <v>42300.197175925925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20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42017.165798611117</v>
      </c>
      <c r="T3448" s="10">
        <f t="shared" si="323"/>
        <v>42040.180555555555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20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42403.222361111119</v>
      </c>
      <c r="T3449" s="10">
        <f t="shared" si="323"/>
        <v>42447.514027777775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2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41960.452418981484</v>
      </c>
      <c r="T3450" s="10">
        <f t="shared" si="323"/>
        <v>41989.785752314812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20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42532.38585648148</v>
      </c>
      <c r="T3451" s="10">
        <f t="shared" si="323"/>
        <v>42559.833333333336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20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42037.037858796299</v>
      </c>
      <c r="T3452" s="10">
        <f t="shared" si="323"/>
        <v>42096.329525462956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20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42089.057025462964</v>
      </c>
      <c r="T3453" s="10">
        <f t="shared" si="323"/>
        <v>42115.390358796292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20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41820.97252314815</v>
      </c>
      <c r="T3454" s="10">
        <f t="shared" si="323"/>
        <v>41842.832638888889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20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42536.311990740745</v>
      </c>
      <c r="T3455" s="10">
        <f t="shared" si="323"/>
        <v>42595.645324074074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20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41822.03193287037</v>
      </c>
      <c r="T3456" s="10">
        <f t="shared" si="323"/>
        <v>41851.365266203698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20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42627.083645833336</v>
      </c>
      <c r="T3457" s="10">
        <f t="shared" si="323"/>
        <v>42656.416979166665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20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41821.538969907408</v>
      </c>
      <c r="T3458" s="10">
        <f t="shared" si="323"/>
        <v>41851.957638888889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20">
        <f t="shared" ref="O3459:O3522" si="324">IFERROR((E3459)/(D3459)*100,("-"))</f>
        <v>140.19999999999999</v>
      </c>
      <c r="P3459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RIGHT(N3459,LEN(N3459)-SEARCH("/",N3459))</f>
        <v>plays</v>
      </c>
      <c r="S3459" s="10">
        <f t="shared" ref="S3459:S3522" si="328">(J3459/86400)+25569+(8/24)</f>
        <v>42017.040011574078</v>
      </c>
      <c r="T3459" s="10">
        <f t="shared" ref="T3459:T3522" si="329">(I3459/86400)+25569+(-8/24)</f>
        <v>42046.915972222218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2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42011.535914351851</v>
      </c>
      <c r="T3460" s="10">
        <f t="shared" si="329"/>
        <v>42037.852083333331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20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42480.813194444447</v>
      </c>
      <c r="T3461" s="10">
        <f t="shared" si="329"/>
        <v>42510.146527777775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20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41852.860555555562</v>
      </c>
      <c r="T3462" s="10">
        <f t="shared" si="329"/>
        <v>41866.193888888891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20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42643.966192129628</v>
      </c>
      <c r="T3463" s="10">
        <f t="shared" si="329"/>
        <v>42671.791666666664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20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42180.231805555559</v>
      </c>
      <c r="T3464" s="10">
        <f t="shared" si="329"/>
        <v>42195.416666666664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20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42613.252141203709</v>
      </c>
      <c r="T3465" s="10">
        <f t="shared" si="329"/>
        <v>42653.832638888889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20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42575.463391203702</v>
      </c>
      <c r="T3466" s="10">
        <f t="shared" si="329"/>
        <v>42604.796724537031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20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42200.959166666667</v>
      </c>
      <c r="T3467" s="10">
        <f t="shared" si="329"/>
        <v>42225.333333333336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20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42420.352430555555</v>
      </c>
      <c r="T3468" s="10">
        <f t="shared" si="329"/>
        <v>42479.644097222219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20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42054.004999999997</v>
      </c>
      <c r="T3469" s="10">
        <f t="shared" si="329"/>
        <v>42083.296666666669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2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42606.098715277782</v>
      </c>
      <c r="T3470" s="10">
        <f t="shared" si="329"/>
        <v>42633.791666666664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20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42458.975057870375</v>
      </c>
      <c r="T3471" s="10">
        <f t="shared" si="329"/>
        <v>42488.308391203704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20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42529.355347222219</v>
      </c>
      <c r="T3472" s="10">
        <f t="shared" si="329"/>
        <v>42566.568055555552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20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41842.153819444451</v>
      </c>
      <c r="T3473" s="10">
        <f t="shared" si="329"/>
        <v>41882.5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20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41928.503831018519</v>
      </c>
      <c r="T3474" s="10">
        <f t="shared" si="329"/>
        <v>41948.915972222218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20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42063.16777777778</v>
      </c>
      <c r="T3475" s="10">
        <f t="shared" si="329"/>
        <v>42083.518749999996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20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42541.834849537037</v>
      </c>
      <c r="T3476" s="10">
        <f t="shared" si="329"/>
        <v>42571.168182870366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20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41919.214166666665</v>
      </c>
      <c r="T3477" s="10">
        <f t="shared" si="329"/>
        <v>41945.666666666664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20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41921.613310185188</v>
      </c>
      <c r="T3478" s="10">
        <f t="shared" si="329"/>
        <v>41938.791666666664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20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42129.06994212963</v>
      </c>
      <c r="T3479" s="10">
        <f t="shared" si="329"/>
        <v>42140.791666666664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2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42054.250254629631</v>
      </c>
      <c r="T3480" s="10">
        <f t="shared" si="329"/>
        <v>42079.541666666664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20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41782.188425925931</v>
      </c>
      <c r="T3481" s="10">
        <f t="shared" si="329"/>
        <v>41811.52175925926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20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42171.650775462964</v>
      </c>
      <c r="T3482" s="10">
        <f t="shared" si="329"/>
        <v>42195.541666666664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20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41989.580879629633</v>
      </c>
      <c r="T3483" s="10">
        <f t="shared" si="329"/>
        <v>42005.914212962962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20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41797.104930555557</v>
      </c>
      <c r="T3484" s="10">
        <f t="shared" si="329"/>
        <v>41826.438263888886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20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41794.00209490741</v>
      </c>
      <c r="T3485" s="10">
        <f t="shared" si="329"/>
        <v>41823.335428240738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20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42507.093738425923</v>
      </c>
      <c r="T3486" s="10">
        <f t="shared" si="329"/>
        <v>42536.427071759252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20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42373.026388888895</v>
      </c>
      <c r="T3487" s="10">
        <f t="shared" si="329"/>
        <v>42402.359722222223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20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42127.208344907405</v>
      </c>
      <c r="T3488" s="10">
        <f t="shared" si="329"/>
        <v>42157.957638888889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20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42150.27375</v>
      </c>
      <c r="T3489" s="10">
        <f t="shared" si="329"/>
        <v>42179.607083333329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2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42088.101388888892</v>
      </c>
      <c r="T3490" s="10">
        <f t="shared" si="329"/>
        <v>42111.333333333336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20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41753.9691087963</v>
      </c>
      <c r="T3491" s="10">
        <f t="shared" si="329"/>
        <v>41783.541666666664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20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42444.135694444449</v>
      </c>
      <c r="T3492" s="10">
        <f t="shared" si="329"/>
        <v>42473.469027777777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20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42121.583148148151</v>
      </c>
      <c r="T3493" s="10">
        <f t="shared" si="329"/>
        <v>42141.916481481479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20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42268.342557870368</v>
      </c>
      <c r="T3494" s="10">
        <f t="shared" si="329"/>
        <v>42302.675891203697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20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41849.199490740742</v>
      </c>
      <c r="T3495" s="10">
        <f t="shared" si="329"/>
        <v>41867.882638888885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20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42689.548321759263</v>
      </c>
      <c r="T3496" s="10">
        <f t="shared" si="329"/>
        <v>42699.916666666664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20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41916.096168981479</v>
      </c>
      <c r="T3497" s="10">
        <f t="shared" si="329"/>
        <v>41944.387499999997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20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42585.180162037039</v>
      </c>
      <c r="T3498" s="10">
        <f t="shared" si="329"/>
        <v>42624.513495370367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20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42512.075277777782</v>
      </c>
      <c r="T3499" s="10">
        <f t="shared" si="329"/>
        <v>42523.583333333336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2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42459.491944444446</v>
      </c>
      <c r="T3500" s="10">
        <f t="shared" si="329"/>
        <v>42518.572222222218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20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42132.369502314818</v>
      </c>
      <c r="T3501" s="10">
        <f t="shared" si="329"/>
        <v>42185.957638888889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20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42420.252754629633</v>
      </c>
      <c r="T3502" s="10">
        <f t="shared" si="329"/>
        <v>42435.874305555553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20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42234.09716435185</v>
      </c>
      <c r="T3503" s="10">
        <f t="shared" si="329"/>
        <v>42258.430497685178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20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42431.172731481485</v>
      </c>
      <c r="T3504" s="10">
        <f t="shared" si="329"/>
        <v>42444.832638888889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20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42545.811666666668</v>
      </c>
      <c r="T3505" s="10">
        <f t="shared" si="329"/>
        <v>42575.144999999997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20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42298.082071759265</v>
      </c>
      <c r="T3506" s="10">
        <f t="shared" si="329"/>
        <v>42327.457071759258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20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41761.269039351857</v>
      </c>
      <c r="T3507" s="10">
        <f t="shared" si="329"/>
        <v>41771.833333333328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20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41830.067592592597</v>
      </c>
      <c r="T3508" s="10">
        <f t="shared" si="329"/>
        <v>41874.400925925926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20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42492.256215277775</v>
      </c>
      <c r="T3509" s="10">
        <f t="shared" si="329"/>
        <v>42521.589548611104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2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42478.063113425924</v>
      </c>
      <c r="T3510" s="10">
        <f t="shared" si="329"/>
        <v>42500.541666666664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20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41951.192893518521</v>
      </c>
      <c r="T3511" s="10">
        <f t="shared" si="329"/>
        <v>41963.871527777774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20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41802.954236111116</v>
      </c>
      <c r="T3512" s="10">
        <f t="shared" si="329"/>
        <v>41822.287569444445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20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41928.207118055558</v>
      </c>
      <c r="T3513" s="10">
        <f t="shared" si="329"/>
        <v>41950.4375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20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42057.87027777778</v>
      </c>
      <c r="T3514" s="10">
        <f t="shared" si="329"/>
        <v>42117.161944444444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20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41781.429537037038</v>
      </c>
      <c r="T3515" s="10">
        <f t="shared" si="329"/>
        <v>41793.874305555553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20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42021.18</v>
      </c>
      <c r="T3516" s="10">
        <f t="shared" si="329"/>
        <v>42036.874305555553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20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42126.106145833335</v>
      </c>
      <c r="T3517" s="10">
        <f t="shared" si="329"/>
        <v>42155.439479166664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20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41856.343402777777</v>
      </c>
      <c r="T3518" s="10">
        <f t="shared" si="329"/>
        <v>41889.791666666664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20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41795.150856481479</v>
      </c>
      <c r="T3519" s="10">
        <f t="shared" si="329"/>
        <v>41824.125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41894.116886574076</v>
      </c>
      <c r="T3520" s="10">
        <f t="shared" si="329"/>
        <v>41914.26458333333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20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42037.932291666664</v>
      </c>
      <c r="T3521" s="10">
        <f t="shared" si="329"/>
        <v>42067.265624999993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20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42228.157546296301</v>
      </c>
      <c r="T3522" s="10">
        <f t="shared" si="329"/>
        <v>42253.240972222215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20">
        <f t="shared" ref="O3523:O3586" si="330">IFERROR((E3523)/(D3523)*100,("-"))</f>
        <v>169.42857142857144</v>
      </c>
      <c r="P3523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RIGHT(N3523,LEN(N3523)-SEARCH("/",N3523))</f>
        <v>plays</v>
      </c>
      <c r="S3523" s="10">
        <f t="shared" ref="S3523:S3586" si="334">(J3523/86400)+25569+(8/24)</f>
        <v>41881.69467592593</v>
      </c>
      <c r="T3523" s="10">
        <f t="shared" ref="T3523:T3586" si="335">(I3523/86400)+25569+(-8/24)</f>
        <v>41911.028009259258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20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42235.123217592591</v>
      </c>
      <c r="T3524" s="10">
        <f t="shared" si="335"/>
        <v>42262.087500000001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20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42581.730879629635</v>
      </c>
      <c r="T3525" s="10">
        <f t="shared" si="335"/>
        <v>42638.624999999993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20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41881.096909722226</v>
      </c>
      <c r="T3526" s="10">
        <f t="shared" si="335"/>
        <v>41894.833333333328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20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42215.029004629636</v>
      </c>
      <c r="T3527" s="10">
        <f t="shared" si="335"/>
        <v>42225.333333333336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20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42460.668645833335</v>
      </c>
      <c r="T3528" s="10">
        <f t="shared" si="335"/>
        <v>42487.915972222218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20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42167.356539351858</v>
      </c>
      <c r="T3529" s="10">
        <f t="shared" si="335"/>
        <v>42195.832638888889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2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42733.834699074076</v>
      </c>
      <c r="T3530" s="10">
        <f t="shared" si="335"/>
        <v>42753.168032407404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20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42178.095115740747</v>
      </c>
      <c r="T3531" s="10">
        <f t="shared" si="335"/>
        <v>42197.708333333336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20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42442.956678240742</v>
      </c>
      <c r="T3532" s="10">
        <f t="shared" si="335"/>
        <v>42470.499999999993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20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42521.987662037041</v>
      </c>
      <c r="T3533" s="10">
        <f t="shared" si="335"/>
        <v>42551.32099537037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20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41884.933182870373</v>
      </c>
      <c r="T3534" s="10">
        <f t="shared" si="335"/>
        <v>41899.832638888889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20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42290.09452546297</v>
      </c>
      <c r="T3535" s="10">
        <f t="shared" si="335"/>
        <v>42319.469525462962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20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42243.958599537036</v>
      </c>
      <c r="T3536" s="10">
        <f t="shared" si="335"/>
        <v>42278.291932870365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20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42248.973495370374</v>
      </c>
      <c r="T3537" s="10">
        <f t="shared" si="335"/>
        <v>42279.416666666664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20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42329.060474537044</v>
      </c>
      <c r="T3538" s="10">
        <f t="shared" si="335"/>
        <v>42358.165972222218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20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41923.687685185192</v>
      </c>
      <c r="T3539" s="10">
        <f t="shared" si="335"/>
        <v>41959.999305555553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2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42571.753935185188</v>
      </c>
      <c r="T3540" s="10">
        <f t="shared" si="335"/>
        <v>42599.087268518517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20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42601.089375000003</v>
      </c>
      <c r="T3541" s="10">
        <f t="shared" si="335"/>
        <v>42621.422708333332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20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42517.336701388893</v>
      </c>
      <c r="T3542" s="10">
        <f t="shared" si="335"/>
        <v>42546.670034722221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20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42223.063368055555</v>
      </c>
      <c r="T3543" s="10">
        <f t="shared" si="335"/>
        <v>42247.396701388883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20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41829.933125000003</v>
      </c>
      <c r="T3544" s="10">
        <f t="shared" si="335"/>
        <v>41889.266458333332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20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42151.088645833333</v>
      </c>
      <c r="T3545" s="10">
        <f t="shared" si="335"/>
        <v>42180.421979166662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20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42041.165011574078</v>
      </c>
      <c r="T3546" s="10">
        <f t="shared" si="335"/>
        <v>42070.498344907406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20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42076.140729166669</v>
      </c>
      <c r="T3547" s="10">
        <f t="shared" si="335"/>
        <v>42105.474062499998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20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42073.994027777779</v>
      </c>
      <c r="T3548" s="10">
        <f t="shared" si="335"/>
        <v>42094.832638888889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20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42480.412048611113</v>
      </c>
      <c r="T3549" s="10">
        <f t="shared" si="335"/>
        <v>42503.832638888889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2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42412.275625000002</v>
      </c>
      <c r="T3550" s="10">
        <f t="shared" si="335"/>
        <v>42433.708333333336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20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42223.727696759262</v>
      </c>
      <c r="T3551" s="10">
        <f t="shared" si="335"/>
        <v>42251.061030092591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20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42463.226828703708</v>
      </c>
      <c r="T3552" s="10">
        <f t="shared" si="335"/>
        <v>42492.560162037036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20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41753.849189814813</v>
      </c>
      <c r="T3553" s="10">
        <f t="shared" si="335"/>
        <v>41781.588194444441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20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41788.920416666668</v>
      </c>
      <c r="T3554" s="10">
        <f t="shared" si="335"/>
        <v>41818.253749999996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20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42196.362037037041</v>
      </c>
      <c r="T3555" s="10">
        <f t="shared" si="335"/>
        <v>42227.666666666664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20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42016.383784722224</v>
      </c>
      <c r="T3556" s="10">
        <f t="shared" si="335"/>
        <v>42046.374999999993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20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42661.775393518525</v>
      </c>
      <c r="T3557" s="10">
        <f t="shared" si="335"/>
        <v>42691.150393518517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20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41808.982916666668</v>
      </c>
      <c r="T3558" s="10">
        <f t="shared" si="335"/>
        <v>41868.316249999996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20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41730.610081018523</v>
      </c>
      <c r="T3559" s="10">
        <f t="shared" si="335"/>
        <v>41763.943414351852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2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42140.150173611117</v>
      </c>
      <c r="T3560" s="10">
        <f t="shared" si="335"/>
        <v>42181.541666666664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20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42194.429490740738</v>
      </c>
      <c r="T3561" s="10">
        <f t="shared" si="335"/>
        <v>42216.040277777771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20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42116.222986111112</v>
      </c>
      <c r="T3562" s="10">
        <f t="shared" si="335"/>
        <v>42150.781249999993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20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42204.013634259267</v>
      </c>
      <c r="T3563" s="10">
        <f t="shared" si="335"/>
        <v>42221.441666666666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20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42434.095219907409</v>
      </c>
      <c r="T3564" s="10">
        <f t="shared" si="335"/>
        <v>42442.583333333336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20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42556.005277777782</v>
      </c>
      <c r="T3565" s="10">
        <f t="shared" si="335"/>
        <v>42583.458333333336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20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42236.956585648149</v>
      </c>
      <c r="T3566" s="10">
        <f t="shared" si="335"/>
        <v>42282.333333333336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20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41975.076481481483</v>
      </c>
      <c r="T3567" s="10">
        <f t="shared" si="335"/>
        <v>42004.409814814811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20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41997.841238425928</v>
      </c>
      <c r="T3568" s="10">
        <f t="shared" si="335"/>
        <v>42027.174571759257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20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42136.14402777778</v>
      </c>
      <c r="T3569" s="10">
        <f t="shared" si="335"/>
        <v>42165.477361111109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2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41870.074004629634</v>
      </c>
      <c r="T3570" s="10">
        <f t="shared" si="335"/>
        <v>41899.407337962963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20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41983.021944444445</v>
      </c>
      <c r="T3571" s="10">
        <f t="shared" si="335"/>
        <v>42012.355277777773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20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41976.665312500001</v>
      </c>
      <c r="T3572" s="10">
        <f t="shared" si="335"/>
        <v>42003.958333333336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20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41913.192280092597</v>
      </c>
      <c r="T3573" s="10">
        <f t="shared" si="335"/>
        <v>41942.525613425925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20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42146.903726851851</v>
      </c>
      <c r="T3574" s="10">
        <f t="shared" si="335"/>
        <v>42176.23706018518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20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41921.708865740744</v>
      </c>
      <c r="T3575" s="10">
        <f t="shared" si="335"/>
        <v>41951.083865740737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20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41927.276018518525</v>
      </c>
      <c r="T3576" s="10">
        <f t="shared" si="335"/>
        <v>41956.651018518511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20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42562.117210648146</v>
      </c>
      <c r="T3577" s="10">
        <f t="shared" si="335"/>
        <v>42592.832638888889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20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42649.882569444446</v>
      </c>
      <c r="T3578" s="10">
        <f t="shared" si="335"/>
        <v>42709.257569444446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20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42094.120173611118</v>
      </c>
      <c r="T3579" s="10">
        <f t="shared" si="335"/>
        <v>42119.936111111114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2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42461.066863425927</v>
      </c>
      <c r="T3580" s="10">
        <f t="shared" si="335"/>
        <v>42490.400196759256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20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42431.095555555563</v>
      </c>
      <c r="T3581" s="10">
        <f t="shared" si="335"/>
        <v>42460.38722222222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20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42026.509513888894</v>
      </c>
      <c r="T3582" s="10">
        <f t="shared" si="335"/>
        <v>42063.874305555553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20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41836.804513888892</v>
      </c>
      <c r="T3583" s="10">
        <f t="shared" si="335"/>
        <v>41850.13784722222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20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42451.429189814815</v>
      </c>
      <c r="T3584" s="10">
        <f t="shared" si="335"/>
        <v>42464.762523148143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20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42418.759317129632</v>
      </c>
      <c r="T3585" s="10">
        <f t="shared" si="335"/>
        <v>42478.050983796296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20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42168.649814814817</v>
      </c>
      <c r="T3586" s="10">
        <f t="shared" si="335"/>
        <v>42197.983148148145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20">
        <f t="shared" ref="O3587:O3650" si="336">IFERROR((E3587)/(D3587)*100,("-"))</f>
        <v>119.11764705882352</v>
      </c>
      <c r="P3587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RIGHT(N3587,LEN(N3587)-SEARCH("/",N3587))</f>
        <v>plays</v>
      </c>
      <c r="S3587" s="10">
        <f t="shared" ref="S3587:S3650" si="340">(J3587/86400)+25569+(8/24)</f>
        <v>41965.04965277778</v>
      </c>
      <c r="T3587" s="10">
        <f t="shared" ref="T3587:T3650" si="341">(I3587/86400)+25569+(-8/24)</f>
        <v>41994.382986111108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20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42577.030902777777</v>
      </c>
      <c r="T3588" s="10">
        <f t="shared" si="341"/>
        <v>42636.364236111105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20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42503.87331018519</v>
      </c>
      <c r="T3589" s="10">
        <f t="shared" si="341"/>
        <v>42548.458333333336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2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42102.162152777782</v>
      </c>
      <c r="T3590" s="10">
        <f t="shared" si="341"/>
        <v>42123.624999999993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20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42125.980868055558</v>
      </c>
      <c r="T3591" s="10">
        <f t="shared" si="341"/>
        <v>42150.314201388886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20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41902.667060185187</v>
      </c>
      <c r="T3592" s="10">
        <f t="shared" si="341"/>
        <v>41932.000393518516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20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42004.281759259262</v>
      </c>
      <c r="T3593" s="10">
        <f t="shared" si="341"/>
        <v>42027.874305555553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20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41989.163275462961</v>
      </c>
      <c r="T3594" s="10">
        <f t="shared" si="341"/>
        <v>42045.874305555553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20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41975.231932870374</v>
      </c>
      <c r="T3595" s="10">
        <f t="shared" si="341"/>
        <v>42009.518055555549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20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42592.400254629632</v>
      </c>
      <c r="T3596" s="10">
        <f t="shared" si="341"/>
        <v>42616.733587962961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20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42050.34170138889</v>
      </c>
      <c r="T3597" s="10">
        <f t="shared" si="341"/>
        <v>42075.957638888889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20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41857.048402777778</v>
      </c>
      <c r="T3598" s="10">
        <f t="shared" si="341"/>
        <v>41877.381736111107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20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42417.918865740743</v>
      </c>
      <c r="T3599" s="10">
        <f t="shared" si="341"/>
        <v>42431.915972222218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2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41867.132199074076</v>
      </c>
      <c r="T3600" s="10">
        <f t="shared" si="341"/>
        <v>41884.874305555553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20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42221.128206018526</v>
      </c>
      <c r="T3601" s="10">
        <f t="shared" si="341"/>
        <v>42245.666666666664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20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42629.18245370371</v>
      </c>
      <c r="T3602" s="10">
        <f t="shared" si="341"/>
        <v>42656.515787037039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20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41991.331967592596</v>
      </c>
      <c r="T3603" s="10">
        <f t="shared" si="341"/>
        <v>42020.665300925924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20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42448.227766203701</v>
      </c>
      <c r="T3604" s="10">
        <f t="shared" si="341"/>
        <v>42507.56109953703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20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42284.197685185187</v>
      </c>
      <c r="T3605" s="10">
        <f t="shared" si="341"/>
        <v>42313.572685185187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20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42483.349027777782</v>
      </c>
      <c r="T3606" s="10">
        <f t="shared" si="341"/>
        <v>42488.957638888889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20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42384.126458333332</v>
      </c>
      <c r="T3607" s="10">
        <f t="shared" si="341"/>
        <v>42413.459791666661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20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42566.938159722224</v>
      </c>
      <c r="T3608" s="10">
        <f t="shared" si="341"/>
        <v>42596.271493055552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20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42339.297245370377</v>
      </c>
      <c r="T3609" s="10">
        <f t="shared" si="341"/>
        <v>42352.666666666664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2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42507.042708333334</v>
      </c>
      <c r="T3610" s="10">
        <f t="shared" si="341"/>
        <v>42538.249999999993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20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42430.325057870374</v>
      </c>
      <c r="T3611" s="10">
        <f t="shared" si="341"/>
        <v>42459.616724537038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20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42203.765462962961</v>
      </c>
      <c r="T3612" s="10">
        <f t="shared" si="341"/>
        <v>42233.09879629629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20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42072.703715277785</v>
      </c>
      <c r="T3613" s="10">
        <f t="shared" si="341"/>
        <v>42102.037048611113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20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41790.060312499998</v>
      </c>
      <c r="T3614" s="10">
        <f t="shared" si="341"/>
        <v>41799.393645833326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20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41788.923310185186</v>
      </c>
      <c r="T3615" s="10">
        <f t="shared" si="341"/>
        <v>41818.256643518514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20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42144.375185185192</v>
      </c>
      <c r="T3616" s="10">
        <f t="shared" si="341"/>
        <v>42173.708518518521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20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42318.927037037043</v>
      </c>
      <c r="T3617" s="10">
        <f t="shared" si="341"/>
        <v>42348.260370370372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20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42053.283148148148</v>
      </c>
      <c r="T3618" s="10">
        <f t="shared" si="341"/>
        <v>42082.574814814812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20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42779.94362268519</v>
      </c>
      <c r="T3619" s="10">
        <f t="shared" si="341"/>
        <v>42793.666666666664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42128.961226851854</v>
      </c>
      <c r="T3620" s="10">
        <f t="shared" si="341"/>
        <v>42158.294560185182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20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42661.465578703705</v>
      </c>
      <c r="T3621" s="10">
        <f t="shared" si="341"/>
        <v>42693.583333333336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20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42038.271539351852</v>
      </c>
      <c r="T3622" s="10">
        <f t="shared" si="341"/>
        <v>42067.833333333336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20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42620.26902777778</v>
      </c>
      <c r="T3623" s="10">
        <f t="shared" si="341"/>
        <v>42643.541666666664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20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41877.555219907408</v>
      </c>
      <c r="T3624" s="10">
        <f t="shared" si="341"/>
        <v>41909.807638888888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20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41829.070254629631</v>
      </c>
      <c r="T3625" s="10">
        <f t="shared" si="341"/>
        <v>41845.958333333328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20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42546.107523148152</v>
      </c>
      <c r="T3626" s="10">
        <f t="shared" si="341"/>
        <v>42605.44085648148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20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42157.985844907409</v>
      </c>
      <c r="T3627" s="10">
        <f t="shared" si="341"/>
        <v>42187.319178240738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20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41847.000659722224</v>
      </c>
      <c r="T3628" s="10">
        <f t="shared" si="341"/>
        <v>41867.333993055552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20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42461.07508101852</v>
      </c>
      <c r="T3629" s="10">
        <f t="shared" si="341"/>
        <v>42510.832638888889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2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42292.166620370372</v>
      </c>
      <c r="T3630" s="10">
        <f t="shared" si="341"/>
        <v>42351.541620370372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20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42437.427824074075</v>
      </c>
      <c r="T3631" s="10">
        <f t="shared" si="341"/>
        <v>42495.374999999993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20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41943.180439814816</v>
      </c>
      <c r="T3632" s="10">
        <f t="shared" si="341"/>
        <v>41972.555439814816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20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41881.086770833332</v>
      </c>
      <c r="T3633" s="10">
        <f t="shared" si="341"/>
        <v>41904.832638888889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20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41947.270243055558</v>
      </c>
      <c r="T3634" s="10">
        <f t="shared" si="341"/>
        <v>41966.603576388887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20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42649.956793981481</v>
      </c>
      <c r="T3635" s="10">
        <f t="shared" si="341"/>
        <v>42692.708333333336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20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42701.499699074076</v>
      </c>
      <c r="T3636" s="10">
        <f t="shared" si="341"/>
        <v>42748.832638888889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20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42451.216157407405</v>
      </c>
      <c r="T3637" s="10">
        <f t="shared" si="341"/>
        <v>42480.549490740734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20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42227.028113425928</v>
      </c>
      <c r="T3638" s="10">
        <f t="shared" si="341"/>
        <v>42261.361446759256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20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41976.03396990741</v>
      </c>
      <c r="T3639" s="10">
        <f t="shared" si="341"/>
        <v>42005.367303240739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2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42054.006157407413</v>
      </c>
      <c r="T3640" s="10">
        <f t="shared" si="341"/>
        <v>42113.29782407407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20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42591.01048611111</v>
      </c>
      <c r="T3641" s="10">
        <f t="shared" si="341"/>
        <v>42650.299305555549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20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42105.114930555559</v>
      </c>
      <c r="T3642" s="10">
        <f t="shared" si="341"/>
        <v>42134.448263888888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20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41899.960405092592</v>
      </c>
      <c r="T3643" s="10">
        <f t="shared" si="341"/>
        <v>41916.875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20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42298.149618055562</v>
      </c>
      <c r="T3644" s="10">
        <f t="shared" si="341"/>
        <v>42338.374999999993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20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42285.477303240747</v>
      </c>
      <c r="T3645" s="10">
        <f t="shared" si="341"/>
        <v>42324.852303240739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20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42409.57508101852</v>
      </c>
      <c r="T3646" s="10">
        <f t="shared" si="341"/>
        <v>42436.874305555553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20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42666.303680555553</v>
      </c>
      <c r="T3647" s="10">
        <f t="shared" si="341"/>
        <v>42695.678680555553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20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42140.754652777781</v>
      </c>
      <c r="T3648" s="10">
        <f t="shared" si="341"/>
        <v>42171.645833333336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20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42599.082488425927</v>
      </c>
      <c r="T3649" s="10">
        <f t="shared" si="341"/>
        <v>42643.415821759256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2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41887.625520833339</v>
      </c>
      <c r="T3650" s="10">
        <f t="shared" si="341"/>
        <v>41916.958854166667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20">
        <f t="shared" ref="O3651:O3714" si="342">IFERROR((E3651)/(D3651)*100,("-"))</f>
        <v>104</v>
      </c>
      <c r="P3651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RIGHT(N3651,LEN(N3651)-SEARCH("/",N3651))</f>
        <v>plays</v>
      </c>
      <c r="S3651" s="10">
        <f t="shared" ref="S3651:S3714" si="346">(J3651/86400)+25569+(8/24)</f>
        <v>41781.046226851853</v>
      </c>
      <c r="T3651" s="10">
        <f t="shared" ref="T3651:T3714" si="347">(I3651/86400)+25569+(-8/24)</f>
        <v>41806.379560185182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20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42381.812314814822</v>
      </c>
      <c r="T3652" s="10">
        <f t="shared" si="347"/>
        <v>42402.145648148151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20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41828.97965277778</v>
      </c>
      <c r="T3653" s="10">
        <f t="shared" si="347"/>
        <v>41861.332638888889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20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42596.978032407409</v>
      </c>
      <c r="T3654" s="10">
        <f t="shared" si="347"/>
        <v>42606.832638888889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20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42191.696840277778</v>
      </c>
      <c r="T3655" s="10">
        <f t="shared" si="347"/>
        <v>42221.030173611107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20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42440.749837962961</v>
      </c>
      <c r="T3656" s="10">
        <f t="shared" si="347"/>
        <v>42463.374999999993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20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42174.136550925927</v>
      </c>
      <c r="T3657" s="10">
        <f t="shared" si="347"/>
        <v>42202.957638888889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20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42738.243472222224</v>
      </c>
      <c r="T3658" s="10">
        <f t="shared" si="347"/>
        <v>42767.624305555553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20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42499.963182870371</v>
      </c>
      <c r="T3659" s="10">
        <f t="shared" si="347"/>
        <v>42522.570833333331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2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41776.19189814815</v>
      </c>
      <c r="T3660" s="10">
        <f t="shared" si="347"/>
        <v>41821.832638888889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20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42055.610532407409</v>
      </c>
      <c r="T3661" s="10">
        <f t="shared" si="347"/>
        <v>42082.277083333327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20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41972.214409722226</v>
      </c>
      <c r="T3662" s="10">
        <f t="shared" si="347"/>
        <v>41996.547743055555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20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42448.23</v>
      </c>
      <c r="T3663" s="10">
        <f t="shared" si="347"/>
        <v>42469.833333333336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20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42064.553402777783</v>
      </c>
      <c r="T3664" s="10">
        <f t="shared" si="347"/>
        <v>42093.84506944444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20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42665.785069444442</v>
      </c>
      <c r="T3665" s="10">
        <f t="shared" si="347"/>
        <v>42725.160069444442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20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42523.582048611112</v>
      </c>
      <c r="T3666" s="10">
        <f t="shared" si="347"/>
        <v>42536.91538194444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20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42295.141458333332</v>
      </c>
      <c r="T3667" s="10">
        <f t="shared" si="347"/>
        <v>42305.495833333327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20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41823.238217592596</v>
      </c>
      <c r="T3668" s="10">
        <f t="shared" si="347"/>
        <v>41843.958333333328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20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42174.303460648145</v>
      </c>
      <c r="T3669" s="10">
        <f t="shared" si="347"/>
        <v>42203.636793981474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2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42185.889490740745</v>
      </c>
      <c r="T3670" s="10">
        <f t="shared" si="347"/>
        <v>42208.439583333333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20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42137.008530092593</v>
      </c>
      <c r="T3671" s="10">
        <f t="shared" si="347"/>
        <v>42166.341863425921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20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42142.847349537034</v>
      </c>
      <c r="T3672" s="10">
        <f t="shared" si="347"/>
        <v>42155.624999999993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20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41820.961423611116</v>
      </c>
      <c r="T3673" s="10">
        <f t="shared" si="347"/>
        <v>41840.832638888889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20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41879.279907407406</v>
      </c>
      <c r="T3674" s="10">
        <f t="shared" si="347"/>
        <v>41908.613240740735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20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41914.628437500003</v>
      </c>
      <c r="T3675" s="10">
        <f t="shared" si="347"/>
        <v>41948.202777777777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20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42557.206354166665</v>
      </c>
      <c r="T3676" s="10">
        <f t="shared" si="347"/>
        <v>42616.539687499993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20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42493.930347222224</v>
      </c>
      <c r="T3677" s="10">
        <f t="shared" si="347"/>
        <v>42505.624999999993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20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41877.14912037037</v>
      </c>
      <c r="T3678" s="10">
        <f t="shared" si="347"/>
        <v>41894.482453703698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20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41802.907615740747</v>
      </c>
      <c r="T3679" s="10">
        <f t="shared" si="347"/>
        <v>41822.832638888889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2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42120.864560185182</v>
      </c>
      <c r="T3680" s="10">
        <f t="shared" si="347"/>
        <v>42155.197893518511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20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41787.094687500001</v>
      </c>
      <c r="T3681" s="10">
        <f t="shared" si="347"/>
        <v>41820.874305555553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20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42627.78743055556</v>
      </c>
      <c r="T3682" s="10">
        <f t="shared" si="347"/>
        <v>42648.120763888888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20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42374.984837962962</v>
      </c>
      <c r="T3683" s="10">
        <f t="shared" si="347"/>
        <v>42384.318171296291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20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41773.018726851857</v>
      </c>
      <c r="T3684" s="10">
        <f t="shared" si="347"/>
        <v>41805.957638888889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20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42633.450185185189</v>
      </c>
      <c r="T3685" s="10">
        <f t="shared" si="347"/>
        <v>42662.783518518518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20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42219.513726851852</v>
      </c>
      <c r="T3686" s="10">
        <f t="shared" si="347"/>
        <v>42248.84706018518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20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41753.926608796297</v>
      </c>
      <c r="T3687" s="10">
        <f t="shared" si="347"/>
        <v>41778.541666666664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20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42230.996064814819</v>
      </c>
      <c r="T3688" s="10">
        <f t="shared" si="347"/>
        <v>42244.832638888889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20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41787.551562500004</v>
      </c>
      <c r="T3689" s="10">
        <f t="shared" si="347"/>
        <v>41816.884895833333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2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41830.120416666665</v>
      </c>
      <c r="T3690" s="10">
        <f t="shared" si="347"/>
        <v>41859.453749999993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20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42148.160173611112</v>
      </c>
      <c r="T3691" s="10">
        <f t="shared" si="347"/>
        <v>42176.600694444445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20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41940.931516203702</v>
      </c>
      <c r="T3692" s="10">
        <f t="shared" si="347"/>
        <v>41970.306516203702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20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42021.033900462964</v>
      </c>
      <c r="T3693" s="10">
        <f t="shared" si="347"/>
        <v>42064.874305555553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20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41892.298368055555</v>
      </c>
      <c r="T3694" s="10">
        <f t="shared" si="347"/>
        <v>41900.666666666664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20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42309.524641203701</v>
      </c>
      <c r="T3695" s="10">
        <f t="shared" si="347"/>
        <v>42338.604166666664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20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42490.467210648152</v>
      </c>
      <c r="T3696" s="10">
        <f t="shared" si="347"/>
        <v>42526.749999999993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20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41996.203819444447</v>
      </c>
      <c r="T3697" s="10">
        <f t="shared" si="347"/>
        <v>42015.537152777775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20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41988.950416666667</v>
      </c>
      <c r="T3698" s="10">
        <f t="shared" si="347"/>
        <v>42048.283749999995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20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42479.799166666671</v>
      </c>
      <c r="T3699" s="10">
        <f t="shared" si="347"/>
        <v>42500.1325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2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42402.139895833338</v>
      </c>
      <c r="T3700" s="10">
        <f t="shared" si="347"/>
        <v>42431.473229166666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20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41897.935370370375</v>
      </c>
      <c r="T3701" s="10">
        <f t="shared" si="347"/>
        <v>41927.268703703703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20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41882.918981481482</v>
      </c>
      <c r="T3702" s="10">
        <f t="shared" si="347"/>
        <v>41912.333333333328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20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42129.874918981484</v>
      </c>
      <c r="T3703" s="10">
        <f t="shared" si="347"/>
        <v>42159.208252314813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20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42524.871342592596</v>
      </c>
      <c r="T3704" s="10">
        <f t="shared" si="347"/>
        <v>42561.624305555553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20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42556.837824074079</v>
      </c>
      <c r="T3705" s="10">
        <f t="shared" si="347"/>
        <v>42594.957638888889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20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42462.023078703707</v>
      </c>
      <c r="T3706" s="10">
        <f t="shared" si="347"/>
        <v>42521.356412037036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20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41792.876319444447</v>
      </c>
      <c r="T3707" s="10">
        <f t="shared" si="347"/>
        <v>41813.416666666664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20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41880.247094907412</v>
      </c>
      <c r="T3708" s="10">
        <f t="shared" si="347"/>
        <v>41894.580428240741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20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42552.381689814814</v>
      </c>
      <c r="T3709" s="10">
        <f t="shared" si="347"/>
        <v>42572.893055555549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2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41810.475532407414</v>
      </c>
      <c r="T3710" s="10">
        <f t="shared" si="347"/>
        <v>41823.808865740742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20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41786.041041666671</v>
      </c>
      <c r="T3711" s="10">
        <f t="shared" si="347"/>
        <v>41815.374374999999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20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42072.909583333334</v>
      </c>
      <c r="T3712" s="10">
        <f t="shared" si="347"/>
        <v>42097.242916666662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20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41780.057557870372</v>
      </c>
      <c r="T3713" s="10">
        <f t="shared" si="347"/>
        <v>41805.333333333328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20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42134.50540509259</v>
      </c>
      <c r="T3714" s="10">
        <f t="shared" si="347"/>
        <v>42154.957638888889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20">
        <f t="shared" ref="O3715:O3778" si="348">IFERROR((E3715)/(D3715)*100,("-"))</f>
        <v>101.49999999999999</v>
      </c>
      <c r="P3715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RIGHT(N3715,LEN(N3715)-SEARCH("/",N3715))</f>
        <v>plays</v>
      </c>
      <c r="S3715" s="10">
        <f t="shared" ref="S3715:S3778" si="352">(J3715/86400)+25569+(8/24)</f>
        <v>42506.07136574074</v>
      </c>
      <c r="T3715" s="10">
        <f t="shared" ref="T3715:T3778" si="353">(I3715/86400)+25569+(-8/24)</f>
        <v>42525.404699074068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20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42118.889664351853</v>
      </c>
      <c r="T3716" s="10">
        <f t="shared" si="353"/>
        <v>42149.832638888889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20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42037.328923611109</v>
      </c>
      <c r="T3717" s="10">
        <f t="shared" si="353"/>
        <v>42094.202777777777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20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42361.221168981479</v>
      </c>
      <c r="T3718" s="10">
        <f t="shared" si="353"/>
        <v>42390.554502314808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20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42103.199641203704</v>
      </c>
      <c r="T3719" s="10">
        <f t="shared" si="353"/>
        <v>42133.532974537033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42033.049479166664</v>
      </c>
      <c r="T3720" s="10">
        <f t="shared" si="353"/>
        <v>42062.382812499993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20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42148.063263888893</v>
      </c>
      <c r="T3721" s="10">
        <f t="shared" si="353"/>
        <v>42177.396597222221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20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42166.326458333337</v>
      </c>
      <c r="T3722" s="10">
        <f t="shared" si="353"/>
        <v>42187.659791666665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20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41928.269490740742</v>
      </c>
      <c r="T3723" s="10">
        <f t="shared" si="353"/>
        <v>41948.644490740735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20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42382.005173611113</v>
      </c>
      <c r="T3724" s="10">
        <f t="shared" si="353"/>
        <v>42411.624305555553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20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41944.086365740739</v>
      </c>
      <c r="T3725" s="10">
        <f t="shared" si="353"/>
        <v>41973.461365740739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20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42465.82476851852</v>
      </c>
      <c r="T3726" s="10">
        <f t="shared" si="353"/>
        <v>42494.624999999993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20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42402.278553240743</v>
      </c>
      <c r="T3727" s="10">
        <f t="shared" si="353"/>
        <v>42418.562499999993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20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42462.47420138889</v>
      </c>
      <c r="T3728" s="10">
        <f t="shared" si="353"/>
        <v>42489.541666666664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20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42632.681643518525</v>
      </c>
      <c r="T3729" s="10">
        <f t="shared" si="353"/>
        <v>42662.871527777774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2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42205.504351851858</v>
      </c>
      <c r="T3730" s="10">
        <f t="shared" si="353"/>
        <v>42234.837685185186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20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42041.538333333338</v>
      </c>
      <c r="T3731" s="10">
        <f t="shared" si="353"/>
        <v>42085.829999999994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20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42204.011099537041</v>
      </c>
      <c r="T3732" s="10">
        <f t="shared" si="353"/>
        <v>42233.34443287037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20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41984.086180555554</v>
      </c>
      <c r="T3733" s="10">
        <f t="shared" si="353"/>
        <v>42013.807638888888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20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41969.010798611118</v>
      </c>
      <c r="T3734" s="10">
        <f t="shared" si="353"/>
        <v>42028.166666666664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20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42103.357731481483</v>
      </c>
      <c r="T3735" s="10">
        <f t="shared" si="353"/>
        <v>42112.604166666664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20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42090.234907407408</v>
      </c>
      <c r="T3736" s="10">
        <f t="shared" si="353"/>
        <v>42149.568240740737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20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42123.026493055557</v>
      </c>
      <c r="T3737" s="10">
        <f t="shared" si="353"/>
        <v>42152.359826388885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20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42049.045057870368</v>
      </c>
      <c r="T3738" s="10">
        <f t="shared" si="353"/>
        <v>42086.416666666664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20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42298.024340277778</v>
      </c>
      <c r="T3739" s="10">
        <f t="shared" si="353"/>
        <v>42319.957638888889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2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41814.272048611114</v>
      </c>
      <c r="T3740" s="10">
        <f t="shared" si="353"/>
        <v>41835.583333333328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20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42548.783194444448</v>
      </c>
      <c r="T3741" s="10">
        <f t="shared" si="353"/>
        <v>42568.116527777776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20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41833.423090277778</v>
      </c>
      <c r="T3742" s="10">
        <f t="shared" si="353"/>
        <v>41862.745810185181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20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42326.254050925927</v>
      </c>
      <c r="T3743" s="10">
        <f t="shared" si="353"/>
        <v>42355.587384259255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20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41858.547962962963</v>
      </c>
      <c r="T3744" s="10">
        <f t="shared" si="353"/>
        <v>41887.881296296291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20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41794.04356481482</v>
      </c>
      <c r="T3745" s="10">
        <f t="shared" si="353"/>
        <v>41823.376898148148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20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41794.147592592599</v>
      </c>
      <c r="T3746" s="10">
        <f t="shared" si="353"/>
        <v>41824.832638888889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20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41832.031273148146</v>
      </c>
      <c r="T3747" s="10">
        <f t="shared" si="353"/>
        <v>41861.364606481475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20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42621.722673611112</v>
      </c>
      <c r="T3748" s="10">
        <f t="shared" si="353"/>
        <v>42651.05600694444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20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42164.633055555554</v>
      </c>
      <c r="T3749" s="10">
        <f t="shared" si="353"/>
        <v>42190.624305555553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2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42396.039768518523</v>
      </c>
      <c r="T3750" s="10">
        <f t="shared" si="353"/>
        <v>42415.915972222218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20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42458.460509259261</v>
      </c>
      <c r="T3751" s="10">
        <f t="shared" si="353"/>
        <v>42488.832638888889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20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42017.31490740741</v>
      </c>
      <c r="T3752" s="10">
        <f t="shared" si="353"/>
        <v>42044.999305555553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20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42403.368900462963</v>
      </c>
      <c r="T3753" s="10">
        <f t="shared" si="353"/>
        <v>42462.660567129627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20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42620.135821759257</v>
      </c>
      <c r="T3754" s="10">
        <f t="shared" si="353"/>
        <v>42659.541666666664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20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42129.157407407409</v>
      </c>
      <c r="T3755" s="10">
        <f t="shared" si="353"/>
        <v>42157.666666666664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20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41809.214548611111</v>
      </c>
      <c r="T3756" s="10">
        <f t="shared" si="353"/>
        <v>41845.874305555553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20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42446.200312499997</v>
      </c>
      <c r="T3757" s="10">
        <f t="shared" si="353"/>
        <v>42475.533645833326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20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41772.148125</v>
      </c>
      <c r="T3758" s="10">
        <f t="shared" si="353"/>
        <v>41801.481458333328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20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41955.184201388889</v>
      </c>
      <c r="T3759" s="10">
        <f t="shared" si="353"/>
        <v>41974.517534722218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2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41747.804837962969</v>
      </c>
      <c r="T3760" s="10">
        <f t="shared" si="353"/>
        <v>41777.875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20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42182.44158564815</v>
      </c>
      <c r="T3761" s="10">
        <f t="shared" si="353"/>
        <v>42241.774918981479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20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41739.858634259261</v>
      </c>
      <c r="T3762" s="10">
        <f t="shared" si="353"/>
        <v>41764.191967592589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20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42173.800196759265</v>
      </c>
      <c r="T3763" s="10">
        <f t="shared" si="353"/>
        <v>42226.624999999993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20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42194.146863425929</v>
      </c>
      <c r="T3764" s="10">
        <f t="shared" si="353"/>
        <v>42218.480196759258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20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42066.083634259259</v>
      </c>
      <c r="T3765" s="10">
        <f t="shared" si="353"/>
        <v>42095.375300925924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20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42500.176296296304</v>
      </c>
      <c r="T3766" s="10">
        <f t="shared" si="353"/>
        <v>42518.691666666666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20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41821.109745370377</v>
      </c>
      <c r="T3767" s="10">
        <f t="shared" si="353"/>
        <v>41850.443078703705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20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41788.500520833339</v>
      </c>
      <c r="T3768" s="10">
        <f t="shared" si="353"/>
        <v>41822.833854166667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20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42050.35297453704</v>
      </c>
      <c r="T3769" s="10">
        <f t="shared" si="353"/>
        <v>42063.874305555553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2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41773.061226851853</v>
      </c>
      <c r="T3770" s="10">
        <f t="shared" si="353"/>
        <v>41802.394560185181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20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42445.931469907409</v>
      </c>
      <c r="T3771" s="10">
        <f t="shared" si="353"/>
        <v>42475.264803240738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20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42139.264004629636</v>
      </c>
      <c r="T3772" s="10">
        <f t="shared" si="353"/>
        <v>42168.597337962965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20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42494.190416666672</v>
      </c>
      <c r="T3773" s="10">
        <f t="shared" si="353"/>
        <v>42507.666666666664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20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42682.950300925928</v>
      </c>
      <c r="T3774" s="10">
        <f t="shared" si="353"/>
        <v>42702.916666666664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20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42656.338506944448</v>
      </c>
      <c r="T3775" s="10">
        <f t="shared" si="353"/>
        <v>42688.755555555552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20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42088.125636574077</v>
      </c>
      <c r="T3776" s="10">
        <f t="shared" si="353"/>
        <v>42103.458969907406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20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42076.275960648149</v>
      </c>
      <c r="T3777" s="10">
        <f t="shared" si="353"/>
        <v>42102.833333333336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20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41814.70113425926</v>
      </c>
      <c r="T3778" s="10">
        <f t="shared" si="353"/>
        <v>41851.708333333328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20">
        <f t="shared" ref="O3779:O3842" si="354">IFERROR((E3779)/(D3779)*100,("-"))</f>
        <v>143.19999999999999</v>
      </c>
      <c r="P3779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RIGHT(N3779,LEN(N3779)-SEARCH("/",N3779))</f>
        <v>musical</v>
      </c>
      <c r="S3779" s="10">
        <f t="shared" ref="S3779:S3842" si="358">(J3779/86400)+25569+(8/24)</f>
        <v>41887.444687500007</v>
      </c>
      <c r="T3779" s="10">
        <f t="shared" ref="T3779:T3842" si="359">(I3779/86400)+25569+(-8/24)</f>
        <v>41908.833333333328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2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41990.152546296296</v>
      </c>
      <c r="T3780" s="10">
        <f t="shared" si="359"/>
        <v>42049.485879629625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20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42426.068749999999</v>
      </c>
      <c r="T3781" s="10">
        <f t="shared" si="359"/>
        <v>42455.360416666663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20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42166.553067129636</v>
      </c>
      <c r="T3782" s="10">
        <f t="shared" si="359"/>
        <v>42198.504166666666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20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41866.216261574074</v>
      </c>
      <c r="T3783" s="10">
        <f t="shared" si="359"/>
        <v>41890.549594907403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20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42547.195567129631</v>
      </c>
      <c r="T3784" s="10">
        <f t="shared" si="359"/>
        <v>42575.624999999993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20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42420.473611111112</v>
      </c>
      <c r="T3785" s="10">
        <f t="shared" si="359"/>
        <v>42444.333333333336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20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42532.314027777778</v>
      </c>
      <c r="T3786" s="10">
        <f t="shared" si="359"/>
        <v>42561.647361111107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20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42548.971863425926</v>
      </c>
      <c r="T3787" s="10">
        <f t="shared" si="359"/>
        <v>42584.085416666661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20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42487.371238425927</v>
      </c>
      <c r="T3788" s="10">
        <f t="shared" si="359"/>
        <v>42516.704571759255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20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42167.868125000001</v>
      </c>
      <c r="T3789" s="10">
        <f t="shared" si="359"/>
        <v>42195.832638888889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2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42334.029155092598</v>
      </c>
      <c r="T3790" s="10">
        <f t="shared" si="359"/>
        <v>42361.345833333333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20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42139.132152777784</v>
      </c>
      <c r="T3791" s="10">
        <f t="shared" si="359"/>
        <v>42170.465486111112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20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42667.000266203708</v>
      </c>
      <c r="T3792" s="10">
        <f t="shared" si="359"/>
        <v>42696.3752662037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20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41767.025370370371</v>
      </c>
      <c r="T3793" s="10">
        <f t="shared" si="359"/>
        <v>41826.3587037037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20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42170.780347222222</v>
      </c>
      <c r="T3794" s="10">
        <f t="shared" si="359"/>
        <v>42200.113680555551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20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41969.272326388891</v>
      </c>
      <c r="T3795" s="10">
        <f t="shared" si="359"/>
        <v>41989.60565972222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20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42132.913819444446</v>
      </c>
      <c r="T3796" s="10">
        <f t="shared" si="359"/>
        <v>42162.247152777774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20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42201.769560185188</v>
      </c>
      <c r="T3797" s="10">
        <f t="shared" si="359"/>
        <v>42244.604166666664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20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42689.362916666672</v>
      </c>
      <c r="T3798" s="10">
        <f t="shared" si="359"/>
        <v>42748.696250000001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20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42085.214872685188</v>
      </c>
      <c r="T3799" s="10">
        <f t="shared" si="359"/>
        <v>42114.548206018517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2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41832.056111111109</v>
      </c>
      <c r="T3800" s="10">
        <f t="shared" si="359"/>
        <v>41861.389444444438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20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42411.264386574076</v>
      </c>
      <c r="T3801" s="10">
        <f t="shared" si="359"/>
        <v>42440.597719907404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20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41983.070405092592</v>
      </c>
      <c r="T3802" s="10">
        <f t="shared" si="359"/>
        <v>42014.874305555553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20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41976.009444444448</v>
      </c>
      <c r="T3803" s="10">
        <f t="shared" si="359"/>
        <v>42006.342777777776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20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42269.459560185183</v>
      </c>
      <c r="T3804" s="10">
        <f t="shared" si="359"/>
        <v>42298.792893518512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20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42404.305185185185</v>
      </c>
      <c r="T3805" s="10">
        <f t="shared" si="359"/>
        <v>42433.638518518514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20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42527.342870370376</v>
      </c>
      <c r="T3806" s="10">
        <f t="shared" si="359"/>
        <v>42581.958333333336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20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41850.220370370371</v>
      </c>
      <c r="T3807" s="10">
        <f t="shared" si="359"/>
        <v>41909.553703703699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20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41799.592372685183</v>
      </c>
      <c r="T3808" s="10">
        <f t="shared" si="359"/>
        <v>41818.925706018512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20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42091.242349537039</v>
      </c>
      <c r="T3809" s="10">
        <f t="shared" si="359"/>
        <v>42097.575682870367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2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42059.787256944452</v>
      </c>
      <c r="T3810" s="10">
        <f t="shared" si="359"/>
        <v>42119.078923611109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20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41800.860034722224</v>
      </c>
      <c r="T3811" s="10">
        <f t="shared" si="359"/>
        <v>41850.625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20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42055.182384259264</v>
      </c>
      <c r="T3812" s="10">
        <f t="shared" si="359"/>
        <v>42084.474050925921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20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42487.960335648146</v>
      </c>
      <c r="T3813" s="10">
        <f t="shared" si="359"/>
        <v>42521.124999999993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20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42110.084583333337</v>
      </c>
      <c r="T3814" s="10">
        <f t="shared" si="359"/>
        <v>42155.832638888889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20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42497.609039351853</v>
      </c>
      <c r="T3815" s="10">
        <f t="shared" si="359"/>
        <v>42535.571527777771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20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42059.237407407411</v>
      </c>
      <c r="T3816" s="10">
        <f t="shared" si="359"/>
        <v>42094.832638888889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20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42207.593252314815</v>
      </c>
      <c r="T3817" s="10">
        <f t="shared" si="359"/>
        <v>42236.624999999993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20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41808.023414351854</v>
      </c>
      <c r="T3818" s="10">
        <f t="shared" si="359"/>
        <v>41837.356747685182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20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42285.030277777776</v>
      </c>
      <c r="T3819" s="10">
        <f t="shared" si="359"/>
        <v>42300.832638888889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42046.175717592596</v>
      </c>
      <c r="T3820" s="10">
        <f t="shared" si="359"/>
        <v>42075.467384259253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20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42184.542870370373</v>
      </c>
      <c r="T3821" s="10">
        <f t="shared" si="359"/>
        <v>42202.543055555558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20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42160.98515046297</v>
      </c>
      <c r="T3822" s="10">
        <f t="shared" si="359"/>
        <v>42190.318483796298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20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42341.513969907413</v>
      </c>
      <c r="T3823" s="10">
        <f t="shared" si="359"/>
        <v>42372.847303240742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20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42330.171493055554</v>
      </c>
      <c r="T3824" s="10">
        <f t="shared" si="359"/>
        <v>42388.624305555553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20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42171.243564814817</v>
      </c>
      <c r="T3825" s="10">
        <f t="shared" si="359"/>
        <v>42204.832638888889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20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42571.95952546296</v>
      </c>
      <c r="T3826" s="10">
        <f t="shared" si="359"/>
        <v>42583.236805555549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20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42151.40293981482</v>
      </c>
      <c r="T3827" s="10">
        <f t="shared" si="359"/>
        <v>42171.736273148148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20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42101.756874999999</v>
      </c>
      <c r="T3828" s="10">
        <f t="shared" si="359"/>
        <v>42131.090208333328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20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42035.26158564815</v>
      </c>
      <c r="T3829" s="10">
        <f t="shared" si="359"/>
        <v>42089.666666666664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2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41944.860960648155</v>
      </c>
      <c r="T3830" s="10">
        <f t="shared" si="359"/>
        <v>42004.23596064814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20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42594.198738425934</v>
      </c>
      <c r="T3831" s="10">
        <f t="shared" si="359"/>
        <v>42613.532071759262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20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42504.074201388888</v>
      </c>
      <c r="T3832" s="10">
        <f t="shared" si="359"/>
        <v>42517.407534722217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20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41928.182233796302</v>
      </c>
      <c r="T3833" s="10">
        <f t="shared" si="359"/>
        <v>41948.557233796295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20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42375.448321759257</v>
      </c>
      <c r="T3834" s="10">
        <f t="shared" si="359"/>
        <v>42419.781655092585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20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41964.205694444448</v>
      </c>
      <c r="T3835" s="10">
        <f t="shared" si="359"/>
        <v>41974.464583333327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20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42143.778553240743</v>
      </c>
      <c r="T3836" s="10">
        <f t="shared" si="359"/>
        <v>42173.111886574072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20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42461.275555555556</v>
      </c>
      <c r="T3837" s="10">
        <f t="shared" si="359"/>
        <v>42481.608888888884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20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42554.25986111111</v>
      </c>
      <c r="T3838" s="10">
        <f t="shared" si="359"/>
        <v>42584.839583333327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20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42153.099050925928</v>
      </c>
      <c r="T3839" s="10">
        <f t="shared" si="359"/>
        <v>42188.432384259257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2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42117.044085648151</v>
      </c>
      <c r="T3840" s="10">
        <f t="shared" si="359"/>
        <v>42146.377418981479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20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42155.47597222223</v>
      </c>
      <c r="T3841" s="10">
        <f t="shared" si="359"/>
        <v>42214.809305555558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20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42433.035057870373</v>
      </c>
      <c r="T3842" s="10">
        <f t="shared" si="359"/>
        <v>42457.32672453703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20">
        <f t="shared" ref="O3843:O3906" si="360">IFERROR((E3843)/(D3843)*100,("-"))</f>
        <v>8.7200000000000006</v>
      </c>
      <c r="P3843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RIGHT(N3843,LEN(N3843)-SEARCH("/",N3843))</f>
        <v>plays</v>
      </c>
      <c r="S3843" s="10">
        <f t="shared" ref="S3843:S3906" si="364">(J3843/86400)+25569+(8/24)</f>
        <v>41781.119062500002</v>
      </c>
      <c r="T3843" s="10">
        <f t="shared" ref="T3843:T3906" si="365">(I3843/86400)+25569+(-8/24)</f>
        <v>41840.45239583333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20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41740.826990740745</v>
      </c>
      <c r="T3844" s="10">
        <f t="shared" si="365"/>
        <v>41770.160324074073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20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41766.405833333338</v>
      </c>
      <c r="T3845" s="10">
        <f t="shared" si="365"/>
        <v>41790.739166666666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20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41766.950625000005</v>
      </c>
      <c r="T3846" s="10">
        <f t="shared" si="365"/>
        <v>41792.957638888889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20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42248.96034722223</v>
      </c>
      <c r="T3847" s="10">
        <f t="shared" si="365"/>
        <v>42278.293680555558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20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41885.554884259262</v>
      </c>
      <c r="T3848" s="10">
        <f t="shared" si="365"/>
        <v>41915.957638888889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20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42159.557766203703</v>
      </c>
      <c r="T3849" s="10">
        <f t="shared" si="365"/>
        <v>42203.891099537032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2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42266.150335648148</v>
      </c>
      <c r="T3850" s="10">
        <f t="shared" si="365"/>
        <v>42295.483668981477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20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42137.10050925926</v>
      </c>
      <c r="T3851" s="10">
        <f t="shared" si="365"/>
        <v>42166.433842592589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20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41975.457673611112</v>
      </c>
      <c r="T3852" s="10">
        <f t="shared" si="365"/>
        <v>42004.791006944441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20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42172.772905092592</v>
      </c>
      <c r="T3853" s="10">
        <f t="shared" si="365"/>
        <v>42202.10623842592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20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42065.524027777785</v>
      </c>
      <c r="T3854" s="10">
        <f t="shared" si="365"/>
        <v>42089.815694444442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20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41849.173356481486</v>
      </c>
      <c r="T3855" s="10">
        <f t="shared" si="365"/>
        <v>41883.506689814814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20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42104.218263888892</v>
      </c>
      <c r="T3856" s="10">
        <f t="shared" si="365"/>
        <v>42133.55159722222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20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42060.304062500007</v>
      </c>
      <c r="T3857" s="10">
        <f t="shared" si="365"/>
        <v>42089.595729166664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20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42042.076423611114</v>
      </c>
      <c r="T3858" s="10">
        <f t="shared" si="365"/>
        <v>42071.368090277778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20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41830.070486111115</v>
      </c>
      <c r="T3859" s="10">
        <f t="shared" si="365"/>
        <v>41852.383333333331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2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42128.764398148145</v>
      </c>
      <c r="T3860" s="10">
        <f t="shared" si="365"/>
        <v>42146.541666666664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20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41790.226932870377</v>
      </c>
      <c r="T3861" s="10">
        <f t="shared" si="365"/>
        <v>41815.541666666664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20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41833.994328703709</v>
      </c>
      <c r="T3862" s="10">
        <f t="shared" si="365"/>
        <v>41863.327662037038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20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41914.923344907409</v>
      </c>
      <c r="T3863" s="10">
        <f t="shared" si="365"/>
        <v>41955.574305555558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20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42611.594398148147</v>
      </c>
      <c r="T3864" s="10">
        <f t="shared" si="365"/>
        <v>42625.374305555553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20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42253.966493055559</v>
      </c>
      <c r="T3865" s="10">
        <f t="shared" si="365"/>
        <v>42313.341493055552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20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42296.225162037044</v>
      </c>
      <c r="T3866" s="10">
        <f t="shared" si="365"/>
        <v>42325.60016203703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20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41841.984930555562</v>
      </c>
      <c r="T3867" s="10">
        <f t="shared" si="365"/>
        <v>41880.895833333328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20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42403.280335648153</v>
      </c>
      <c r="T3868" s="10">
        <f t="shared" si="365"/>
        <v>42451.811805555553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20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42510.147442129637</v>
      </c>
      <c r="T3869" s="10">
        <f t="shared" si="365"/>
        <v>42539.480775462966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2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41865.993113425931</v>
      </c>
      <c r="T3870" s="10">
        <f t="shared" si="365"/>
        <v>41890.32644675926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20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42048.05777777778</v>
      </c>
      <c r="T3871" s="10">
        <f t="shared" si="365"/>
        <v>42076.799305555549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20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41793.505532407413</v>
      </c>
      <c r="T3872" s="10">
        <f t="shared" si="365"/>
        <v>41822.838865740741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20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42764.114004629628</v>
      </c>
      <c r="T3873" s="10">
        <f t="shared" si="365"/>
        <v>42823.405671296299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20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42180.479120370372</v>
      </c>
      <c r="T3874" s="10">
        <f t="shared" si="365"/>
        <v>42229.8124537037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20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42256.029340277782</v>
      </c>
      <c r="T3875" s="10">
        <f t="shared" si="365"/>
        <v>42285.362673611111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20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42007.349791666667</v>
      </c>
      <c r="T3876" s="10">
        <f t="shared" si="365"/>
        <v>42027.708333333336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20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42615.680150462962</v>
      </c>
      <c r="T3877" s="10">
        <f t="shared" si="365"/>
        <v>42616.083333333336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20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42372.957500000004</v>
      </c>
      <c r="T3878" s="10">
        <f t="shared" si="365"/>
        <v>42402.290833333333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20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42683.011018518526</v>
      </c>
      <c r="T3879" s="10">
        <f t="shared" si="365"/>
        <v>42712.344351851854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2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42155.15215277778</v>
      </c>
      <c r="T3880" s="10">
        <f t="shared" si="365"/>
        <v>42184.832638888889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20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42000.194398148153</v>
      </c>
      <c r="T3881" s="10">
        <f t="shared" si="365"/>
        <v>42029.527731481481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20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41816.148379629631</v>
      </c>
      <c r="T3882" s="10">
        <f t="shared" si="365"/>
        <v>41850.625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20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42756.351840277777</v>
      </c>
      <c r="T3883" s="10">
        <f t="shared" si="365"/>
        <v>42785.685173611106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20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42374.316782407412</v>
      </c>
      <c r="T3884" s="10">
        <f t="shared" si="365"/>
        <v>42400.627083333333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20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41854.935983796298</v>
      </c>
      <c r="T3885" s="10">
        <f t="shared" si="365"/>
        <v>41884.269317129627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20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42066.124907407408</v>
      </c>
      <c r="T3886" s="10">
        <f t="shared" si="365"/>
        <v>42090.416574074072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20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42470.284618055557</v>
      </c>
      <c r="T3887" s="10">
        <f t="shared" si="365"/>
        <v>42499.617951388886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20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41954.561365740745</v>
      </c>
      <c r="T3888" s="10">
        <f t="shared" si="365"/>
        <v>41983.894699074073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20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42080.191307870373</v>
      </c>
      <c r="T3889" s="10">
        <f t="shared" si="365"/>
        <v>42125.583333333336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2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42762.879143518519</v>
      </c>
      <c r="T3890" s="10">
        <f t="shared" si="365"/>
        <v>42792.212476851848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20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41977.338310185187</v>
      </c>
      <c r="T3891" s="10">
        <f t="shared" si="365"/>
        <v>42008.643055555549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20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42172.091944444452</v>
      </c>
      <c r="T3892" s="10">
        <f t="shared" si="365"/>
        <v>42231.42527777778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20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42056.465787037036</v>
      </c>
      <c r="T3893" s="10">
        <f t="shared" si="365"/>
        <v>42085.874305555553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20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41867.985613425924</v>
      </c>
      <c r="T3894" s="10">
        <f t="shared" si="365"/>
        <v>41874.958333333328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20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41779.991203703707</v>
      </c>
      <c r="T3895" s="10">
        <f t="shared" si="365"/>
        <v>41820.916666666664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20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42680.291805555556</v>
      </c>
      <c r="T3896" s="10">
        <f t="shared" si="365"/>
        <v>42709.874305555553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20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42032.583541666674</v>
      </c>
      <c r="T3897" s="10">
        <f t="shared" si="365"/>
        <v>42062.916875000003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20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41793.52520833334</v>
      </c>
      <c r="T3898" s="10">
        <f t="shared" si="365"/>
        <v>41806.858541666668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20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41983.206979166665</v>
      </c>
      <c r="T3899" s="10">
        <f t="shared" si="365"/>
        <v>42012.540312499994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2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42193.815625000003</v>
      </c>
      <c r="T3900" s="10">
        <f t="shared" si="365"/>
        <v>42233.333333333336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20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41844.108344907414</v>
      </c>
      <c r="T3901" s="10">
        <f t="shared" si="365"/>
        <v>41863.441678240742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20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42136.425821759265</v>
      </c>
      <c r="T3902" s="10">
        <f t="shared" si="365"/>
        <v>42165.759155092594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20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42318.159710648149</v>
      </c>
      <c r="T3903" s="10">
        <f t="shared" si="365"/>
        <v>42357.493043981478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20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42663.801412037043</v>
      </c>
      <c r="T3904" s="10">
        <f t="shared" si="365"/>
        <v>42688.176412037035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20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42186.344502314816</v>
      </c>
      <c r="T3905" s="10">
        <f t="shared" si="365"/>
        <v>42230.484722222223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20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42095.562500000007</v>
      </c>
      <c r="T3906" s="10">
        <f t="shared" si="365"/>
        <v>42108.87777777778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20">
        <f t="shared" ref="O3907:O3970" si="366">IFERROR((E3907)/(D3907)*100,("-"))</f>
        <v>11.533333333333333</v>
      </c>
      <c r="P3907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RIGHT(N3907,LEN(N3907)-SEARCH("/",N3907))</f>
        <v>plays</v>
      </c>
      <c r="S3907" s="10">
        <f t="shared" ref="S3907:S3970" si="370">(J3907/86400)+25569+(8/24)</f>
        <v>42124.95721064815</v>
      </c>
      <c r="T3907" s="10">
        <f t="shared" ref="T3907:T3970" si="371">(I3907/86400)+25569+(-8/24)</f>
        <v>42166.624999999993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20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42144.251076388893</v>
      </c>
      <c r="T3908" s="10">
        <f t="shared" si="371"/>
        <v>42181.225694444445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20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41907.152847222227</v>
      </c>
      <c r="T3909" s="10">
        <f t="shared" si="371"/>
        <v>41938.505555555552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2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41834.468703703707</v>
      </c>
      <c r="T3910" s="10">
        <f t="shared" si="371"/>
        <v>41848.802037037036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20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41863.692615740743</v>
      </c>
      <c r="T3911" s="10">
        <f t="shared" si="371"/>
        <v>41893.025949074072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20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42225.090243055558</v>
      </c>
      <c r="T3912" s="10">
        <f t="shared" si="371"/>
        <v>42254.423576388886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20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41940.145567129635</v>
      </c>
      <c r="T3913" s="10">
        <f t="shared" si="371"/>
        <v>41969.520567129628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20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42059.603356481479</v>
      </c>
      <c r="T3914" s="10">
        <f t="shared" si="371"/>
        <v>42118.857638888883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20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42308.544548611113</v>
      </c>
      <c r="T3915" s="10">
        <f t="shared" si="371"/>
        <v>42337.919548611106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20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42115.152268518526</v>
      </c>
      <c r="T3916" s="10">
        <f t="shared" si="371"/>
        <v>42134.624305555553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20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42493.318391203706</v>
      </c>
      <c r="T3917" s="10">
        <f t="shared" si="371"/>
        <v>42522.651724537034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20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42494.805</v>
      </c>
      <c r="T3918" s="10">
        <f t="shared" si="371"/>
        <v>42524.138333333329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20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41863.860659722224</v>
      </c>
      <c r="T3919" s="10">
        <f t="shared" si="371"/>
        <v>41893.193993055553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41843.99795138889</v>
      </c>
      <c r="T3920" s="10">
        <f t="shared" si="371"/>
        <v>41855.333333333328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20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42359.018206018525</v>
      </c>
      <c r="T3921" s="10">
        <f t="shared" si="371"/>
        <v>42386.666666666664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20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42657.720601851855</v>
      </c>
      <c r="T3922" s="10">
        <f t="shared" si="371"/>
        <v>42687.095601851848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20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41926.875636574077</v>
      </c>
      <c r="T3923" s="10">
        <f t="shared" si="371"/>
        <v>41938.416666666664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20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42021.1019675926</v>
      </c>
      <c r="T3924" s="10">
        <f t="shared" si="371"/>
        <v>42065.624999999993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20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42076.313321759262</v>
      </c>
      <c r="T3925" s="10">
        <f t="shared" si="371"/>
        <v>42103.646655092591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20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41787.293078703704</v>
      </c>
      <c r="T3926" s="10">
        <f t="shared" si="371"/>
        <v>41816.626412037032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20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41821.204155092593</v>
      </c>
      <c r="T3927" s="10">
        <f t="shared" si="371"/>
        <v>41850.537488425922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20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41970.418379629635</v>
      </c>
      <c r="T3928" s="10">
        <f t="shared" si="371"/>
        <v>41999.751712962963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20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41830.600740740745</v>
      </c>
      <c r="T3929" s="10">
        <f t="shared" si="371"/>
        <v>41859.934074074074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2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42266.016516203708</v>
      </c>
      <c r="T3930" s="10">
        <f t="shared" si="371"/>
        <v>42292.874305555553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20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42602.160474537035</v>
      </c>
      <c r="T3931" s="10">
        <f t="shared" si="371"/>
        <v>42631.493807870364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20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42433.672083333331</v>
      </c>
      <c r="T3932" s="10">
        <f t="shared" si="371"/>
        <v>42460.916666666664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20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42228.485034722224</v>
      </c>
      <c r="T3933" s="10">
        <f t="shared" si="371"/>
        <v>42252.818368055552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20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42415.501898148148</v>
      </c>
      <c r="T3934" s="10">
        <f t="shared" si="371"/>
        <v>42444.793564814812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20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42539.30164351852</v>
      </c>
      <c r="T3935" s="10">
        <f t="shared" si="371"/>
        <v>42567.696527777771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20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42234.00508101852</v>
      </c>
      <c r="T3936" s="10">
        <f t="shared" si="371"/>
        <v>42278.208333333336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20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42221.990115740744</v>
      </c>
      <c r="T3937" s="10">
        <f t="shared" si="371"/>
        <v>42281.323449074072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20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42675.596296296302</v>
      </c>
      <c r="T3938" s="10">
        <f t="shared" si="371"/>
        <v>42704.971296296295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20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42534.964814814819</v>
      </c>
      <c r="T3939" s="10">
        <f t="shared" si="371"/>
        <v>42562.298148148147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2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42152.239050925928</v>
      </c>
      <c r="T3940" s="10">
        <f t="shared" si="371"/>
        <v>42182.572384259256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20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41915.733553240745</v>
      </c>
      <c r="T3941" s="10">
        <f t="shared" si="371"/>
        <v>41918.854166666664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20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41961.825821759259</v>
      </c>
      <c r="T3942" s="10">
        <f t="shared" si="371"/>
        <v>42006.159155092588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20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41940.920567129629</v>
      </c>
      <c r="T3943" s="10">
        <f t="shared" si="371"/>
        <v>41967.708333333336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20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42112.237430555557</v>
      </c>
      <c r="T3944" s="10">
        <f t="shared" si="371"/>
        <v>42171.570763888885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20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42280.111898148149</v>
      </c>
      <c r="T3945" s="10">
        <f t="shared" si="371"/>
        <v>42310.368055555555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20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42213.996238425927</v>
      </c>
      <c r="T3946" s="10">
        <f t="shared" si="371"/>
        <v>42243.329571759255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20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42110.135046296295</v>
      </c>
      <c r="T3947" s="10">
        <f t="shared" si="371"/>
        <v>42139.468379629623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20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42032.166921296295</v>
      </c>
      <c r="T3948" s="10">
        <f t="shared" si="371"/>
        <v>42062.999999999993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20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42615.476203703707</v>
      </c>
      <c r="T3949" s="10">
        <f t="shared" si="371"/>
        <v>42644.809537037036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2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41829.658831018525</v>
      </c>
      <c r="T3950" s="10">
        <f t="shared" si="371"/>
        <v>41888.992164351854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20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42016.453946759262</v>
      </c>
      <c r="T3951" s="10">
        <f t="shared" si="371"/>
        <v>42045.787280092591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20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42440.03564814815</v>
      </c>
      <c r="T3952" s="10">
        <f t="shared" si="371"/>
        <v>42468.440972222219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20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42434.159050925933</v>
      </c>
      <c r="T3953" s="10">
        <f t="shared" si="371"/>
        <v>42493.45071759259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20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42244.123726851853</v>
      </c>
      <c r="T3954" s="10">
        <f t="shared" si="371"/>
        <v>42303.457060185181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20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42550.381782407414</v>
      </c>
      <c r="T3955" s="10">
        <f t="shared" si="371"/>
        <v>42580.645138888889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20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41774.984537037039</v>
      </c>
      <c r="T3956" s="10">
        <f t="shared" si="371"/>
        <v>41834.317870370367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20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42307.182187500002</v>
      </c>
      <c r="T3957" s="10">
        <f t="shared" si="371"/>
        <v>42336.557187499995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20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42458.2653587963</v>
      </c>
      <c r="T3958" s="10">
        <f t="shared" si="371"/>
        <v>42484.680555555555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20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42514.309652777782</v>
      </c>
      <c r="T3959" s="10">
        <f t="shared" si="371"/>
        <v>42559.64298611111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2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41817.283703703702</v>
      </c>
      <c r="T3960" s="10">
        <f t="shared" si="371"/>
        <v>41853.25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20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41881.122175925928</v>
      </c>
      <c r="T3961" s="10">
        <f t="shared" si="371"/>
        <v>41910.455509259256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20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42343.178888888891</v>
      </c>
      <c r="T3962" s="10">
        <f t="shared" si="371"/>
        <v>42372.51222222222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20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41746.224652777782</v>
      </c>
      <c r="T3963" s="10">
        <f t="shared" si="371"/>
        <v>41767.557986111111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20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42311.954791666671</v>
      </c>
      <c r="T3964" s="10">
        <f t="shared" si="371"/>
        <v>42336.288124999999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20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42296.48746527778</v>
      </c>
      <c r="T3965" s="10">
        <f t="shared" si="371"/>
        <v>42325.862465277773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20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42054.055393518523</v>
      </c>
      <c r="T3966" s="10">
        <f t="shared" si="371"/>
        <v>42113.34706018518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20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42414.569212962968</v>
      </c>
      <c r="T3967" s="10">
        <f t="shared" si="371"/>
        <v>42473.860879629625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20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41802.04488425926</v>
      </c>
      <c r="T3968" s="10">
        <f t="shared" si="371"/>
        <v>41843.790972222218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20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42770.623923611114</v>
      </c>
      <c r="T3969" s="10">
        <f t="shared" si="371"/>
        <v>42799.957256944443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2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42453.148993055562</v>
      </c>
      <c r="T3970" s="10">
        <f t="shared" si="371"/>
        <v>42512.48232638889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20">
        <f t="shared" ref="O3971:O4034" si="372">IFERROR((E3971)/(D3971)*100,("-"))</f>
        <v>7.4690265486725664</v>
      </c>
      <c r="P3971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RIGHT(N3971,LEN(N3971)-SEARCH("/",N3971))</f>
        <v>plays</v>
      </c>
      <c r="S3971" s="10">
        <f t="shared" ref="S3971:S4034" si="376">(J3971/86400)+25569+(8/24)</f>
        <v>42602.188032407408</v>
      </c>
      <c r="T3971" s="10">
        <f t="shared" ref="T3971:T4034" si="377">(I3971/86400)+25569+(-8/24)</f>
        <v>42610.829861111109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20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42448.196886574078</v>
      </c>
      <c r="T3972" s="10">
        <f t="shared" si="377"/>
        <v>42477.530219907407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20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41811.869513888894</v>
      </c>
      <c r="T3973" s="10">
        <f t="shared" si="377"/>
        <v>41841.202847222223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20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41981.400856481479</v>
      </c>
      <c r="T3974" s="10">
        <f t="shared" si="377"/>
        <v>42040.734189814808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20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42470.017476851855</v>
      </c>
      <c r="T3975" s="10">
        <f t="shared" si="377"/>
        <v>42498.833333333336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20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42493.880185185182</v>
      </c>
      <c r="T3976" s="10">
        <f t="shared" si="377"/>
        <v>42523.213518518511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20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42535.200208333335</v>
      </c>
      <c r="T3977" s="10">
        <f t="shared" si="377"/>
        <v>42564.533541666664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20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41831.191678240742</v>
      </c>
      <c r="T3978" s="10">
        <f t="shared" si="377"/>
        <v>41851.958333333328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20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42544.121898148151</v>
      </c>
      <c r="T3979" s="10">
        <f t="shared" si="377"/>
        <v>42573.455231481479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2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41975.976307870376</v>
      </c>
      <c r="T3980" s="10">
        <f t="shared" si="377"/>
        <v>42035.309641203705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20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42070.23677083334</v>
      </c>
      <c r="T3981" s="10">
        <f t="shared" si="377"/>
        <v>42092.499999999993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20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41795.932256944448</v>
      </c>
      <c r="T3982" s="10">
        <f t="shared" si="377"/>
        <v>41825.265590277777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20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42508.513298611113</v>
      </c>
      <c r="T3983" s="10">
        <f t="shared" si="377"/>
        <v>42567.846631944441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20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42133.143287037041</v>
      </c>
      <c r="T3984" s="10">
        <f t="shared" si="377"/>
        <v>42192.476620370369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20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41748.203194444446</v>
      </c>
      <c r="T3985" s="10">
        <f t="shared" si="377"/>
        <v>41778.957638888889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20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41921.296805555561</v>
      </c>
      <c r="T3986" s="10">
        <f t="shared" si="377"/>
        <v>41950.666666666664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20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42400.04074074074</v>
      </c>
      <c r="T3987" s="10">
        <f t="shared" si="377"/>
        <v>42420.545138888883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20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42467.881874999999</v>
      </c>
      <c r="T3988" s="10">
        <f t="shared" si="377"/>
        <v>42496.211111111108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20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41766.257986111115</v>
      </c>
      <c r="T3989" s="10">
        <f t="shared" si="377"/>
        <v>41775.591319444444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2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42230.414502314816</v>
      </c>
      <c r="T3990" s="10">
        <f t="shared" si="377"/>
        <v>42244.747835648144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20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42287.083113425928</v>
      </c>
      <c r="T3991" s="10">
        <f t="shared" si="377"/>
        <v>42316.458113425928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20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42402.005706018521</v>
      </c>
      <c r="T3992" s="10">
        <f t="shared" si="377"/>
        <v>42431.339039351849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20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42125.977800925924</v>
      </c>
      <c r="T3993" s="10">
        <f t="shared" si="377"/>
        <v>42155.311134259253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20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42290.273831018516</v>
      </c>
      <c r="T3994" s="10">
        <f t="shared" si="377"/>
        <v>42349.648831018516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20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42108.198055555556</v>
      </c>
      <c r="T3995" s="10">
        <f t="shared" si="377"/>
        <v>42137.531388888885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20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41809.723263888889</v>
      </c>
      <c r="T3996" s="10">
        <f t="shared" si="377"/>
        <v>41839.056597222218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20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42020.017094907409</v>
      </c>
      <c r="T3997" s="10">
        <f t="shared" si="377"/>
        <v>42049.143749999996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20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41950.600277777783</v>
      </c>
      <c r="T3998" s="10">
        <f t="shared" si="377"/>
        <v>41963.336111111108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20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42069.724780092591</v>
      </c>
      <c r="T3999" s="10">
        <f t="shared" si="377"/>
        <v>42099.016446759262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2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42062.296597222223</v>
      </c>
      <c r="T4000" s="10">
        <f t="shared" si="377"/>
        <v>42091.588263888887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20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41843.16201388889</v>
      </c>
      <c r="T4001" s="10">
        <f t="shared" si="377"/>
        <v>41882.494317129625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20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42437.978680555556</v>
      </c>
      <c r="T4002" s="10">
        <f t="shared" si="377"/>
        <v>42497.27034722222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20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42776.2975462963</v>
      </c>
      <c r="T4003" s="10">
        <f t="shared" si="377"/>
        <v>42795.458333333336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20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41879.376863425925</v>
      </c>
      <c r="T4004" s="10">
        <f t="shared" si="377"/>
        <v>41908.710196759253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20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42020.920682870368</v>
      </c>
      <c r="T4005" s="10">
        <f t="shared" si="377"/>
        <v>42050.254016203697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20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41890.496030092596</v>
      </c>
      <c r="T4006" s="10">
        <f t="shared" si="377"/>
        <v>41919.829363425924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20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41873.141030092593</v>
      </c>
      <c r="T4007" s="10">
        <f t="shared" si="377"/>
        <v>41932.474363425921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20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42392.10633101852</v>
      </c>
      <c r="T4008" s="10">
        <f t="shared" si="377"/>
        <v>42416.439664351848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20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41849.106261574074</v>
      </c>
      <c r="T4009" s="10">
        <f t="shared" si="377"/>
        <v>41877.352777777771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2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42178.297534722224</v>
      </c>
      <c r="T4010" s="10">
        <f t="shared" si="377"/>
        <v>42207.630868055552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20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41852.034259259264</v>
      </c>
      <c r="T4011" s="10">
        <f t="shared" si="377"/>
        <v>41891.367592592593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20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41922.103773148148</v>
      </c>
      <c r="T4012" s="10">
        <f t="shared" si="377"/>
        <v>41938.437106481477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20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42002.878217592595</v>
      </c>
      <c r="T4013" s="10">
        <f t="shared" si="377"/>
        <v>42032.211550925924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20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42096.877881944449</v>
      </c>
      <c r="T4014" s="10">
        <f t="shared" si="377"/>
        <v>42126.211215277777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20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42021.634525462963</v>
      </c>
      <c r="T4015" s="10">
        <f t="shared" si="377"/>
        <v>42050.967858796292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20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42419.579502314817</v>
      </c>
      <c r="T4016" s="10">
        <f t="shared" si="377"/>
        <v>42433.912835648145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20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42175.114155092597</v>
      </c>
      <c r="T4017" s="10">
        <f t="shared" si="377"/>
        <v>42204.447488425925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20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41870.206018518518</v>
      </c>
      <c r="T4018" s="10">
        <f t="shared" si="377"/>
        <v>41899.539351851847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20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41857.005486111113</v>
      </c>
      <c r="T4019" s="10">
        <f t="shared" si="377"/>
        <v>41886.338819444441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42621.244305555556</v>
      </c>
      <c r="T4020" s="10">
        <f t="shared" si="377"/>
        <v>42650.577638888884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20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42418.00921296297</v>
      </c>
      <c r="T4021" s="10">
        <f t="shared" si="377"/>
        <v>42475.352777777771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20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42057.524293981485</v>
      </c>
      <c r="T4022" s="10">
        <f t="shared" si="377"/>
        <v>42086.815960648142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20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41879.244884259264</v>
      </c>
      <c r="T4023" s="10">
        <f t="shared" si="377"/>
        <v>41938.578217592592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20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41990.917442129634</v>
      </c>
      <c r="T4024" s="10">
        <f t="shared" si="377"/>
        <v>42035.787499999999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20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42409.332905092597</v>
      </c>
      <c r="T4025" s="10">
        <f t="shared" si="377"/>
        <v>42453.624571759261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20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42218.003437500003</v>
      </c>
      <c r="T4026" s="10">
        <f t="shared" si="377"/>
        <v>42247.336770833332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20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42151.571018518523</v>
      </c>
      <c r="T4027" s="10">
        <f t="shared" si="377"/>
        <v>42210.904351851852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20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42282.98887731482</v>
      </c>
      <c r="T4028" s="10">
        <f t="shared" si="377"/>
        <v>42342.363877314812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20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42769.304178240745</v>
      </c>
      <c r="T4029" s="10">
        <f t="shared" si="377"/>
        <v>42788.708333333336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2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41766.271990740745</v>
      </c>
      <c r="T4030" s="10">
        <f t="shared" si="377"/>
        <v>41795.605324074073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20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42322.358449074076</v>
      </c>
      <c r="T4031" s="10">
        <f t="shared" si="377"/>
        <v>42351.691782407404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20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42374.98841435185</v>
      </c>
      <c r="T4032" s="10">
        <f t="shared" si="377"/>
        <v>42403.450694444444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20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41941.91856481482</v>
      </c>
      <c r="T4033" s="10">
        <f t="shared" si="377"/>
        <v>41991.293564814812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20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42294.142546296302</v>
      </c>
      <c r="T4034" s="10">
        <f t="shared" si="377"/>
        <v>42353.517546296294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20">
        <f t="shared" ref="O4035:O4098" si="378">IFERROR((E4035)/(D4035)*100,("-"))</f>
        <v>25.698702928870294</v>
      </c>
      <c r="P4035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RIGHT(N4035,LEN(N4035)-SEARCH("/",N4035))</f>
        <v>plays</v>
      </c>
      <c r="S4035" s="10">
        <f t="shared" ref="S4035:S4098" si="382">(J4035/86400)+25569+(8/24)</f>
        <v>42614.602129629631</v>
      </c>
      <c r="T4035" s="10">
        <f t="shared" ref="T4035:T4098" si="383">(I4035/86400)+25569+(-8/24)</f>
        <v>42645.041666666664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20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42068.280671296299</v>
      </c>
      <c r="T4036" s="10">
        <f t="shared" si="383"/>
        <v>42097.572337962956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20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41904.216284722228</v>
      </c>
      <c r="T4037" s="10">
        <f t="shared" si="383"/>
        <v>41933.549618055556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20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41805.270416666674</v>
      </c>
      <c r="T4038" s="10">
        <f t="shared" si="383"/>
        <v>41821.604166666664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20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42497.404108796298</v>
      </c>
      <c r="T4039" s="10">
        <f t="shared" si="383"/>
        <v>42514.267361111109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2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41870.132060185184</v>
      </c>
      <c r="T4040" s="10">
        <f t="shared" si="383"/>
        <v>41929.465393518512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20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42306.004247685189</v>
      </c>
      <c r="T4041" s="10">
        <f t="shared" si="383"/>
        <v>42338.915972222218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20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42144.564861111117</v>
      </c>
      <c r="T4042" s="10">
        <f t="shared" si="383"/>
        <v>42202.791666666664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20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42559.807337962964</v>
      </c>
      <c r="T4043" s="10">
        <f t="shared" si="383"/>
        <v>42619.140671296293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20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41995.417407407411</v>
      </c>
      <c r="T4044" s="10">
        <f t="shared" si="383"/>
        <v>42024.469444444439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20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41949.290798611117</v>
      </c>
      <c r="T4045" s="10">
        <f t="shared" si="383"/>
        <v>41963.624131944445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20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42074.553032407413</v>
      </c>
      <c r="T4046" s="10">
        <f t="shared" si="383"/>
        <v>42103.874999999993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20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41842.534594907411</v>
      </c>
      <c r="T4047" s="10">
        <f t="shared" si="383"/>
        <v>41871.867928240739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20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41904.983912037038</v>
      </c>
      <c r="T4048" s="10">
        <f t="shared" si="383"/>
        <v>41934.317245370366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20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41991.355821759258</v>
      </c>
      <c r="T4049" s="10">
        <f t="shared" si="383"/>
        <v>42014.708333333336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2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42436.842442129629</v>
      </c>
      <c r="T4050" s="10">
        <f t="shared" si="383"/>
        <v>42471.134108796294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20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42170.29184027778</v>
      </c>
      <c r="T4051" s="10">
        <f t="shared" si="383"/>
        <v>42199.625173611108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20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41905.96980324074</v>
      </c>
      <c r="T4052" s="10">
        <f t="shared" si="383"/>
        <v>41935.303136574068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20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41762.143483796295</v>
      </c>
      <c r="T4053" s="10">
        <f t="shared" si="383"/>
        <v>41767.953472222223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20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41866.21199074074</v>
      </c>
      <c r="T4054" s="10">
        <f t="shared" si="383"/>
        <v>41925.545324074068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20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41929.023472222223</v>
      </c>
      <c r="T4055" s="10">
        <f t="shared" si="383"/>
        <v>41958.499999999993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20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42614.17459490741</v>
      </c>
      <c r="T4056" s="10">
        <f t="shared" si="383"/>
        <v>42643.833333333336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20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41779.981840277782</v>
      </c>
      <c r="T4057" s="10">
        <f t="shared" si="383"/>
        <v>41809.31517361111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20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42535.266655092593</v>
      </c>
      <c r="T4058" s="10">
        <f t="shared" si="383"/>
        <v>42554.499305555553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20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42311.301851851858</v>
      </c>
      <c r="T4059" s="10">
        <f t="shared" si="383"/>
        <v>42333.624999999993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2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42446.39402777778</v>
      </c>
      <c r="T4060" s="10">
        <f t="shared" si="383"/>
        <v>42460.832638888889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20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41866.973981481482</v>
      </c>
      <c r="T4061" s="10">
        <f t="shared" si="383"/>
        <v>41897.791666666664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20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41780.028425925928</v>
      </c>
      <c r="T4062" s="10">
        <f t="shared" si="383"/>
        <v>41813.333333333328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20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42421.474803240744</v>
      </c>
      <c r="T4063" s="10">
        <f t="shared" si="383"/>
        <v>42480.766469907401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20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42524.072546296295</v>
      </c>
      <c r="T4064" s="10">
        <f t="shared" si="383"/>
        <v>42553.405879629623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20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41788.014861111114</v>
      </c>
      <c r="T4065" s="10">
        <f t="shared" si="383"/>
        <v>41817.348194444443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20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42093.921597222223</v>
      </c>
      <c r="T4066" s="10">
        <f t="shared" si="383"/>
        <v>42123.254930555551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20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41834.284849537042</v>
      </c>
      <c r="T4067" s="10">
        <f t="shared" si="383"/>
        <v>41863.61818287037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20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42479.372546296298</v>
      </c>
      <c r="T4068" s="10">
        <f t="shared" si="383"/>
        <v>42508.705879629626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20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42235.45081018519</v>
      </c>
      <c r="T4069" s="10">
        <f t="shared" si="383"/>
        <v>42274.784143518518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2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42719.296932870369</v>
      </c>
      <c r="T4070" s="10">
        <f t="shared" si="383"/>
        <v>42748.628472222219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20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42022.99486111111</v>
      </c>
      <c r="T4071" s="10">
        <f t="shared" si="383"/>
        <v>42063.166666666664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20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42032.000231481485</v>
      </c>
      <c r="T4072" s="10">
        <f t="shared" si="383"/>
        <v>42063.791666666664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20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42701.138090277782</v>
      </c>
      <c r="T4073" s="10">
        <f t="shared" si="383"/>
        <v>42730.47142361111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20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41813.107766203706</v>
      </c>
      <c r="T4074" s="10">
        <f t="shared" si="383"/>
        <v>41872.441099537034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20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42078.678541666668</v>
      </c>
      <c r="T4075" s="10">
        <f t="shared" si="383"/>
        <v>42132.833333333336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20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42283.886284722226</v>
      </c>
      <c r="T4076" s="10">
        <f t="shared" si="383"/>
        <v>42313.261284722219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20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41779.379270833335</v>
      </c>
      <c r="T4077" s="10">
        <f t="shared" si="383"/>
        <v>41820.394444444442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20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41906.12903935185</v>
      </c>
      <c r="T4078" s="10">
        <f t="shared" si="383"/>
        <v>41933.493750000001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20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42696.043912037036</v>
      </c>
      <c r="T4079" s="10">
        <f t="shared" si="383"/>
        <v>42725.377245370364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2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42733.120856481481</v>
      </c>
      <c r="T4080" s="10">
        <f t="shared" si="383"/>
        <v>42762.454189814809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20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42511.272233796299</v>
      </c>
      <c r="T4081" s="10">
        <f t="shared" si="383"/>
        <v>42540.605567129627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20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42512.031435185192</v>
      </c>
      <c r="T4082" s="10">
        <f t="shared" si="383"/>
        <v>42535.454166666663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20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42041.914641203701</v>
      </c>
      <c r="T4083" s="10">
        <f t="shared" si="383"/>
        <v>42071.206307870372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20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42307.522604166668</v>
      </c>
      <c r="T4084" s="10">
        <f t="shared" si="383"/>
        <v>42322.624999999993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20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42354.095092592594</v>
      </c>
      <c r="T4085" s="10">
        <f t="shared" si="383"/>
        <v>42383.428425925922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20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42622.769745370373</v>
      </c>
      <c r="T4086" s="10">
        <f t="shared" si="383"/>
        <v>42652.103078703702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20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42058.937210648153</v>
      </c>
      <c r="T4087" s="10">
        <f t="shared" si="383"/>
        <v>42086.832638888889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20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42305.274293981485</v>
      </c>
      <c r="T4088" s="10">
        <f t="shared" si="383"/>
        <v>42328.833333333336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20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42539.076226851852</v>
      </c>
      <c r="T4089" s="10">
        <f t="shared" si="383"/>
        <v>42568.40956018518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2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41990.945879629631</v>
      </c>
      <c r="T4090" s="10">
        <f t="shared" si="383"/>
        <v>42020.101388888885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20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42123.065833333334</v>
      </c>
      <c r="T4091" s="10">
        <f t="shared" si="383"/>
        <v>42155.399305555555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20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42210.006215277775</v>
      </c>
      <c r="T4092" s="10">
        <f t="shared" si="383"/>
        <v>42223.291666666664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20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41990.83971064815</v>
      </c>
      <c r="T4093" s="10">
        <f t="shared" si="383"/>
        <v>42020.173043981478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20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42039.528321759259</v>
      </c>
      <c r="T4094" s="10">
        <f t="shared" si="383"/>
        <v>42098.819988425923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20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42179.149224537039</v>
      </c>
      <c r="T4095" s="10">
        <f t="shared" si="383"/>
        <v>42238.482557870368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20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41890.420138888891</v>
      </c>
      <c r="T4096" s="10">
        <f t="shared" si="383"/>
        <v>41933.874305555553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20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42693.365162037044</v>
      </c>
      <c r="T4097" s="10">
        <f t="shared" si="383"/>
        <v>42722.698495370372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20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42750.863645833335</v>
      </c>
      <c r="T4098" s="10">
        <f t="shared" si="383"/>
        <v>42794.035416666666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20">
        <f t="shared" ref="O4099:O4115" si="384">IFERROR((E4099)/(D4099)*100,("-"))</f>
        <v>0</v>
      </c>
      <c r="P4099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RIGHT(N4099,LEN(N4099)-SEARCH("/",N4099))</f>
        <v>plays</v>
      </c>
      <c r="S4099" s="10">
        <f t="shared" ref="S4099:S4115" si="388">(J4099/86400)+25569+(8/24)</f>
        <v>42345.157835648155</v>
      </c>
      <c r="T4099" s="10">
        <f t="shared" ref="T4099:T4115" si="389">(I4099/86400)+25569+(-8/24)</f>
        <v>42400.663194444445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2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42496.055520833332</v>
      </c>
      <c r="T4100" s="10">
        <f t="shared" si="389"/>
        <v>42525.38885416666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20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42571.183715277781</v>
      </c>
      <c r="T4101" s="10">
        <f t="shared" si="389"/>
        <v>42615.517048611109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20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41927.458217592597</v>
      </c>
      <c r="T4102" s="10">
        <f t="shared" si="389"/>
        <v>41936.791550925926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20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42731.237060185187</v>
      </c>
      <c r="T4103" s="10">
        <f t="shared" si="389"/>
        <v>42760.570393518516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20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42476.181400462963</v>
      </c>
      <c r="T4104" s="10">
        <f t="shared" si="389"/>
        <v>42505.514733796292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20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42189.166273148156</v>
      </c>
      <c r="T4105" s="10">
        <f t="shared" si="389"/>
        <v>42242.438888888886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20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42640.611504629633</v>
      </c>
      <c r="T4106" s="10">
        <f t="shared" si="389"/>
        <v>42669.944837962961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20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42697.343854166669</v>
      </c>
      <c r="T4107" s="10">
        <f t="shared" si="389"/>
        <v>42729.677187499998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20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42053.382708333338</v>
      </c>
      <c r="T4108" s="10">
        <f t="shared" si="389"/>
        <v>42095.708333333336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20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41884.250011574077</v>
      </c>
      <c r="T4109" s="10">
        <f t="shared" si="389"/>
        <v>41906.583344907405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2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42767.365011574075</v>
      </c>
      <c r="T4110" s="10">
        <f t="shared" si="389"/>
        <v>42796.874999999993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20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42307.872731481482</v>
      </c>
      <c r="T4111" s="10">
        <f t="shared" si="389"/>
        <v>42337.247731481482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20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42512.960081018522</v>
      </c>
      <c r="T4112" s="10">
        <f t="shared" si="389"/>
        <v>42572.293414351851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20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42029.469212962962</v>
      </c>
      <c r="T4113" s="10">
        <f t="shared" si="389"/>
        <v>42058.802546296291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20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42401.27993055556</v>
      </c>
      <c r="T4114" s="10">
        <f t="shared" si="389"/>
        <v>42427.666666666664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20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42358.906516203708</v>
      </c>
      <c r="T4115" s="10">
        <f t="shared" si="389"/>
        <v>42376.94027777778</v>
      </c>
    </row>
  </sheetData>
  <conditionalFormatting sqref="F1:F1048576">
    <cfRule type="containsText" dxfId="11" priority="3" operator="containsText" text="live">
      <formula>NOT(ISERROR(SEARCH("live",F1)))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failed">
      <formula>NOT(ISERROR(SEARCH("failed",F1)))</formula>
    </cfRule>
    <cfRule type="containsText" dxfId="8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D90B7-A470-1E43-9E55-C73212CB0486}">
  <dimension ref="A1:I2186"/>
  <sheetViews>
    <sheetView tabSelected="1" topLeftCell="D1" workbookViewId="0">
      <selection activeCell="H12" sqref="H12"/>
    </sheetView>
  </sheetViews>
  <sheetFormatPr baseColWidth="10" defaultRowHeight="15" x14ac:dyDescent="0.2"/>
  <cols>
    <col min="1" max="1" width="14.5" customWidth="1"/>
    <col min="2" max="2" width="20.83203125" customWidth="1"/>
    <col min="4" max="4" width="18.33203125" customWidth="1"/>
    <col min="5" max="5" width="16" customWidth="1"/>
    <col min="7" max="7" width="28.5" customWidth="1"/>
    <col min="8" max="8" width="18.1640625" customWidth="1"/>
    <col min="9" max="9" width="14.6640625" customWidth="1"/>
  </cols>
  <sheetData>
    <row r="1" spans="1:9" x14ac:dyDescent="0.2">
      <c r="A1" s="1" t="s">
        <v>8400</v>
      </c>
      <c r="B1" s="1" t="s">
        <v>8262</v>
      </c>
      <c r="D1" s="1" t="s">
        <v>8400</v>
      </c>
      <c r="E1" s="1" t="s">
        <v>8262</v>
      </c>
    </row>
    <row r="2" spans="1:9" x14ac:dyDescent="0.2">
      <c r="A2" t="s">
        <v>8219</v>
      </c>
      <c r="B2">
        <v>182</v>
      </c>
      <c r="D2" t="s">
        <v>8221</v>
      </c>
      <c r="E2">
        <v>0</v>
      </c>
      <c r="G2" s="12" t="s">
        <v>8409</v>
      </c>
      <c r="H2" s="12" t="s">
        <v>8407</v>
      </c>
      <c r="I2" s="12" t="s">
        <v>8408</v>
      </c>
    </row>
    <row r="3" spans="1:9" x14ac:dyDescent="0.2">
      <c r="A3" t="s">
        <v>8219</v>
      </c>
      <c r="B3">
        <v>79</v>
      </c>
      <c r="D3" t="s">
        <v>8221</v>
      </c>
      <c r="E3">
        <v>1</v>
      </c>
      <c r="G3" t="s">
        <v>8401</v>
      </c>
      <c r="H3">
        <f>AVERAGE(B:B)</f>
        <v>194.42517162471395</v>
      </c>
      <c r="I3">
        <f>AVERAGE(E:E)</f>
        <v>17.709803921568628</v>
      </c>
    </row>
    <row r="4" spans="1:9" x14ac:dyDescent="0.2">
      <c r="A4" t="s">
        <v>8219</v>
      </c>
      <c r="B4">
        <v>35</v>
      </c>
      <c r="D4" t="s">
        <v>8221</v>
      </c>
      <c r="E4">
        <v>10</v>
      </c>
      <c r="G4" t="s">
        <v>8402</v>
      </c>
      <c r="H4">
        <f>MEDIAN(B:B)</f>
        <v>62</v>
      </c>
      <c r="I4">
        <f>MEDIAN(E:E)</f>
        <v>4</v>
      </c>
    </row>
    <row r="5" spans="1:9" x14ac:dyDescent="0.2">
      <c r="A5" t="s">
        <v>8219</v>
      </c>
      <c r="B5">
        <v>150</v>
      </c>
      <c r="D5" t="s">
        <v>8221</v>
      </c>
      <c r="E5">
        <v>0</v>
      </c>
      <c r="G5" t="s">
        <v>8403</v>
      </c>
      <c r="H5">
        <f>MIN(B:B)</f>
        <v>1</v>
      </c>
      <c r="I5">
        <f>MIN(E:E)</f>
        <v>0</v>
      </c>
    </row>
    <row r="6" spans="1:9" x14ac:dyDescent="0.2">
      <c r="A6" t="s">
        <v>8219</v>
      </c>
      <c r="B6">
        <v>284</v>
      </c>
      <c r="D6" t="s">
        <v>8221</v>
      </c>
      <c r="E6">
        <v>7</v>
      </c>
      <c r="G6" t="s">
        <v>8404</v>
      </c>
      <c r="H6">
        <f>MAX(B:B)</f>
        <v>26457</v>
      </c>
      <c r="I6">
        <f>MAX(E:E)</f>
        <v>1293</v>
      </c>
    </row>
    <row r="7" spans="1:9" x14ac:dyDescent="0.2">
      <c r="A7" t="s">
        <v>8219</v>
      </c>
      <c r="B7">
        <v>47</v>
      </c>
      <c r="D7" t="s">
        <v>8221</v>
      </c>
      <c r="E7">
        <v>0</v>
      </c>
      <c r="G7" t="s">
        <v>8405</v>
      </c>
      <c r="H7">
        <f>_xlfn.VAR.P(B:B)</f>
        <v>712840.9867348104</v>
      </c>
      <c r="I7">
        <f>_xlfn.VAR.P(E:E)</f>
        <v>3773.2216685890044</v>
      </c>
    </row>
    <row r="8" spans="1:9" x14ac:dyDescent="0.2">
      <c r="A8" t="s">
        <v>8219</v>
      </c>
      <c r="B8">
        <v>58</v>
      </c>
      <c r="D8" t="s">
        <v>8221</v>
      </c>
      <c r="E8">
        <v>1</v>
      </c>
      <c r="G8" t="s">
        <v>8406</v>
      </c>
      <c r="H8">
        <f>STDEV(B:B)</f>
        <v>844.49237955591047</v>
      </c>
      <c r="I8">
        <f>STDEV(E:E)</f>
        <v>61.446638959868842</v>
      </c>
    </row>
    <row r="9" spans="1:9" x14ac:dyDescent="0.2">
      <c r="A9" t="s">
        <v>8219</v>
      </c>
      <c r="B9">
        <v>57</v>
      </c>
      <c r="D9" t="s">
        <v>8221</v>
      </c>
      <c r="E9">
        <v>2</v>
      </c>
    </row>
    <row r="10" spans="1:9" x14ac:dyDescent="0.2">
      <c r="A10" t="s">
        <v>8219</v>
      </c>
      <c r="B10">
        <v>12</v>
      </c>
      <c r="D10" t="s">
        <v>8221</v>
      </c>
      <c r="E10">
        <v>3</v>
      </c>
    </row>
    <row r="11" spans="1:9" x14ac:dyDescent="0.2">
      <c r="A11" t="s">
        <v>8219</v>
      </c>
      <c r="B11">
        <v>20</v>
      </c>
      <c r="D11" t="s">
        <v>8221</v>
      </c>
      <c r="E11">
        <v>10</v>
      </c>
    </row>
    <row r="12" spans="1:9" x14ac:dyDescent="0.2">
      <c r="A12" t="s">
        <v>8219</v>
      </c>
      <c r="B12">
        <v>19</v>
      </c>
      <c r="D12" t="s">
        <v>8221</v>
      </c>
      <c r="E12">
        <v>10</v>
      </c>
    </row>
    <row r="13" spans="1:9" x14ac:dyDescent="0.2">
      <c r="A13" t="s">
        <v>8219</v>
      </c>
      <c r="B13">
        <v>75</v>
      </c>
      <c r="D13" t="s">
        <v>8221</v>
      </c>
      <c r="E13">
        <v>1</v>
      </c>
    </row>
    <row r="14" spans="1:9" x14ac:dyDescent="0.2">
      <c r="A14" t="s">
        <v>8219</v>
      </c>
      <c r="B14">
        <v>827</v>
      </c>
      <c r="D14" t="s">
        <v>8221</v>
      </c>
      <c r="E14">
        <v>0</v>
      </c>
    </row>
    <row r="15" spans="1:9" x14ac:dyDescent="0.2">
      <c r="A15" t="s">
        <v>8219</v>
      </c>
      <c r="B15">
        <v>51</v>
      </c>
      <c r="D15" t="s">
        <v>8221</v>
      </c>
      <c r="E15">
        <v>0</v>
      </c>
    </row>
    <row r="16" spans="1:9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D1:D1045992">
    <cfRule type="containsText" dxfId="3" priority="1" operator="containsText" text="live">
      <formula>NOT(ISERROR(SEARCH("live",D1)))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Sheet2</vt:lpstr>
      <vt:lpstr>Sheet3</vt:lpstr>
      <vt:lpstr>Sheet4</vt:lpstr>
      <vt:lpstr>Sheet5</vt:lpstr>
      <vt:lpstr>Sheet1</vt:lpstr>
      <vt:lpstr>Sheet6</vt:lpstr>
      <vt:lpstr>ata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ojegbile adeola</cp:lastModifiedBy>
  <dcterms:created xsi:type="dcterms:W3CDTF">2017-04-20T15:17:24Z</dcterms:created>
  <dcterms:modified xsi:type="dcterms:W3CDTF">2020-03-29T07:35:59Z</dcterms:modified>
</cp:coreProperties>
</file>