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 REPORT" sheetId="1" r:id="rId4"/>
    <sheet state="visible" name="BUG-REPORT" sheetId="2" r:id="rId5"/>
    <sheet state="visible" name="SIGNIN" sheetId="3" r:id="rId6"/>
    <sheet state="visible" name="SIGNOUT" sheetId="4" r:id="rId7"/>
    <sheet state="visible" name="REGISTRATION" sheetId="5" r:id="rId8"/>
    <sheet state="visible" name="ACCESS-ANDROID-APP" sheetId="6" r:id="rId9"/>
    <sheet state="visible" name="LANGUAGE" sheetId="7" r:id="rId10"/>
    <sheet state="visible" name="CLASSROOMS" sheetId="8" r:id="rId11"/>
    <sheet state="visible" name="LEARNER-DASHBOARD" sheetId="9" r:id="rId12"/>
  </sheets>
  <definedNames/>
  <calcPr/>
</workbook>
</file>

<file path=xl/sharedStrings.xml><?xml version="1.0" encoding="utf-8"?>
<sst xmlns="http://schemas.openxmlformats.org/spreadsheetml/2006/main" count="325" uniqueCount="147">
  <si>
    <t>FAILED</t>
  </si>
  <si>
    <t>PASSED</t>
  </si>
  <si>
    <t>BLOCKED</t>
  </si>
  <si>
    <t>TOTAL TESTS</t>
  </si>
  <si>
    <t>BUGS REPORTED</t>
  </si>
  <si>
    <t>PROJECT NAME:</t>
  </si>
  <si>
    <t>SAUCE DEMO</t>
  </si>
  <si>
    <t>TOTAL BUGS REPORTED</t>
  </si>
  <si>
    <t>TITLE</t>
  </si>
  <si>
    <t>ENVIRONMENT</t>
  </si>
  <si>
    <t>SEVERITY</t>
  </si>
  <si>
    <t>PRECONDITION</t>
  </si>
  <si>
    <t>TEST ID</t>
  </si>
  <si>
    <t>STEPS TO REPRODUCE</t>
  </si>
  <si>
    <t>EXPECTED RESULT</t>
  </si>
  <si>
    <t>ACTUAL RESULT</t>
  </si>
  <si>
    <t>BUG TYPE</t>
  </si>
  <si>
    <t>STATUS</t>
  </si>
  <si>
    <t>TYPE</t>
  </si>
  <si>
    <t>ATTACHMENT</t>
  </si>
  <si>
    <t>REPORTER</t>
  </si>
  <si>
    <t>OPPIA</t>
  </si>
  <si>
    <t>DEFECTS SEVERITY</t>
  </si>
  <si>
    <t>COUNT</t>
  </si>
  <si>
    <t>TESTER IN CHARGE:</t>
  </si>
  <si>
    <t>ADENIYI ADESHINA</t>
  </si>
  <si>
    <t>P1</t>
  </si>
  <si>
    <t>NUMBER OF FAILS:</t>
  </si>
  <si>
    <t>P2</t>
  </si>
  <si>
    <t>NUMBER OF PASSES:</t>
  </si>
  <si>
    <t>P3</t>
  </si>
  <si>
    <t>NUMBER OF BLOCKED:</t>
  </si>
  <si>
    <t>P4</t>
  </si>
  <si>
    <t>TOTAL TESTS:</t>
  </si>
  <si>
    <t>ITERATION OF TESTS:</t>
  </si>
  <si>
    <t xml:space="preserve">PRE-REQUISITE </t>
  </si>
  <si>
    <r>
      <rPr>
        <rFont val="Arial, sans-serif"/>
        <b/>
        <color rgb="FF000000"/>
        <sz val="12.0"/>
      </rPr>
      <t xml:space="preserve">User has launched the </t>
    </r>
    <r>
      <rPr>
        <rFont val="Arial, sans-serif"/>
        <b/>
        <color rgb="FF1155CC"/>
        <sz val="12.0"/>
        <u/>
      </rPr>
      <t>https://www.oppia.org/</t>
    </r>
    <r>
      <rPr>
        <rFont val="Arial, sans-serif"/>
        <b/>
        <color rgb="FF000000"/>
        <sz val="12.0"/>
      </rPr>
      <t xml:space="preserve"> site and it is accessible</t>
    </r>
  </si>
  <si>
    <t>TEST CASE</t>
  </si>
  <si>
    <t>TEST DATA</t>
  </si>
  <si>
    <t>TEST STEPS</t>
  </si>
  <si>
    <t>TC_SIGNIN_001</t>
  </si>
  <si>
    <t>Sign In redirects to Google SSO page</t>
  </si>
  <si>
    <t>1. Click on "Sign In"
2. Observe redirection</t>
  </si>
  <si>
    <t>Redirects to Google Sign-In page</t>
  </si>
  <si>
    <t>Positive</t>
  </si>
  <si>
    <t>TC_SIGNIN_002</t>
  </si>
  <si>
    <t>Successful login with Google account</t>
  </si>
  <si>
    <t>1. Click "Sign In"
2. Enter valid Google credentials</t>
  </si>
  <si>
    <t>User is logged in and redirected to the dashboard or homepage</t>
  </si>
  <si>
    <t>TC_SIGNIN_003</t>
  </si>
  <si>
    <t>Cancel login flow</t>
  </si>
  <si>
    <t>1. Click "Sign In"
2. On Google page, click "Cancel"</t>
  </si>
  <si>
    <t>User is returned to Oppia homepage, not signed in</t>
  </si>
  <si>
    <t>Negative</t>
  </si>
  <si>
    <t>TC_SIGNIN_004</t>
  </si>
  <si>
    <t>Use invalid Google account</t>
  </si>
  <si>
    <t>1. Click "Sign In"
2. Enter wrong or blocked credentials</t>
  </si>
  <si>
    <t>Login fails, user remains unauthenticated</t>
  </si>
  <si>
    <t>TC_SIGNIN_005</t>
  </si>
  <si>
    <t>No action when popup blocked</t>
  </si>
  <si>
    <t>1. Disable popup in browser
2. Click "Sign In"</t>
  </si>
  <si>
    <t>Google Sign-In page doesn't open; login fails silently</t>
  </si>
  <si>
    <t>TC_SIGNIN_006</t>
  </si>
  <si>
    <t>Sign In button visible on homepage</t>
  </si>
  <si>
    <t>1. Navigate to homepage</t>
  </si>
  <si>
    <t>"Sign In" button is clearly visible in top-right corner</t>
  </si>
  <si>
    <t>TC_SIGNIN_007</t>
  </si>
  <si>
    <t>Already signed-in user visits homepage</t>
  </si>
  <si>
    <t>1. Sign in via Google
2. Return to homepage</t>
  </si>
  <si>
    <t>User stays signed in and sees authenticated state (e.g., dashboard/profile)</t>
  </si>
  <si>
    <r>
      <rPr>
        <rFont val="Arial, sans-serif"/>
        <b/>
        <color rgb="FF000000"/>
        <sz val="12.0"/>
      </rPr>
      <t xml:space="preserve">User has launched the </t>
    </r>
    <r>
      <rPr>
        <rFont val="Arial, sans-serif"/>
        <b/>
        <color rgb="FF1155CC"/>
        <sz val="12.0"/>
        <u/>
      </rPr>
      <t>https://www.oppia.org/</t>
    </r>
    <r>
      <rPr>
        <rFont val="Arial, sans-serif"/>
        <b/>
        <color rgb="FF000000"/>
        <sz val="12.0"/>
      </rPr>
      <t xml:space="preserve"> site and it is accessible</t>
    </r>
  </si>
  <si>
    <t>PRE REQUISITE / TEST DATA</t>
  </si>
  <si>
    <t>TC_SIGNOUT_001</t>
  </si>
  <si>
    <t>Logout</t>
  </si>
  <si>
    <t>User is logged in as a valid user</t>
  </si>
  <si>
    <t>1. Click on the profile image at the top right corner
2. Click the LOGOUT button from the list of options in the dropdown</t>
  </si>
  <si>
    <t>User is logged out and redirected to the login page.</t>
  </si>
  <si>
    <t>User was logged out successfully and redirected to the login page</t>
  </si>
  <si>
    <r>
      <rPr>
        <rFont val="Arial, sans-serif"/>
        <b/>
        <color rgb="FF000000"/>
        <sz val="12.0"/>
      </rPr>
      <t xml:space="preserve">User has launched the </t>
    </r>
    <r>
      <rPr>
        <rFont val="Arial, sans-serif"/>
        <b/>
        <color rgb="FF1155CC"/>
        <sz val="12.0"/>
        <u/>
      </rPr>
      <t>https://www.oppia.org/</t>
    </r>
    <r>
      <rPr>
        <rFont val="Arial, sans-serif"/>
        <b/>
        <color rgb="FF000000"/>
        <sz val="12.0"/>
      </rPr>
      <t xml:space="preserve"> site and it is accessible</t>
    </r>
  </si>
  <si>
    <t>TC_REG_001</t>
  </si>
  <si>
    <t>Submit form with valid data</t>
  </si>
  <si>
    <t>1. Enter a valid username
2. Select email preference
3. Check terms
4. Submit</t>
  </si>
  <si>
    <t>Registration completes and redirects to user dashboard</t>
  </si>
  <si>
    <t>TC_REG_002</t>
  </si>
  <si>
    <t>Username field is required</t>
  </si>
  <si>
    <t>1. Leave username blank
2. Fill other fields
3. Submit</t>
  </si>
  <si>
    <t>Error shown for missing username</t>
  </si>
  <si>
    <t>TC_REG_003</t>
  </si>
  <si>
    <t>Terms checkbox is unchecked</t>
  </si>
  <si>
    <t>1. Fill all fields
2. Leave terms unchecked
3. Submit</t>
  </si>
  <si>
    <t>Form does not submit; error shown</t>
  </si>
  <si>
    <t>TC_REG_004</t>
  </si>
  <si>
    <t>Email preference not selected</t>
  </si>
  <si>
    <t>1. Fill username
2. Leave email pref unselected
3. Check terms
4. Submit</t>
  </si>
  <si>
    <t>Optional; form should still submit successfully</t>
  </si>
  <si>
    <t>TC_REG_005</t>
  </si>
  <si>
    <t>Duplicate username</t>
  </si>
  <si>
    <t>1. Enter a taken username
2. Fill other fields
3. Submit</t>
  </si>
  <si>
    <t>Shows error “username already taken”</t>
  </si>
  <si>
    <t>TC_REG_006</t>
  </si>
  <si>
    <t>Terms of Use link is clickable</t>
  </si>
  <si>
    <t>1. Click “Terms of Use” link</t>
  </si>
  <si>
    <t>Opens full terms in new tab or same tab</t>
  </si>
  <si>
    <t>TC_REG_007</t>
  </si>
  <si>
    <t>Submit button is enabled only when valid</t>
  </si>
  <si>
    <t>1. Interact with form
2. Don’t meet validation criteria</t>
  </si>
  <si>
    <t>Submit button remains disabled or shows error</t>
  </si>
  <si>
    <r>
      <rPr>
        <rFont val="Arial, sans-serif"/>
        <b/>
        <color rgb="FF000000"/>
        <sz val="12.0"/>
      </rPr>
      <t xml:space="preserve">User has launched the </t>
    </r>
    <r>
      <rPr>
        <rFont val="Arial, sans-serif"/>
        <b/>
        <color rgb="FF1155CC"/>
        <sz val="12.0"/>
        <u/>
      </rPr>
      <t>https://www.oppia.org/</t>
    </r>
    <r>
      <rPr>
        <rFont val="Arial, sans-serif"/>
        <b/>
        <color rgb="FF000000"/>
        <sz val="12.0"/>
      </rPr>
      <t xml:space="preserve"> site and it is accessible</t>
    </r>
  </si>
  <si>
    <t>TC_ATAA_001</t>
  </si>
  <si>
    <t>Click redirects to Android app page</t>
  </si>
  <si>
    <t>1. Click on "Access the Android app" button</t>
  </si>
  <si>
    <t>Redirects user to Google Play or appropriate Android app download page</t>
  </si>
  <si>
    <t>TC_ATAA_002</t>
  </si>
  <si>
    <t>Button is visible</t>
  </si>
  <si>
    <t>"Access the Android app" button is clearly visible</t>
  </si>
  <si>
    <t>TC_ATAA_003</t>
  </si>
  <si>
    <t>Link is broken or leads to 404</t>
  </si>
  <si>
    <t>1. Click the button
2. Page not found</t>
  </si>
  <si>
    <t>Shows 404 or error page</t>
  </si>
  <si>
    <t>TC_ATAA_004</t>
  </si>
  <si>
    <t>Button not functioning on mobile</t>
  </si>
  <si>
    <t>1. Open on mobile browser
2. Click the button</t>
  </si>
  <si>
    <t>No redirection or error occurs</t>
  </si>
  <si>
    <r>
      <rPr>
        <rFont val="Arial, sans-serif"/>
        <b/>
        <color rgb="FF000000"/>
        <sz val="12.0"/>
      </rPr>
      <t xml:space="preserve">User has launched the </t>
    </r>
    <r>
      <rPr>
        <rFont val="Arial, sans-serif"/>
        <b/>
        <color rgb="FF1155CC"/>
        <sz val="12.0"/>
        <u/>
      </rPr>
      <t>https://www.oppia.org/</t>
    </r>
    <r>
      <rPr>
        <rFont val="Arial, sans-serif"/>
        <b/>
        <color rgb="FF000000"/>
        <sz val="12.0"/>
      </rPr>
      <t xml:space="preserve"> site and it is accessible</t>
    </r>
  </si>
  <si>
    <t>PRE REQUISITE /TEST DATA</t>
  </si>
  <si>
    <t>TC_LANG_001</t>
  </si>
  <si>
    <t>Language dropdown shows multiple langs</t>
  </si>
  <si>
    <t>1. Click on "ENGLISH" dropdown</t>
  </si>
  <si>
    <t>Dropdown displays other available languages (at least 4)</t>
  </si>
  <si>
    <t>TC_LANG_002</t>
  </si>
  <si>
    <t>Select a language</t>
  </si>
  <si>
    <t>1. Click "ENGLISH" &gt; Choose another language</t>
  </si>
  <si>
    <t>Page content updates to the selected language</t>
  </si>
  <si>
    <t>TC_LANG_003</t>
  </si>
  <si>
    <t>Select invalid or unavailable lang</t>
  </si>
  <si>
    <t>1. Select a language that is not fully supported</t>
  </si>
  <si>
    <t>UI elements may be untranslated or broken</t>
  </si>
  <si>
    <t>TC_LANG_004</t>
  </si>
  <si>
    <t>Dropdown not functioning</t>
  </si>
  <si>
    <t>1. Click dropdown
2. Nothing happens or it's unclickable</t>
  </si>
  <si>
    <t>Language cannot be changed</t>
  </si>
  <si>
    <r>
      <rPr>
        <rFont val="Arial, sans-serif"/>
        <b/>
        <color rgb="FF000000"/>
        <sz val="12.0"/>
      </rPr>
      <t xml:space="preserve">User has launched the </t>
    </r>
    <r>
      <rPr>
        <rFont val="Arial, sans-serif"/>
        <b/>
        <color rgb="FF1155CC"/>
        <sz val="12.0"/>
        <u/>
      </rPr>
      <t>https://www.oppia.org/</t>
    </r>
    <r>
      <rPr>
        <rFont val="Arial, sans-serif"/>
        <b/>
        <color rgb="FF000000"/>
        <sz val="12.0"/>
      </rPr>
      <t xml:space="preserve"> site and it is accessible</t>
    </r>
  </si>
  <si>
    <t>TC_EOC_001</t>
  </si>
  <si>
    <t>Click on "Explore Oppia Classrooms"</t>
  </si>
  <si>
    <t>1. Navigate to homepage
2. Click on "Explore Oppia Classrooms" button</t>
  </si>
  <si>
    <t>User is redirected to the classroom exploration page</t>
  </si>
  <si>
    <r>
      <rPr>
        <rFont val="Arial, sans-serif"/>
        <b/>
        <color rgb="FF000000"/>
        <sz val="12.0"/>
      </rPr>
      <t xml:space="preserve">User has launched the </t>
    </r>
    <r>
      <rPr>
        <rFont val="Arial, sans-serif"/>
        <b/>
        <color rgb="FF1155CC"/>
        <sz val="12.0"/>
        <u/>
      </rPr>
      <t>https://www.oppia.org/</t>
    </r>
    <r>
      <rPr>
        <rFont val="Arial, sans-serif"/>
        <b/>
        <color rgb="FF000000"/>
        <sz val="12.0"/>
      </rPr>
      <t xml:space="preserve"> site and it is accessible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</si>
</sst>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2.0"/>
      <color rgb="FF000000"/>
      <name val="Arial"/>
    </font>
    <font>
      <color theme="1"/>
      <name val="Arial"/>
      <scheme val="minor"/>
    </font>
    <font>
      <b/>
      <color rgb="FF000000"/>
      <name val="Arial"/>
    </font>
    <font>
      <color theme="1"/>
      <name val="Arial"/>
    </font>
    <font>
      <sz val="11.0"/>
      <color rgb="FF000000"/>
      <name val="Arial"/>
    </font>
    <font>
      <sz val="11.0"/>
      <color theme="1"/>
      <name val="Arial"/>
    </font>
    <font>
      <color rgb="FF000000"/>
      <name val="Arial"/>
    </font>
    <font>
      <b/>
      <u/>
      <sz val="12.0"/>
      <color rgb="FF000000"/>
      <name val="Arial"/>
    </font>
    <font>
      <b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8CB5F9"/>
        <bgColor rgb="FF8CB5F9"/>
      </patternFill>
    </fill>
    <fill>
      <patternFill patternType="solid">
        <fgColor rgb="FFFFFFFF"/>
        <bgColor rgb="FFFFFFFF"/>
      </patternFill>
    </fill>
    <fill>
      <patternFill patternType="solid">
        <fgColor rgb="FFC00000"/>
        <bgColor rgb="FFC00000"/>
      </patternFill>
    </fill>
    <fill>
      <patternFill patternType="solid">
        <fgColor rgb="FFFF0000"/>
        <bgColor rgb="FFFF0000"/>
      </patternFill>
    </fill>
    <fill>
      <patternFill patternType="solid">
        <fgColor rgb="FFC22114"/>
        <bgColor rgb="FFC22114"/>
      </patternFill>
    </fill>
    <fill>
      <patternFill patternType="solid">
        <fgColor rgb="FF277E40"/>
        <bgColor rgb="FF277E40"/>
      </patternFill>
    </fill>
  </fills>
  <borders count="4">
    <border/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bottom" wrapText="0"/>
    </xf>
    <xf borderId="0" fillId="3" fontId="2" numFmtId="0" xfId="0" applyFill="1" applyFont="1"/>
    <xf borderId="1" fillId="0" fontId="1" numFmtId="0" xfId="0" applyAlignment="1" applyBorder="1" applyFont="1">
      <alignment horizontal="center" readingOrder="0" vertical="bottom"/>
    </xf>
    <xf borderId="2" fillId="0" fontId="1" numFmtId="0" xfId="0" applyAlignment="1" applyBorder="1" applyFont="1">
      <alignment horizontal="center" readingOrder="0" shrinkToFit="0" vertical="bottom" wrapText="0"/>
    </xf>
    <xf borderId="3" fillId="2" fontId="1" numFmtId="0" xfId="0" applyAlignment="1" applyBorder="1" applyFont="1">
      <alignment readingOrder="0" shrinkToFit="0" vertical="bottom" wrapText="0"/>
    </xf>
    <xf borderId="3" fillId="0" fontId="3" numFmtId="0" xfId="0" applyAlignment="1" applyBorder="1" applyFont="1">
      <alignment horizontal="center" readingOrder="0" shrinkToFit="0" vertical="bottom" wrapText="0"/>
    </xf>
    <xf borderId="0" fillId="0" fontId="4" numFmtId="0" xfId="0" applyAlignment="1" applyFont="1">
      <alignment shrinkToFit="0" wrapText="1"/>
    </xf>
    <xf borderId="1" fillId="2" fontId="1" numFmtId="0" xfId="0" applyAlignment="1" applyBorder="1" applyFont="1">
      <alignment readingOrder="0" shrinkToFit="0" vertical="bottom" wrapText="1"/>
    </xf>
    <xf borderId="0" fillId="0" fontId="5" numFmtId="0" xfId="0" applyAlignment="1" applyFont="1">
      <alignment horizontal="left" readingOrder="0" shrinkToFit="0" vertical="bottom" wrapText="1"/>
    </xf>
    <xf borderId="0" fillId="0" fontId="6" numFmtId="0" xfId="0" applyAlignment="1" applyFont="1">
      <alignment horizontal="left" readingOrder="0" shrinkToFit="0" vertical="bottom" wrapText="1"/>
    </xf>
    <xf borderId="3" fillId="0" fontId="7" numFmtId="0" xfId="0" applyAlignment="1" applyBorder="1" applyFont="1">
      <alignment shrinkToFit="0" vertical="bottom" wrapText="0"/>
    </xf>
    <xf borderId="3" fillId="2" fontId="1" numFmtId="0" xfId="0" applyAlignment="1" applyBorder="1" applyFont="1">
      <alignment horizontal="center" readingOrder="0" shrinkToFit="0" vertical="bottom" wrapText="0"/>
    </xf>
    <xf borderId="1" fillId="0" fontId="3" numFmtId="0" xfId="0" applyAlignment="1" applyBorder="1" applyFont="1">
      <alignment horizontal="center" readingOrder="0" shrinkToFit="0" vertical="bottom" wrapText="0"/>
    </xf>
    <xf borderId="1" fillId="0" fontId="7" numFmtId="0" xfId="0" applyAlignment="1" applyBorder="1" applyFont="1">
      <alignment shrinkToFit="0" vertical="bottom" wrapText="0"/>
    </xf>
    <xf borderId="1" fillId="4" fontId="1" numFmtId="0" xfId="0" applyAlignment="1" applyBorder="1" applyFill="1" applyFont="1">
      <alignment horizontal="center" readingOrder="0" shrinkToFit="0" vertical="bottom" wrapText="0"/>
    </xf>
    <xf borderId="1" fillId="3" fontId="1" numFmtId="0" xfId="0" applyAlignment="1" applyBorder="1" applyFont="1">
      <alignment horizontal="center" readingOrder="0" shrinkToFit="0" vertical="bottom" wrapText="0"/>
    </xf>
    <xf borderId="1" fillId="5" fontId="1" numFmtId="0" xfId="0" applyAlignment="1" applyBorder="1" applyFill="1" applyFont="1">
      <alignment horizontal="center" readingOrder="0" shrinkToFit="0" vertical="bottom" wrapText="0"/>
    </xf>
    <xf borderId="1" fillId="6" fontId="1" numFmtId="0" xfId="0" applyAlignment="1" applyBorder="1" applyFill="1" applyFont="1">
      <alignment horizontal="center" readingOrder="0" shrinkToFit="0" vertical="bottom" wrapText="0"/>
    </xf>
    <xf borderId="1" fillId="7" fontId="1" numFmtId="0" xfId="0" applyAlignment="1" applyBorder="1" applyFill="1" applyFont="1">
      <alignment horizontal="center" readingOrder="0" shrinkToFit="0" vertical="bottom" wrapText="0"/>
    </xf>
    <xf borderId="1" fillId="0" fontId="7" numFmtId="0" xfId="0" applyAlignment="1" applyBorder="1" applyFont="1">
      <alignment vertical="bottom"/>
    </xf>
    <xf borderId="1" fillId="3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0" fontId="8" numFmtId="0" xfId="0" applyAlignment="1" applyBorder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shrinkToFit="0" vertical="bottom" wrapText="1"/>
    </xf>
    <xf borderId="0" fillId="0" fontId="9" numFmtId="0" xfId="0" applyAlignment="1" applyFont="1">
      <alignment horizontal="center" readingOrder="0"/>
    </xf>
    <xf borderId="0" fillId="0" fontId="6" numFmtId="0" xfId="0" applyAlignment="1" applyFont="1">
      <alignment readingOrder="0" shrinkToFit="0" wrapText="1"/>
    </xf>
    <xf borderId="0" fillId="0" fontId="6" numFmtId="0" xfId="0" applyAlignment="1" applyFont="1">
      <alignment shrinkToFit="0" wrapText="1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TEST SUMMARY OVERVIEW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 w="9525">
              <a:solidFill>
                <a:srgbClr val="000000">
                  <a:alpha val="100000"/>
                </a:srgbClr>
              </a:solidFill>
            </a:ln>
          </c:spPr>
          <c:dPt>
            <c:idx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93C47D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</c:dPt>
          <c:dPt>
            <c:idx val="4"/>
            <c:spPr>
              <a:solidFill>
                <a:srgbClr val="F1C232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'SUMMARY REPORT'!$A$1:$A$5</c:f>
            </c:strRef>
          </c:cat>
          <c:val>
            <c:numRef>
              <c:f>'SUMMARY REPORT'!$B$1:$B$5</c:f>
              <c:numCache/>
            </c:numRef>
          </c:val>
        </c:ser>
        <c:axId val="91922989"/>
        <c:axId val="46016870"/>
      </c:barChart>
      <c:catAx>
        <c:axId val="919229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016870"/>
      </c:catAx>
      <c:valAx>
        <c:axId val="460168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9229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PASS vs FAIL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explosion val="3"/>
            <c:spPr>
              <a:solidFill>
                <a:srgbClr val="CC0000"/>
              </a:solidFill>
            </c:spPr>
          </c:dPt>
          <c:dPt>
            <c:idx val="1"/>
            <c:explosion val="10"/>
            <c:spPr>
              <a:solidFill>
                <a:srgbClr val="93C47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'SUMMARY REPORT'!$A$1:$A$2</c:f>
            </c:strRef>
          </c:cat>
          <c:val>
            <c:numRef>
              <c:f>'SUMMARY REPORT'!$B$1:$B$2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layout>
        <c:manualLayout>
          <c:xMode val="edge"/>
          <c:yMode val="edge"/>
          <c:x val="0.38190647572231134"/>
          <c:y val="0.9423469387755101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180975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1409700</xdr:colOff>
      <xdr:row>5</xdr:row>
      <xdr:rowOff>142875</xdr:rowOff>
    </xdr:from>
    <xdr:ext cx="56388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oppia.org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oppia.org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oppia.org/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oppia.org/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oppia.org/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www.oppia.org/" TargetMode="Externa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www.oppia.org/" TargetMode="Externa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5"/>
    <col customWidth="1" min="3" max="3" width="22.25"/>
    <col customWidth="1" min="4" max="4" width="25.5"/>
    <col customWidth="1" min="5" max="5" width="24.25"/>
    <col customWidth="1" min="7" max="7" width="19.63"/>
  </cols>
  <sheetData>
    <row r="1">
      <c r="A1" s="1" t="s">
        <v>0</v>
      </c>
      <c r="B1" s="2">
        <f>COUNTIF(SIGNIN!G2:G100, "Failed") + COUNTIF(SIGNOUT!G2:G100, "Failed") + COUNTIF('ACCESS-ANDROID-APP'!G2:G97, "Failed") + COUNTIF(LANGUAGE!G2:G97, "Failed") + COUNTIF(CLASSROOMS!G2:G95, "Failed")</f>
        <v>0</v>
      </c>
      <c r="C1" s="3"/>
    </row>
    <row r="2">
      <c r="A2" s="1" t="s">
        <v>1</v>
      </c>
      <c r="B2" s="4">
        <f>COUNTIF(SIGNIN!G2:G100, "Passed") + COUNTIF(SIGNOUT!G2:G100, "Passed") + COUNTIF('ACCESS-ANDROID-APP'!G2:G97, "Passed") + COUNTIF(LANGUAGE!G2:G97, "Passed") + COUNTIF(CLASSROOMS!G2:G95, "Passed")</f>
        <v>0</v>
      </c>
    </row>
    <row r="3">
      <c r="A3" s="1" t="s">
        <v>2</v>
      </c>
      <c r="B3" s="2">
        <f>COUNTIF(SIGNIN!G2:G100, "Blocked") + COUNTIF(SIGNOUT!G2:G100, "Blocked") + COUNTIF('ACCESS-ANDROID-APP'!G2:G97, "Blocked") + COUNTIF(LANGUAGE!G2:G97, "Blocked") + COUNTIF(CLASSROOMS!G2:G95, "Blocked")</f>
        <v>0</v>
      </c>
    </row>
    <row r="4">
      <c r="A4" s="1" t="s">
        <v>3</v>
      </c>
      <c r="B4" s="2">
        <f>SUM(B1,B2,B3)</f>
        <v>0</v>
      </c>
    </row>
    <row r="5">
      <c r="A5" s="1" t="s">
        <v>4</v>
      </c>
      <c r="B5" s="5">
        <f>COUNTA('BUG-REPORT'!E4:E29)
</f>
        <v>0</v>
      </c>
    </row>
  </sheetData>
  <mergeCells count="3">
    <mergeCell ref="C1:I6"/>
    <mergeCell ref="A6:B6"/>
    <mergeCell ref="A7:I3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29.38"/>
    <col customWidth="1" min="2" max="2" width="20.5"/>
    <col customWidth="1" min="3" max="3" width="11.5"/>
    <col customWidth="1" min="4" max="4" width="17.38"/>
    <col customWidth="1" min="6" max="6" width="22.88"/>
    <col customWidth="1" min="7" max="7" width="16.0"/>
    <col customWidth="1" min="12" max="13" width="14.5"/>
  </cols>
  <sheetData>
    <row r="1">
      <c r="A1" s="6" t="s">
        <v>5</v>
      </c>
      <c r="B1" s="7" t="s">
        <v>6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>
      <c r="A2" s="1" t="s">
        <v>7</v>
      </c>
      <c r="B2" s="2">
        <f>COUNTIF(E2:E99, "*TC*")
</f>
        <v>0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>
      <c r="A3" s="9" t="s">
        <v>8</v>
      </c>
      <c r="B3" s="9" t="s">
        <v>9</v>
      </c>
      <c r="C3" s="9" t="s">
        <v>10</v>
      </c>
      <c r="D3" s="9" t="s">
        <v>11</v>
      </c>
      <c r="E3" s="9" t="s">
        <v>12</v>
      </c>
      <c r="F3" s="9" t="s">
        <v>13</v>
      </c>
      <c r="G3" s="9" t="s">
        <v>14</v>
      </c>
      <c r="H3" s="9" t="s">
        <v>15</v>
      </c>
      <c r="I3" s="9" t="s">
        <v>16</v>
      </c>
      <c r="J3" s="9" t="s">
        <v>17</v>
      </c>
      <c r="K3" s="9" t="s">
        <v>18</v>
      </c>
      <c r="L3" s="9" t="s">
        <v>19</v>
      </c>
      <c r="M3" s="9" t="s">
        <v>20</v>
      </c>
    </row>
    <row r="4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1"/>
      <c r="M4" s="11"/>
    </row>
    <row r="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</row>
    <row r="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</row>
    <row r="7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</row>
    <row r="9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</row>
    <row r="1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</row>
    <row r="1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</row>
    <row r="1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</row>
    <row r="17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</row>
    <row r="2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</row>
    <row r="100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9.0" topLeftCell="A10" activePane="bottomLeft" state="frozen"/>
      <selection activeCell="B11" sqref="B11" pane="bottomLeft"/>
    </sheetView>
  </sheetViews>
  <sheetFormatPr customHeight="1" defaultColWidth="12.63" defaultRowHeight="15.75"/>
  <cols>
    <col customWidth="1" min="1" max="1" width="24.25"/>
    <col customWidth="1" min="2" max="3" width="29.0"/>
    <col customWidth="1" min="4" max="4" width="30.25"/>
    <col customWidth="1" min="5" max="5" width="28.63"/>
    <col customWidth="1" min="6" max="6" width="20.75"/>
    <col customWidth="1" min="7" max="7" width="20.0"/>
    <col customWidth="1" min="8" max="8" width="13.13"/>
    <col customWidth="1" min="9" max="9" width="12.0"/>
  </cols>
  <sheetData>
    <row r="1">
      <c r="A1" s="6" t="s">
        <v>5</v>
      </c>
      <c r="B1" s="7" t="s">
        <v>21</v>
      </c>
      <c r="C1" s="12"/>
      <c r="D1" s="13" t="s">
        <v>22</v>
      </c>
      <c r="E1" s="13" t="s">
        <v>23</v>
      </c>
    </row>
    <row r="2">
      <c r="A2" s="1" t="s">
        <v>24</v>
      </c>
      <c r="B2" s="14" t="s">
        <v>25</v>
      </c>
      <c r="C2" s="15"/>
      <c r="D2" s="16" t="s">
        <v>26</v>
      </c>
      <c r="E2" s="17">
        <f>COUNTIF(H2:H100, "P1")</f>
        <v>0</v>
      </c>
    </row>
    <row r="3">
      <c r="A3" s="1" t="s">
        <v>27</v>
      </c>
      <c r="B3" s="2">
        <f>COUNTIF(G2:G100, "Failed")</f>
        <v>0</v>
      </c>
      <c r="C3" s="2"/>
      <c r="D3" s="18" t="s">
        <v>28</v>
      </c>
      <c r="E3" s="17">
        <f>COUNTIF(H3:H101, "P2")</f>
        <v>0</v>
      </c>
    </row>
    <row r="4">
      <c r="A4" s="1" t="s">
        <v>29</v>
      </c>
      <c r="B4" s="4">
        <f>COUNTIF(G2:G100, "Passed")</f>
        <v>0</v>
      </c>
      <c r="C4" s="4"/>
      <c r="D4" s="19" t="s">
        <v>30</v>
      </c>
      <c r="E4" s="17">
        <f>COUNTIF(H4:H102, "P3")</f>
        <v>0</v>
      </c>
    </row>
    <row r="5">
      <c r="A5" s="1" t="s">
        <v>31</v>
      </c>
      <c r="B5" s="2">
        <f>COUNTIF(G2:G100, "Blocked")</f>
        <v>0</v>
      </c>
      <c r="C5" s="2"/>
      <c r="D5" s="20" t="s">
        <v>32</v>
      </c>
      <c r="E5" s="17">
        <f>COUNTIF(H5:H103, "P4")</f>
        <v>0</v>
      </c>
    </row>
    <row r="6">
      <c r="A6" s="1" t="s">
        <v>33</v>
      </c>
      <c r="B6" s="2">
        <f>COUNTIF(A2:A100, "*TC_LOGIN*")
</f>
        <v>0</v>
      </c>
      <c r="C6" s="2"/>
      <c r="D6" s="21"/>
      <c r="E6" s="22"/>
    </row>
    <row r="7">
      <c r="A7" s="1" t="s">
        <v>34</v>
      </c>
      <c r="B7" s="2">
        <v>1.0</v>
      </c>
      <c r="C7" s="23"/>
      <c r="D7" s="21"/>
      <c r="E7" s="21"/>
    </row>
    <row r="8">
      <c r="A8" s="1" t="s">
        <v>35</v>
      </c>
      <c r="B8" s="24" t="s">
        <v>36</v>
      </c>
      <c r="C8" s="25"/>
      <c r="D8" s="25"/>
      <c r="E8" s="25"/>
      <c r="F8" s="26"/>
      <c r="G8" s="26"/>
      <c r="H8" s="26"/>
      <c r="I8" s="26"/>
    </row>
    <row r="9">
      <c r="A9" s="1" t="s">
        <v>12</v>
      </c>
      <c r="B9" s="1" t="s">
        <v>37</v>
      </c>
      <c r="C9" s="1" t="s">
        <v>38</v>
      </c>
      <c r="D9" s="1" t="s">
        <v>39</v>
      </c>
      <c r="E9" s="1" t="s">
        <v>14</v>
      </c>
      <c r="F9" s="1" t="s">
        <v>15</v>
      </c>
      <c r="G9" s="1" t="s">
        <v>17</v>
      </c>
      <c r="H9" s="1" t="s">
        <v>10</v>
      </c>
      <c r="I9" s="1" t="s">
        <v>18</v>
      </c>
    </row>
    <row r="10">
      <c r="A10" s="27" t="s">
        <v>40</v>
      </c>
      <c r="B10" s="27" t="s">
        <v>41</v>
      </c>
      <c r="C10" s="27"/>
      <c r="D10" s="27" t="s">
        <v>42</v>
      </c>
      <c r="E10" s="27" t="s">
        <v>43</v>
      </c>
      <c r="F10" s="27"/>
      <c r="G10" s="27"/>
      <c r="H10" s="27"/>
      <c r="I10" s="27" t="s">
        <v>44</v>
      </c>
    </row>
    <row r="11">
      <c r="A11" s="27" t="s">
        <v>45</v>
      </c>
      <c r="B11" s="27" t="s">
        <v>46</v>
      </c>
      <c r="C11" s="27"/>
      <c r="D11" s="27" t="s">
        <v>47</v>
      </c>
      <c r="E11" s="27" t="s">
        <v>48</v>
      </c>
      <c r="F11" s="27"/>
      <c r="G11" s="27"/>
      <c r="H11" s="27"/>
      <c r="I11" s="27" t="s">
        <v>44</v>
      </c>
    </row>
    <row r="12">
      <c r="A12" s="27" t="s">
        <v>49</v>
      </c>
      <c r="B12" s="27" t="s">
        <v>50</v>
      </c>
      <c r="C12" s="27"/>
      <c r="D12" s="27" t="s">
        <v>51</v>
      </c>
      <c r="E12" s="27" t="s">
        <v>52</v>
      </c>
      <c r="F12" s="27"/>
      <c r="G12" s="27"/>
      <c r="H12" s="27"/>
      <c r="I12" s="27" t="s">
        <v>53</v>
      </c>
    </row>
    <row r="13">
      <c r="A13" s="27" t="s">
        <v>54</v>
      </c>
      <c r="B13" s="27" t="s">
        <v>55</v>
      </c>
      <c r="C13" s="27"/>
      <c r="D13" s="27" t="s">
        <v>56</v>
      </c>
      <c r="E13" s="27" t="s">
        <v>57</v>
      </c>
      <c r="F13" s="27"/>
      <c r="G13" s="27"/>
      <c r="H13" s="27"/>
      <c r="I13" s="27" t="s">
        <v>53</v>
      </c>
    </row>
    <row r="14">
      <c r="A14" s="27" t="s">
        <v>58</v>
      </c>
      <c r="B14" s="27" t="s">
        <v>59</v>
      </c>
      <c r="C14" s="27"/>
      <c r="D14" s="27" t="s">
        <v>60</v>
      </c>
      <c r="E14" s="27" t="s">
        <v>61</v>
      </c>
      <c r="F14" s="27"/>
      <c r="G14" s="27"/>
      <c r="H14" s="27"/>
      <c r="I14" s="27" t="s">
        <v>53</v>
      </c>
    </row>
    <row r="15">
      <c r="A15" s="27" t="s">
        <v>62</v>
      </c>
      <c r="B15" s="27" t="s">
        <v>63</v>
      </c>
      <c r="C15" s="27"/>
      <c r="D15" s="27" t="s">
        <v>64</v>
      </c>
      <c r="E15" s="27" t="s">
        <v>65</v>
      </c>
      <c r="F15" s="27"/>
      <c r="G15" s="27"/>
      <c r="H15" s="27"/>
      <c r="I15" s="27" t="s">
        <v>44</v>
      </c>
    </row>
    <row r="16">
      <c r="A16" s="27" t="s">
        <v>66</v>
      </c>
      <c r="B16" s="27" t="s">
        <v>67</v>
      </c>
      <c r="C16" s="27"/>
      <c r="D16" s="27" t="s">
        <v>68</v>
      </c>
      <c r="E16" s="27" t="s">
        <v>69</v>
      </c>
      <c r="F16" s="27"/>
      <c r="G16" s="27"/>
      <c r="H16" s="27"/>
      <c r="I16" s="27" t="s">
        <v>44</v>
      </c>
    </row>
    <row r="26">
      <c r="A26" s="28"/>
      <c r="B26" s="28"/>
      <c r="C26" s="28"/>
      <c r="D26" s="28"/>
      <c r="E26" s="28"/>
    </row>
  </sheetData>
  <dataValidations>
    <dataValidation type="list" allowBlank="1" showErrorMessage="1" sqref="H10:H16">
      <formula1>"P1,P2,P3,P4"</formula1>
    </dataValidation>
    <dataValidation type="list" allowBlank="1" showErrorMessage="1" sqref="G10:G16">
      <formula1>"READY TO TEST,PASSED,FAILED,BLOCKED"</formula1>
    </dataValidation>
  </dataValidations>
  <hyperlinks>
    <hyperlink r:id="rId1" ref="B8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9.0" topLeftCell="A10" activePane="bottomLeft" state="frozen"/>
      <selection activeCell="B11" sqref="B11" pane="bottomLeft"/>
    </sheetView>
  </sheetViews>
  <sheetFormatPr customHeight="1" defaultColWidth="12.63" defaultRowHeight="15.75"/>
  <cols>
    <col customWidth="1" min="1" max="1" width="24.25"/>
    <col customWidth="1" min="2" max="3" width="29.0"/>
    <col customWidth="1" min="4" max="4" width="36.0"/>
    <col customWidth="1" min="5" max="5" width="28.63"/>
    <col customWidth="1" min="6" max="6" width="20.75"/>
    <col customWidth="1" min="7" max="7" width="20.0"/>
    <col customWidth="1" min="8" max="8" width="13.13"/>
    <col customWidth="1" min="9" max="9" width="12.0"/>
  </cols>
  <sheetData>
    <row r="1">
      <c r="A1" s="6" t="s">
        <v>5</v>
      </c>
      <c r="B1" s="7" t="s">
        <v>21</v>
      </c>
      <c r="C1" s="12"/>
      <c r="D1" s="13" t="s">
        <v>22</v>
      </c>
      <c r="E1" s="13" t="s">
        <v>23</v>
      </c>
    </row>
    <row r="2">
      <c r="A2" s="1" t="s">
        <v>24</v>
      </c>
      <c r="B2" s="14" t="s">
        <v>25</v>
      </c>
      <c r="C2" s="15"/>
      <c r="D2" s="16" t="s">
        <v>26</v>
      </c>
      <c r="E2" s="17">
        <f>COUNTIF(H2:H96, "P1")</f>
        <v>0</v>
      </c>
    </row>
    <row r="3">
      <c r="A3" s="1" t="s">
        <v>27</v>
      </c>
      <c r="B3" s="2">
        <f>COUNTIF(G2:G96, "Failed")</f>
        <v>0</v>
      </c>
      <c r="C3" s="2"/>
      <c r="D3" s="18" t="s">
        <v>28</v>
      </c>
      <c r="E3" s="17">
        <f>COUNTIF(H3:H97, "P2")</f>
        <v>0</v>
      </c>
    </row>
    <row r="4">
      <c r="A4" s="1" t="s">
        <v>29</v>
      </c>
      <c r="B4" s="4">
        <f>COUNTIF(G2:G96, "Passed")</f>
        <v>0</v>
      </c>
      <c r="C4" s="4"/>
      <c r="D4" s="19" t="s">
        <v>30</v>
      </c>
      <c r="E4" s="17">
        <f>COUNTIF(H4:H98, "P3")</f>
        <v>0</v>
      </c>
    </row>
    <row r="5">
      <c r="A5" s="1" t="s">
        <v>31</v>
      </c>
      <c r="B5" s="2">
        <f>COUNTIF(G2:G96, "Blocked")</f>
        <v>0</v>
      </c>
      <c r="C5" s="2"/>
      <c r="D5" s="20" t="s">
        <v>32</v>
      </c>
      <c r="E5" s="17">
        <f>COUNTIF(H5:H99, "P4")</f>
        <v>0</v>
      </c>
    </row>
    <row r="6">
      <c r="A6" s="1" t="s">
        <v>33</v>
      </c>
      <c r="B6" s="2">
        <f>COUNTIF(A2:A96, "*TC_LOGOUT*")
</f>
        <v>0</v>
      </c>
      <c r="C6" s="2"/>
      <c r="D6" s="21"/>
      <c r="E6" s="22"/>
    </row>
    <row r="7">
      <c r="A7" s="1" t="s">
        <v>34</v>
      </c>
      <c r="B7" s="2">
        <v>1.0</v>
      </c>
      <c r="C7" s="23"/>
      <c r="D7" s="21"/>
      <c r="E7" s="21"/>
    </row>
    <row r="8">
      <c r="A8" s="1" t="s">
        <v>35</v>
      </c>
      <c r="B8" s="24" t="s">
        <v>70</v>
      </c>
      <c r="C8" s="25"/>
      <c r="D8" s="25"/>
      <c r="E8" s="25"/>
      <c r="F8" s="26"/>
      <c r="G8" s="26"/>
      <c r="H8" s="26"/>
      <c r="I8" s="26"/>
    </row>
    <row r="9">
      <c r="A9" s="1" t="s">
        <v>12</v>
      </c>
      <c r="B9" s="1" t="s">
        <v>37</v>
      </c>
      <c r="C9" s="1" t="s">
        <v>71</v>
      </c>
      <c r="D9" s="1" t="s">
        <v>39</v>
      </c>
      <c r="E9" s="1" t="s">
        <v>14</v>
      </c>
      <c r="F9" s="1" t="s">
        <v>15</v>
      </c>
      <c r="G9" s="1" t="s">
        <v>17</v>
      </c>
      <c r="H9" s="1" t="s">
        <v>10</v>
      </c>
      <c r="I9" s="1" t="s">
        <v>18</v>
      </c>
    </row>
    <row r="10" ht="118.5" customHeight="1">
      <c r="A10" s="29" t="s">
        <v>72</v>
      </c>
      <c r="B10" s="29" t="s">
        <v>73</v>
      </c>
      <c r="C10" s="29" t="s">
        <v>74</v>
      </c>
      <c r="D10" s="29" t="s">
        <v>75</v>
      </c>
      <c r="E10" s="29" t="s">
        <v>76</v>
      </c>
      <c r="F10" s="29" t="s">
        <v>77</v>
      </c>
      <c r="G10" s="29"/>
      <c r="H10" s="29"/>
      <c r="I10" s="29" t="s">
        <v>44</v>
      </c>
    </row>
  </sheetData>
  <dataValidations>
    <dataValidation type="list" allowBlank="1" showErrorMessage="1" sqref="H10">
      <formula1>"P1,P2,P3,P4"</formula1>
    </dataValidation>
    <dataValidation type="list" allowBlank="1" showErrorMessage="1" sqref="G10">
      <formula1>"READY TO TEST,PASSED,FAILED,BLOCKED"</formula1>
    </dataValidation>
  </dataValidations>
  <hyperlinks>
    <hyperlink r:id="rId1" ref="B8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9.0" topLeftCell="A10" activePane="bottomLeft" state="frozen"/>
      <selection activeCell="B11" sqref="B11" pane="bottomLeft"/>
    </sheetView>
  </sheetViews>
  <sheetFormatPr customHeight="1" defaultColWidth="12.63" defaultRowHeight="15.75"/>
  <cols>
    <col customWidth="1" min="1" max="1" width="24.25"/>
    <col customWidth="1" min="2" max="3" width="29.0"/>
    <col customWidth="1" min="4" max="4" width="30.25"/>
    <col customWidth="1" min="5" max="5" width="28.63"/>
    <col customWidth="1" min="6" max="6" width="20.75"/>
    <col customWidth="1" min="7" max="7" width="20.0"/>
    <col customWidth="1" min="8" max="8" width="13.13"/>
    <col customWidth="1" min="9" max="9" width="12.0"/>
  </cols>
  <sheetData>
    <row r="1">
      <c r="A1" s="6" t="s">
        <v>5</v>
      </c>
      <c r="B1" s="7" t="s">
        <v>21</v>
      </c>
      <c r="C1" s="12"/>
      <c r="D1" s="13" t="s">
        <v>22</v>
      </c>
      <c r="E1" s="13" t="s">
        <v>23</v>
      </c>
    </row>
    <row r="2">
      <c r="A2" s="1" t="s">
        <v>24</v>
      </c>
      <c r="B2" s="14" t="s">
        <v>25</v>
      </c>
      <c r="C2" s="15"/>
      <c r="D2" s="16" t="s">
        <v>26</v>
      </c>
      <c r="E2" s="17">
        <f>COUNTIF(H2:H96, "P1")</f>
        <v>0</v>
      </c>
    </row>
    <row r="3">
      <c r="A3" s="1" t="s">
        <v>27</v>
      </c>
      <c r="B3" s="2">
        <f>COUNTIF(G2:G96, "Failed")</f>
        <v>0</v>
      </c>
      <c r="C3" s="2"/>
      <c r="D3" s="18" t="s">
        <v>28</v>
      </c>
      <c r="E3" s="17">
        <f>COUNTIF(H3:H97, "P2")</f>
        <v>0</v>
      </c>
    </row>
    <row r="4">
      <c r="A4" s="1" t="s">
        <v>29</v>
      </c>
      <c r="B4" s="4">
        <f>COUNTIF(G2:G96, "Passed")</f>
        <v>0</v>
      </c>
      <c r="C4" s="4"/>
      <c r="D4" s="19" t="s">
        <v>30</v>
      </c>
      <c r="E4" s="17">
        <f>COUNTIF(H4:H98, "P3")</f>
        <v>0</v>
      </c>
    </row>
    <row r="5">
      <c r="A5" s="1" t="s">
        <v>31</v>
      </c>
      <c r="B5" s="2">
        <f>COUNTIF(G2:G96, "Blocked")</f>
        <v>0</v>
      </c>
      <c r="C5" s="2"/>
      <c r="D5" s="20" t="s">
        <v>32</v>
      </c>
      <c r="E5" s="17">
        <f>COUNTIF(H5:H99, "P4")</f>
        <v>0</v>
      </c>
    </row>
    <row r="6">
      <c r="A6" s="1" t="s">
        <v>33</v>
      </c>
      <c r="B6" s="2">
        <f>COUNTIF(A2:A96, "*TC_LOGIN*")
</f>
        <v>0</v>
      </c>
      <c r="C6" s="2"/>
      <c r="D6" s="21"/>
      <c r="E6" s="22"/>
    </row>
    <row r="7">
      <c r="A7" s="1" t="s">
        <v>34</v>
      </c>
      <c r="B7" s="2">
        <v>1.0</v>
      </c>
      <c r="C7" s="23"/>
      <c r="D7" s="21"/>
      <c r="E7" s="21"/>
    </row>
    <row r="8">
      <c r="A8" s="1" t="s">
        <v>35</v>
      </c>
      <c r="B8" s="24" t="s">
        <v>78</v>
      </c>
      <c r="C8" s="25"/>
      <c r="D8" s="25"/>
      <c r="E8" s="25"/>
      <c r="F8" s="26"/>
      <c r="G8" s="26"/>
      <c r="H8" s="26"/>
      <c r="I8" s="26"/>
    </row>
    <row r="9">
      <c r="A9" s="1" t="s">
        <v>12</v>
      </c>
      <c r="B9" s="1" t="s">
        <v>37</v>
      </c>
      <c r="C9" s="1" t="s">
        <v>38</v>
      </c>
      <c r="D9" s="1" t="s">
        <v>39</v>
      </c>
      <c r="E9" s="1" t="s">
        <v>14</v>
      </c>
      <c r="F9" s="1" t="s">
        <v>15</v>
      </c>
      <c r="G9" s="1" t="s">
        <v>17</v>
      </c>
      <c r="H9" s="1" t="s">
        <v>10</v>
      </c>
      <c r="I9" s="1" t="s">
        <v>18</v>
      </c>
    </row>
    <row r="10">
      <c r="A10" s="27" t="s">
        <v>79</v>
      </c>
      <c r="B10" s="27" t="s">
        <v>80</v>
      </c>
      <c r="C10" s="27"/>
      <c r="D10" s="27" t="s">
        <v>81</v>
      </c>
      <c r="E10" s="27" t="s">
        <v>82</v>
      </c>
      <c r="F10" s="27"/>
      <c r="G10" s="27"/>
      <c r="H10" s="27"/>
      <c r="I10" s="27" t="s">
        <v>44</v>
      </c>
    </row>
    <row r="11">
      <c r="A11" s="27" t="s">
        <v>83</v>
      </c>
      <c r="B11" s="27" t="s">
        <v>84</v>
      </c>
      <c r="C11" s="27"/>
      <c r="D11" s="27" t="s">
        <v>85</v>
      </c>
      <c r="E11" s="27" t="s">
        <v>86</v>
      </c>
      <c r="F11" s="27"/>
      <c r="G11" s="27"/>
      <c r="H11" s="27"/>
      <c r="I11" s="27" t="s">
        <v>44</v>
      </c>
    </row>
    <row r="12">
      <c r="A12" s="27" t="s">
        <v>87</v>
      </c>
      <c r="B12" s="27" t="s">
        <v>88</v>
      </c>
      <c r="C12" s="27"/>
      <c r="D12" s="27" t="s">
        <v>89</v>
      </c>
      <c r="E12" s="27" t="s">
        <v>90</v>
      </c>
      <c r="F12" s="27"/>
      <c r="G12" s="27"/>
      <c r="H12" s="27"/>
      <c r="I12" s="27" t="s">
        <v>53</v>
      </c>
    </row>
    <row r="13">
      <c r="A13" s="27" t="s">
        <v>91</v>
      </c>
      <c r="B13" s="27" t="s">
        <v>92</v>
      </c>
      <c r="C13" s="27"/>
      <c r="D13" s="27" t="s">
        <v>93</v>
      </c>
      <c r="E13" s="27" t="s">
        <v>94</v>
      </c>
      <c r="F13" s="27"/>
      <c r="G13" s="27"/>
      <c r="H13" s="27"/>
      <c r="I13" s="27" t="s">
        <v>53</v>
      </c>
    </row>
    <row r="14">
      <c r="A14" s="27" t="s">
        <v>95</v>
      </c>
      <c r="B14" s="27" t="s">
        <v>96</v>
      </c>
      <c r="C14" s="27"/>
      <c r="D14" s="27" t="s">
        <v>97</v>
      </c>
      <c r="E14" s="27" t="s">
        <v>98</v>
      </c>
      <c r="F14" s="27"/>
      <c r="G14" s="27"/>
      <c r="H14" s="27"/>
      <c r="I14" s="27" t="s">
        <v>44</v>
      </c>
    </row>
    <row r="15">
      <c r="A15" s="27" t="s">
        <v>99</v>
      </c>
      <c r="B15" s="27" t="s">
        <v>100</v>
      </c>
      <c r="C15" s="27"/>
      <c r="D15" s="27" t="s">
        <v>101</v>
      </c>
      <c r="E15" s="27" t="s">
        <v>102</v>
      </c>
      <c r="F15" s="27"/>
      <c r="G15" s="27"/>
      <c r="H15" s="27"/>
      <c r="I15" s="27" t="s">
        <v>53</v>
      </c>
    </row>
    <row r="16">
      <c r="A16" s="27" t="s">
        <v>103</v>
      </c>
      <c r="B16" s="27" t="s">
        <v>104</v>
      </c>
      <c r="C16" s="27"/>
      <c r="D16" s="27" t="s">
        <v>105</v>
      </c>
      <c r="E16" s="27" t="s">
        <v>106</v>
      </c>
      <c r="F16" s="27"/>
      <c r="G16" s="27"/>
      <c r="H16" s="27"/>
      <c r="I16" s="27" t="s">
        <v>44</v>
      </c>
    </row>
    <row r="17">
      <c r="F17" s="27"/>
    </row>
    <row r="18">
      <c r="F18" s="27"/>
    </row>
    <row r="19">
      <c r="F19" s="27"/>
    </row>
    <row r="20">
      <c r="F20" s="27"/>
    </row>
    <row r="21">
      <c r="F21" s="27"/>
    </row>
    <row r="22">
      <c r="F22" s="27"/>
    </row>
    <row r="23">
      <c r="F23" s="27"/>
    </row>
    <row r="24">
      <c r="A24" s="27"/>
      <c r="B24" s="27"/>
      <c r="C24" s="27"/>
      <c r="D24" s="27"/>
      <c r="E24" s="27"/>
      <c r="F24" s="27"/>
    </row>
    <row r="25">
      <c r="A25" s="27"/>
      <c r="B25" s="27"/>
      <c r="C25" s="27"/>
      <c r="D25" s="27"/>
      <c r="E25" s="27"/>
      <c r="F25" s="27"/>
    </row>
    <row r="26">
      <c r="A26" s="27"/>
      <c r="B26" s="27"/>
      <c r="C26" s="27"/>
      <c r="D26" s="27"/>
      <c r="E26" s="27"/>
      <c r="F26" s="27"/>
    </row>
    <row r="27">
      <c r="A27" s="27"/>
      <c r="B27" s="27"/>
      <c r="C27" s="27"/>
      <c r="D27" s="27"/>
      <c r="E27" s="27"/>
      <c r="F27" s="27"/>
    </row>
    <row r="28">
      <c r="A28" s="27"/>
      <c r="B28" s="27"/>
      <c r="C28" s="27"/>
      <c r="D28" s="27"/>
      <c r="E28" s="27"/>
      <c r="F28" s="27"/>
    </row>
    <row r="29">
      <c r="A29" s="27"/>
      <c r="B29" s="27"/>
      <c r="C29" s="27"/>
      <c r="D29" s="27"/>
      <c r="E29" s="27"/>
      <c r="F29" s="27"/>
    </row>
    <row r="30">
      <c r="A30" s="27"/>
      <c r="B30" s="27"/>
      <c r="C30" s="27"/>
      <c r="D30" s="27"/>
      <c r="E30" s="27"/>
      <c r="F30" s="27"/>
    </row>
    <row r="31">
      <c r="A31" s="27"/>
      <c r="B31" s="27"/>
      <c r="C31" s="27"/>
      <c r="D31" s="27"/>
      <c r="E31" s="27"/>
      <c r="F31" s="27"/>
    </row>
    <row r="32">
      <c r="A32" s="27"/>
      <c r="B32" s="27"/>
      <c r="C32" s="27"/>
      <c r="D32" s="27"/>
      <c r="E32" s="27"/>
      <c r="F32" s="27"/>
    </row>
    <row r="33">
      <c r="A33" s="27"/>
      <c r="B33" s="27"/>
      <c r="C33" s="27"/>
      <c r="D33" s="27"/>
      <c r="E33" s="27"/>
      <c r="F33" s="27"/>
    </row>
    <row r="34">
      <c r="A34" s="27"/>
      <c r="B34" s="27"/>
      <c r="C34" s="27"/>
      <c r="D34" s="27"/>
      <c r="E34" s="27"/>
      <c r="F34" s="27"/>
    </row>
    <row r="35">
      <c r="A35" s="27"/>
      <c r="B35" s="27"/>
      <c r="C35" s="27"/>
      <c r="D35" s="27"/>
      <c r="E35" s="27"/>
      <c r="F35" s="27"/>
    </row>
    <row r="36">
      <c r="A36" s="27"/>
      <c r="B36" s="27"/>
      <c r="C36" s="27"/>
      <c r="D36" s="27"/>
      <c r="E36" s="27"/>
      <c r="F36" s="27"/>
    </row>
  </sheetData>
  <dataValidations>
    <dataValidation type="list" allowBlank="1" showErrorMessage="1" sqref="H10:H16">
      <formula1>"P1,P2,P3,P4"</formula1>
    </dataValidation>
    <dataValidation type="list" allowBlank="1" showErrorMessage="1" sqref="G10:G16">
      <formula1>"READY TO TEST,PASSED,FAILED,BLOCKED"</formula1>
    </dataValidation>
  </dataValidations>
  <hyperlinks>
    <hyperlink r:id="rId1" ref="B8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9.0" topLeftCell="A10" activePane="bottomLeft" state="frozen"/>
      <selection activeCell="B11" sqref="B11" pane="bottomLeft"/>
    </sheetView>
  </sheetViews>
  <sheetFormatPr customHeight="1" defaultColWidth="12.63" defaultRowHeight="15.75"/>
  <cols>
    <col customWidth="1" min="1" max="1" width="24.25"/>
    <col customWidth="1" min="2" max="3" width="29.0"/>
    <col customWidth="1" min="4" max="4" width="36.0"/>
    <col customWidth="1" min="5" max="5" width="28.63"/>
    <col customWidth="1" min="6" max="6" width="20.75"/>
    <col customWidth="1" min="7" max="7" width="20.0"/>
    <col customWidth="1" min="8" max="8" width="13.13"/>
    <col customWidth="1" min="9" max="9" width="12.0"/>
  </cols>
  <sheetData>
    <row r="1">
      <c r="A1" s="6" t="s">
        <v>5</v>
      </c>
      <c r="B1" s="7" t="s">
        <v>21</v>
      </c>
      <c r="C1" s="12"/>
      <c r="D1" s="13" t="s">
        <v>22</v>
      </c>
      <c r="E1" s="13" t="s">
        <v>23</v>
      </c>
    </row>
    <row r="2">
      <c r="A2" s="1" t="s">
        <v>24</v>
      </c>
      <c r="B2" s="14" t="s">
        <v>25</v>
      </c>
      <c r="C2" s="15"/>
      <c r="D2" s="16" t="s">
        <v>26</v>
      </c>
      <c r="E2" s="17">
        <f>COUNTIF(H2:H92, "P1")</f>
        <v>0</v>
      </c>
    </row>
    <row r="3">
      <c r="A3" s="1" t="s">
        <v>27</v>
      </c>
      <c r="B3" s="2">
        <f>COUNTIF(G2:G92, "Failed")</f>
        <v>0</v>
      </c>
      <c r="C3" s="2"/>
      <c r="D3" s="18" t="s">
        <v>28</v>
      </c>
      <c r="E3" s="17">
        <f>COUNTIF(H3:H93, "P2")</f>
        <v>0</v>
      </c>
    </row>
    <row r="4">
      <c r="A4" s="1" t="s">
        <v>29</v>
      </c>
      <c r="B4" s="4">
        <f>COUNTIF(G2:G92, "Passed")</f>
        <v>0</v>
      </c>
      <c r="C4" s="4"/>
      <c r="D4" s="19" t="s">
        <v>30</v>
      </c>
      <c r="E4" s="17">
        <f>COUNTIF(H4:H94, "P3")</f>
        <v>0</v>
      </c>
    </row>
    <row r="5">
      <c r="A5" s="1" t="s">
        <v>31</v>
      </c>
      <c r="B5" s="2">
        <f>COUNTIF(G2:G92, "Blocked")</f>
        <v>0</v>
      </c>
      <c r="C5" s="2"/>
      <c r="D5" s="20" t="s">
        <v>32</v>
      </c>
      <c r="E5" s="17">
        <f>COUNTIF(H5:H95, "P4")</f>
        <v>0</v>
      </c>
    </row>
    <row r="6">
      <c r="A6" s="1" t="s">
        <v>33</v>
      </c>
      <c r="B6" s="2">
        <f>COUNTIF(A2:A92, "*TC_INV*")
</f>
        <v>0</v>
      </c>
      <c r="C6" s="2"/>
      <c r="D6" s="21"/>
      <c r="E6" s="22"/>
    </row>
    <row r="7">
      <c r="A7" s="1" t="s">
        <v>34</v>
      </c>
      <c r="B7" s="2">
        <v>1.0</v>
      </c>
      <c r="C7" s="23"/>
      <c r="D7" s="21"/>
      <c r="E7" s="21"/>
    </row>
    <row r="8">
      <c r="A8" s="1" t="s">
        <v>35</v>
      </c>
      <c r="B8" s="24" t="s">
        <v>107</v>
      </c>
      <c r="C8" s="25"/>
      <c r="D8" s="25"/>
      <c r="E8" s="25"/>
      <c r="F8" s="26"/>
      <c r="G8" s="26"/>
      <c r="H8" s="26"/>
      <c r="I8" s="26"/>
    </row>
    <row r="9">
      <c r="A9" s="1" t="s">
        <v>12</v>
      </c>
      <c r="B9" s="1" t="s">
        <v>37</v>
      </c>
      <c r="C9" s="1" t="s">
        <v>71</v>
      </c>
      <c r="D9" s="1" t="s">
        <v>39</v>
      </c>
      <c r="E9" s="1" t="s">
        <v>14</v>
      </c>
      <c r="F9" s="1" t="s">
        <v>15</v>
      </c>
      <c r="G9" s="1" t="s">
        <v>17</v>
      </c>
      <c r="H9" s="1" t="s">
        <v>10</v>
      </c>
      <c r="I9" s="1" t="s">
        <v>18</v>
      </c>
    </row>
    <row r="10">
      <c r="A10" s="29" t="s">
        <v>108</v>
      </c>
      <c r="B10" s="29" t="s">
        <v>109</v>
      </c>
      <c r="C10" s="29"/>
      <c r="D10" s="29" t="s">
        <v>110</v>
      </c>
      <c r="E10" s="29" t="s">
        <v>111</v>
      </c>
      <c r="F10" s="29" t="s">
        <v>44</v>
      </c>
      <c r="G10" s="29"/>
      <c r="H10" s="29"/>
      <c r="I10" s="29"/>
    </row>
    <row r="11">
      <c r="A11" s="29" t="s">
        <v>112</v>
      </c>
      <c r="B11" s="29" t="s">
        <v>113</v>
      </c>
      <c r="C11" s="29"/>
      <c r="D11" s="29" t="s">
        <v>64</v>
      </c>
      <c r="E11" s="29" t="s">
        <v>114</v>
      </c>
      <c r="F11" s="29" t="s">
        <v>44</v>
      </c>
      <c r="G11" s="29"/>
      <c r="H11" s="29"/>
      <c r="I11" s="29"/>
    </row>
    <row r="12">
      <c r="A12" s="29" t="s">
        <v>115</v>
      </c>
      <c r="B12" s="29" t="s">
        <v>116</v>
      </c>
      <c r="C12" s="29"/>
      <c r="D12" s="29" t="s">
        <v>117</v>
      </c>
      <c r="E12" s="29" t="s">
        <v>118</v>
      </c>
      <c r="F12" s="29" t="s">
        <v>53</v>
      </c>
      <c r="G12" s="29"/>
      <c r="H12" s="29"/>
      <c r="I12" s="29"/>
    </row>
    <row r="13">
      <c r="A13" s="29" t="s">
        <v>119</v>
      </c>
      <c r="B13" s="29" t="s">
        <v>120</v>
      </c>
      <c r="C13" s="29"/>
      <c r="D13" s="29" t="s">
        <v>121</v>
      </c>
      <c r="E13" s="29" t="s">
        <v>122</v>
      </c>
      <c r="F13" s="29" t="s">
        <v>53</v>
      </c>
      <c r="G13" s="29"/>
      <c r="H13" s="29"/>
      <c r="I13" s="29"/>
    </row>
    <row r="14">
      <c r="A14" s="29"/>
      <c r="B14" s="29"/>
      <c r="C14" s="29"/>
      <c r="D14" s="29"/>
      <c r="E14" s="29"/>
      <c r="F14" s="29"/>
      <c r="G14" s="29"/>
      <c r="H14" s="29"/>
      <c r="I14" s="29"/>
    </row>
    <row r="15">
      <c r="A15" s="29"/>
      <c r="B15" s="29"/>
      <c r="C15" s="29"/>
      <c r="D15" s="29"/>
      <c r="E15" s="29"/>
      <c r="F15" s="29"/>
      <c r="G15" s="29"/>
      <c r="H15" s="29"/>
      <c r="I15" s="29"/>
    </row>
    <row r="16">
      <c r="A16" s="29"/>
    </row>
  </sheetData>
  <dataValidations>
    <dataValidation type="list" allowBlank="1" showErrorMessage="1" sqref="H10:H15">
      <formula1>"P1,P2,P3,P4"</formula1>
    </dataValidation>
    <dataValidation type="list" allowBlank="1" showErrorMessage="1" sqref="G10:G15">
      <formula1>"READY TO TEST,PASSED,FAILED,BLOCKED"</formula1>
    </dataValidation>
  </dataValidations>
  <hyperlinks>
    <hyperlink r:id="rId1" ref="B8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9.0" topLeftCell="A10" activePane="bottomLeft" state="frozen"/>
      <selection activeCell="B11" sqref="B11" pane="bottomLeft"/>
    </sheetView>
  </sheetViews>
  <sheetFormatPr customHeight="1" defaultColWidth="12.63" defaultRowHeight="15.75"/>
  <cols>
    <col customWidth="1" min="1" max="1" width="24.25"/>
    <col customWidth="1" min="2" max="3" width="29.0"/>
    <col customWidth="1" min="4" max="4" width="36.0"/>
    <col customWidth="1" min="5" max="5" width="28.63"/>
    <col customWidth="1" min="6" max="6" width="20.75"/>
    <col customWidth="1" min="7" max="7" width="20.0"/>
    <col customWidth="1" min="8" max="8" width="13.13"/>
    <col customWidth="1" min="9" max="9" width="12.0"/>
  </cols>
  <sheetData>
    <row r="1">
      <c r="A1" s="6" t="s">
        <v>5</v>
      </c>
      <c r="B1" s="7" t="s">
        <v>21</v>
      </c>
      <c r="C1" s="12"/>
      <c r="D1" s="13" t="s">
        <v>22</v>
      </c>
      <c r="E1" s="13" t="s">
        <v>23</v>
      </c>
    </row>
    <row r="2">
      <c r="A2" s="1" t="s">
        <v>24</v>
      </c>
      <c r="B2" s="14" t="s">
        <v>25</v>
      </c>
      <c r="C2" s="15"/>
      <c r="D2" s="16" t="s">
        <v>26</v>
      </c>
      <c r="E2" s="17">
        <f>COUNTIF(H2:H89, "P1")</f>
        <v>0</v>
      </c>
    </row>
    <row r="3">
      <c r="A3" s="1" t="s">
        <v>27</v>
      </c>
      <c r="B3" s="2">
        <f>COUNTIF(G2:G89, "Failed")</f>
        <v>0</v>
      </c>
      <c r="C3" s="2"/>
      <c r="D3" s="18" t="s">
        <v>28</v>
      </c>
      <c r="E3" s="17">
        <f>COUNTIF(H3:H90, "P2")</f>
        <v>0</v>
      </c>
    </row>
    <row r="4">
      <c r="A4" s="1" t="s">
        <v>29</v>
      </c>
      <c r="B4" s="4">
        <f>COUNTIF(G2:G89, "Passed")</f>
        <v>0</v>
      </c>
      <c r="C4" s="4"/>
      <c r="D4" s="19" t="s">
        <v>30</v>
      </c>
      <c r="E4" s="17">
        <f>COUNTIF(H4:H91, "P3")</f>
        <v>0</v>
      </c>
    </row>
    <row r="5">
      <c r="A5" s="1" t="s">
        <v>31</v>
      </c>
      <c r="B5" s="2">
        <f>COUNTIF(G2:G89, "Blocked")</f>
        <v>0</v>
      </c>
      <c r="C5" s="2"/>
      <c r="D5" s="20" t="s">
        <v>32</v>
      </c>
      <c r="E5" s="17">
        <f>COUNTIF(H5:H92, "P4")</f>
        <v>0</v>
      </c>
    </row>
    <row r="6">
      <c r="A6" s="1" t="s">
        <v>33</v>
      </c>
      <c r="B6" s="2">
        <f>COUNTIF(A2:A89, "*TC_CART*")
</f>
        <v>0</v>
      </c>
      <c r="C6" s="2"/>
      <c r="D6" s="21"/>
      <c r="E6" s="22"/>
    </row>
    <row r="7">
      <c r="A7" s="1" t="s">
        <v>34</v>
      </c>
      <c r="B7" s="2">
        <v>1.0</v>
      </c>
      <c r="C7" s="23"/>
      <c r="D7" s="21"/>
      <c r="E7" s="21"/>
    </row>
    <row r="8">
      <c r="A8" s="1" t="s">
        <v>35</v>
      </c>
      <c r="B8" s="24" t="s">
        <v>123</v>
      </c>
      <c r="C8" s="25"/>
      <c r="D8" s="25"/>
      <c r="E8" s="25"/>
      <c r="F8" s="26"/>
      <c r="G8" s="26"/>
      <c r="H8" s="26"/>
      <c r="I8" s="26"/>
    </row>
    <row r="9">
      <c r="A9" s="1" t="s">
        <v>12</v>
      </c>
      <c r="B9" s="1" t="s">
        <v>37</v>
      </c>
      <c r="C9" s="1" t="s">
        <v>124</v>
      </c>
      <c r="D9" s="1" t="s">
        <v>39</v>
      </c>
      <c r="E9" s="1" t="s">
        <v>14</v>
      </c>
      <c r="F9" s="1" t="s">
        <v>15</v>
      </c>
      <c r="G9" s="1" t="s">
        <v>17</v>
      </c>
      <c r="H9" s="1" t="s">
        <v>10</v>
      </c>
      <c r="I9" s="1" t="s">
        <v>18</v>
      </c>
    </row>
    <row r="10">
      <c r="A10" s="29" t="s">
        <v>125</v>
      </c>
      <c r="B10" s="29" t="s">
        <v>126</v>
      </c>
      <c r="C10" s="30"/>
      <c r="D10" s="29" t="s">
        <v>127</v>
      </c>
      <c r="E10" s="29" t="s">
        <v>128</v>
      </c>
      <c r="G10" s="29"/>
      <c r="H10" s="29"/>
      <c r="I10" s="29" t="s">
        <v>44</v>
      </c>
    </row>
    <row r="11">
      <c r="A11" s="29" t="s">
        <v>129</v>
      </c>
      <c r="B11" s="29" t="s">
        <v>130</v>
      </c>
      <c r="C11" s="30"/>
      <c r="D11" s="29" t="s">
        <v>131</v>
      </c>
      <c r="E11" s="29" t="s">
        <v>132</v>
      </c>
      <c r="G11" s="29"/>
      <c r="H11" s="29"/>
      <c r="I11" s="29" t="s">
        <v>44</v>
      </c>
    </row>
    <row r="12">
      <c r="A12" s="29" t="s">
        <v>133</v>
      </c>
      <c r="B12" s="29" t="s">
        <v>134</v>
      </c>
      <c r="C12" s="30"/>
      <c r="D12" s="29" t="s">
        <v>135</v>
      </c>
      <c r="E12" s="29" t="s">
        <v>136</v>
      </c>
      <c r="G12" s="29"/>
      <c r="H12" s="29"/>
      <c r="I12" s="29" t="s">
        <v>53</v>
      </c>
    </row>
    <row r="13">
      <c r="A13" s="29" t="s">
        <v>137</v>
      </c>
      <c r="B13" s="29" t="s">
        <v>138</v>
      </c>
      <c r="C13" s="30"/>
      <c r="D13" s="29" t="s">
        <v>139</v>
      </c>
      <c r="E13" s="29" t="s">
        <v>140</v>
      </c>
      <c r="G13" s="29"/>
      <c r="H13" s="29"/>
      <c r="I13" s="29" t="s">
        <v>53</v>
      </c>
    </row>
    <row r="14">
      <c r="A14" s="29"/>
      <c r="B14" s="29"/>
      <c r="C14" s="29"/>
      <c r="D14" s="29"/>
      <c r="E14" s="29"/>
      <c r="F14" s="29"/>
      <c r="G14" s="29"/>
      <c r="H14" s="29"/>
      <c r="I14" s="29"/>
    </row>
    <row r="15">
      <c r="A15" s="30"/>
      <c r="B15" s="30"/>
      <c r="C15" s="30"/>
      <c r="D15" s="30"/>
      <c r="E15" s="30"/>
      <c r="F15" s="30"/>
      <c r="G15" s="30"/>
      <c r="H15" s="30"/>
      <c r="I15" s="30"/>
    </row>
    <row r="16">
      <c r="A16" s="30"/>
      <c r="B16" s="30"/>
      <c r="C16" s="30"/>
      <c r="D16" s="30"/>
      <c r="E16" s="30"/>
      <c r="F16" s="30"/>
      <c r="G16" s="30"/>
      <c r="H16" s="30"/>
      <c r="I16" s="30"/>
    </row>
    <row r="17">
      <c r="A17" s="30"/>
      <c r="B17" s="30"/>
      <c r="C17" s="30"/>
      <c r="D17" s="30"/>
      <c r="E17" s="30"/>
      <c r="F17" s="30"/>
      <c r="G17" s="30"/>
      <c r="H17" s="30"/>
      <c r="I17" s="30"/>
    </row>
    <row r="18">
      <c r="A18" s="31"/>
      <c r="B18" s="31"/>
      <c r="C18" s="31"/>
      <c r="D18" s="31"/>
      <c r="E18" s="31"/>
      <c r="F18" s="31"/>
      <c r="G18" s="31"/>
      <c r="H18" s="31"/>
      <c r="I18" s="31"/>
    </row>
  </sheetData>
  <dataValidations>
    <dataValidation type="list" allowBlank="1" showErrorMessage="1" sqref="H10:H14">
      <formula1>"P1,P2,P3,P4"</formula1>
    </dataValidation>
    <dataValidation type="list" allowBlank="1" showErrorMessage="1" sqref="G10:G14">
      <formula1>"READY TO TEST,PASSED,FAILED,BLOCKED"</formula1>
    </dataValidation>
  </dataValidations>
  <hyperlinks>
    <hyperlink r:id="rId1" ref="B8"/>
  </hyperlin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9.0" topLeftCell="A10" activePane="bottomLeft" state="frozen"/>
      <selection activeCell="B11" sqref="B11" pane="bottomLeft"/>
    </sheetView>
  </sheetViews>
  <sheetFormatPr customHeight="1" defaultColWidth="12.63" defaultRowHeight="15.75"/>
  <cols>
    <col customWidth="1" min="1" max="1" width="24.25"/>
    <col customWidth="1" min="2" max="3" width="29.0"/>
    <col customWidth="1" min="4" max="4" width="36.0"/>
    <col customWidth="1" min="5" max="5" width="28.63"/>
    <col customWidth="1" min="6" max="6" width="20.75"/>
    <col customWidth="1" min="7" max="7" width="20.0"/>
    <col customWidth="1" min="8" max="8" width="13.13"/>
    <col customWidth="1" min="9" max="9" width="12.0"/>
  </cols>
  <sheetData>
    <row r="1">
      <c r="A1" s="6" t="s">
        <v>5</v>
      </c>
      <c r="B1" s="7" t="s">
        <v>21</v>
      </c>
      <c r="C1" s="12"/>
      <c r="D1" s="13" t="s">
        <v>22</v>
      </c>
      <c r="E1" s="13" t="s">
        <v>23</v>
      </c>
    </row>
    <row r="2">
      <c r="A2" s="1" t="s">
        <v>24</v>
      </c>
      <c r="B2" s="14" t="s">
        <v>25</v>
      </c>
      <c r="C2" s="15"/>
      <c r="D2" s="16" t="s">
        <v>26</v>
      </c>
      <c r="E2" s="17">
        <f>COUNTIF(H2:H84, "P1")</f>
        <v>0</v>
      </c>
    </row>
    <row r="3">
      <c r="A3" s="1" t="s">
        <v>27</v>
      </c>
      <c r="B3" s="2">
        <f>COUNTIF(G2:G84, "Failed")</f>
        <v>0</v>
      </c>
      <c r="C3" s="2"/>
      <c r="D3" s="18" t="s">
        <v>28</v>
      </c>
      <c r="E3" s="17">
        <f>COUNTIF(H3:H85, "P2")</f>
        <v>0</v>
      </c>
    </row>
    <row r="4">
      <c r="A4" s="1" t="s">
        <v>29</v>
      </c>
      <c r="B4" s="4">
        <f>COUNTIF(G2:G84, "Passed")</f>
        <v>0</v>
      </c>
      <c r="C4" s="4"/>
      <c r="D4" s="19" t="s">
        <v>30</v>
      </c>
      <c r="E4" s="17">
        <f>COUNTIF(H4:H86, "P3")</f>
        <v>0</v>
      </c>
    </row>
    <row r="5">
      <c r="A5" s="1" t="s">
        <v>31</v>
      </c>
      <c r="B5" s="2">
        <f>COUNTIF(G2:G84, "Blocked")</f>
        <v>0</v>
      </c>
      <c r="C5" s="2"/>
      <c r="D5" s="20" t="s">
        <v>32</v>
      </c>
      <c r="E5" s="17">
        <f>COUNTIF(H5:H87, "P4")</f>
        <v>0</v>
      </c>
    </row>
    <row r="6">
      <c r="A6" s="1" t="s">
        <v>33</v>
      </c>
      <c r="B6" s="2">
        <f>COUNTIF(A2:A84, "*TC_CHECKOUT*")
</f>
        <v>0</v>
      </c>
      <c r="C6" s="2"/>
      <c r="D6" s="21"/>
      <c r="E6" s="22"/>
    </row>
    <row r="7">
      <c r="A7" s="1" t="s">
        <v>34</v>
      </c>
      <c r="B7" s="2">
        <v>1.0</v>
      </c>
      <c r="C7" s="23"/>
      <c r="D7" s="21"/>
      <c r="E7" s="21"/>
    </row>
    <row r="8">
      <c r="A8" s="1" t="s">
        <v>35</v>
      </c>
      <c r="B8" s="24" t="s">
        <v>141</v>
      </c>
      <c r="C8" s="25"/>
      <c r="D8" s="25"/>
      <c r="E8" s="25"/>
      <c r="F8" s="26"/>
      <c r="G8" s="26"/>
      <c r="H8" s="26"/>
      <c r="I8" s="26"/>
    </row>
    <row r="9">
      <c r="A9" s="1" t="s">
        <v>12</v>
      </c>
      <c r="B9" s="1" t="s">
        <v>37</v>
      </c>
      <c r="C9" s="1" t="s">
        <v>124</v>
      </c>
      <c r="D9" s="1" t="s">
        <v>39</v>
      </c>
      <c r="E9" s="1" t="s">
        <v>14</v>
      </c>
      <c r="F9" s="1" t="s">
        <v>15</v>
      </c>
      <c r="G9" s="1" t="s">
        <v>17</v>
      </c>
      <c r="H9" s="1" t="s">
        <v>10</v>
      </c>
      <c r="I9" s="1" t="s">
        <v>18</v>
      </c>
    </row>
    <row r="10">
      <c r="A10" s="29" t="s">
        <v>142</v>
      </c>
      <c r="B10" s="29" t="s">
        <v>143</v>
      </c>
      <c r="D10" s="29" t="s">
        <v>144</v>
      </c>
      <c r="E10" s="29" t="s">
        <v>145</v>
      </c>
      <c r="F10" s="29"/>
      <c r="G10" s="29"/>
      <c r="H10" s="29"/>
      <c r="I10" s="29" t="s">
        <v>44</v>
      </c>
    </row>
    <row r="11">
      <c r="A11" s="29"/>
      <c r="B11" s="29"/>
      <c r="C11" s="29"/>
      <c r="D11" s="29"/>
      <c r="E11" s="29"/>
      <c r="F11" s="29"/>
      <c r="G11" s="29"/>
      <c r="H11" s="29"/>
      <c r="I11" s="29"/>
    </row>
    <row r="12">
      <c r="A12" s="29"/>
      <c r="B12" s="29"/>
      <c r="C12" s="29"/>
      <c r="D12" s="29"/>
      <c r="E12" s="29"/>
      <c r="F12" s="29"/>
      <c r="G12" s="29"/>
      <c r="H12" s="29"/>
      <c r="I12" s="29"/>
    </row>
    <row r="13">
      <c r="A13" s="29"/>
      <c r="B13" s="29"/>
      <c r="C13" s="29"/>
      <c r="D13" s="29"/>
      <c r="E13" s="29"/>
      <c r="F13" s="29"/>
      <c r="G13" s="29"/>
      <c r="H13" s="29"/>
      <c r="I13" s="29"/>
    </row>
    <row r="14">
      <c r="A14" s="29"/>
      <c r="B14" s="29"/>
      <c r="C14" s="29"/>
      <c r="D14" s="29"/>
      <c r="E14" s="29"/>
      <c r="F14" s="29"/>
      <c r="G14" s="29"/>
      <c r="H14" s="29"/>
      <c r="I14" s="29"/>
    </row>
    <row r="15">
      <c r="A15" s="29"/>
      <c r="B15" s="29"/>
      <c r="C15" s="29"/>
      <c r="D15" s="29"/>
      <c r="E15" s="29"/>
      <c r="F15" s="29"/>
      <c r="G15" s="29"/>
      <c r="H15" s="29"/>
      <c r="I15" s="29"/>
    </row>
    <row r="16">
      <c r="A16" s="29"/>
      <c r="B16" s="29"/>
      <c r="C16" s="29"/>
      <c r="D16" s="29"/>
      <c r="E16" s="29"/>
      <c r="F16" s="29"/>
      <c r="G16" s="29"/>
      <c r="H16" s="29"/>
      <c r="I16" s="29"/>
    </row>
  </sheetData>
  <dataValidations>
    <dataValidation type="list" allowBlank="1" showErrorMessage="1" sqref="H10">
      <formula1>"P1,P2,P3,P4"</formula1>
    </dataValidation>
    <dataValidation type="list" allowBlank="1" showErrorMessage="1" sqref="G10">
      <formula1>"READY TO TEST,PASSED,FAILED,BLOCKED"</formula1>
    </dataValidation>
  </dataValidations>
  <hyperlinks>
    <hyperlink r:id="rId1" ref="B8"/>
  </hyperlin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9.0" topLeftCell="A10" activePane="bottomLeft" state="frozen"/>
      <selection activeCell="B11" sqref="B11" pane="bottomLeft"/>
    </sheetView>
  </sheetViews>
  <sheetFormatPr customHeight="1" defaultColWidth="12.63" defaultRowHeight="15.75"/>
  <cols>
    <col customWidth="1" min="1" max="1" width="24.25"/>
    <col customWidth="1" min="2" max="3" width="29.0"/>
    <col customWidth="1" min="4" max="4" width="36.0"/>
    <col customWidth="1" min="5" max="5" width="28.63"/>
    <col customWidth="1" min="6" max="6" width="20.75"/>
    <col customWidth="1" min="7" max="7" width="20.0"/>
    <col customWidth="1" min="8" max="8" width="13.13"/>
    <col customWidth="1" min="9" max="9" width="12.0"/>
  </cols>
  <sheetData>
    <row r="1">
      <c r="A1" s="6" t="s">
        <v>5</v>
      </c>
      <c r="B1" s="7" t="s">
        <v>21</v>
      </c>
      <c r="C1" s="12"/>
      <c r="D1" s="13" t="s">
        <v>22</v>
      </c>
      <c r="E1" s="13" t="s">
        <v>23</v>
      </c>
    </row>
    <row r="2">
      <c r="A2" s="1" t="s">
        <v>24</v>
      </c>
      <c r="B2" s="14" t="s">
        <v>25</v>
      </c>
      <c r="C2" s="15"/>
      <c r="D2" s="16" t="s">
        <v>26</v>
      </c>
      <c r="E2" s="17">
        <f>COUNTIF(H2:H84, "P1")</f>
        <v>0</v>
      </c>
    </row>
    <row r="3">
      <c r="A3" s="1" t="s">
        <v>27</v>
      </c>
      <c r="B3" s="2">
        <f>COUNTIF(G2:G84, "Failed")</f>
        <v>0</v>
      </c>
      <c r="C3" s="2"/>
      <c r="D3" s="18" t="s">
        <v>28</v>
      </c>
      <c r="E3" s="17">
        <f>COUNTIF(H3:H85, "P2")</f>
        <v>0</v>
      </c>
    </row>
    <row r="4">
      <c r="A4" s="1" t="s">
        <v>29</v>
      </c>
      <c r="B4" s="4">
        <f>COUNTIF(G2:G84, "Passed")</f>
        <v>0</v>
      </c>
      <c r="C4" s="4"/>
      <c r="D4" s="19" t="s">
        <v>30</v>
      </c>
      <c r="E4" s="17">
        <f>COUNTIF(H4:H86, "P3")</f>
        <v>0</v>
      </c>
    </row>
    <row r="5">
      <c r="A5" s="1" t="s">
        <v>31</v>
      </c>
      <c r="B5" s="2">
        <f>COUNTIF(G2:G84, "Blocked")</f>
        <v>0</v>
      </c>
      <c r="C5" s="2"/>
      <c r="D5" s="20" t="s">
        <v>32</v>
      </c>
      <c r="E5" s="17">
        <f>COUNTIF(H5:H87, "P4")</f>
        <v>0</v>
      </c>
    </row>
    <row r="6">
      <c r="A6" s="1" t="s">
        <v>33</v>
      </c>
      <c r="B6" s="2">
        <f>COUNTIF(A2:A84, "*TC_CHECKOUT*")
</f>
        <v>0</v>
      </c>
      <c r="C6" s="2"/>
      <c r="D6" s="21"/>
      <c r="E6" s="22"/>
    </row>
    <row r="7">
      <c r="A7" s="1" t="s">
        <v>34</v>
      </c>
      <c r="B7" s="2">
        <v>1.0</v>
      </c>
      <c r="C7" s="23"/>
      <c r="D7" s="21"/>
      <c r="E7" s="21"/>
    </row>
    <row r="8">
      <c r="A8" s="1" t="s">
        <v>35</v>
      </c>
      <c r="B8" s="24" t="s">
        <v>146</v>
      </c>
      <c r="C8" s="25"/>
      <c r="D8" s="25"/>
      <c r="E8" s="25"/>
      <c r="F8" s="26"/>
      <c r="G8" s="26"/>
      <c r="H8" s="26"/>
      <c r="I8" s="26"/>
    </row>
    <row r="9">
      <c r="A9" s="1" t="s">
        <v>12</v>
      </c>
      <c r="B9" s="1" t="s">
        <v>37</v>
      </c>
      <c r="C9" s="1" t="s">
        <v>124</v>
      </c>
      <c r="D9" s="1" t="s">
        <v>39</v>
      </c>
      <c r="E9" s="1" t="s">
        <v>14</v>
      </c>
      <c r="F9" s="1" t="s">
        <v>15</v>
      </c>
      <c r="G9" s="1" t="s">
        <v>17</v>
      </c>
      <c r="H9" s="1" t="s">
        <v>10</v>
      </c>
      <c r="I9" s="1" t="s">
        <v>18</v>
      </c>
    </row>
    <row r="10">
      <c r="A10" s="29"/>
      <c r="B10" s="29"/>
      <c r="D10" s="29"/>
      <c r="E10" s="29"/>
      <c r="F10" s="29"/>
      <c r="G10" s="29"/>
      <c r="H10" s="29"/>
      <c r="I10" s="29"/>
    </row>
    <row r="11">
      <c r="A11" s="29"/>
      <c r="B11" s="29"/>
      <c r="C11" s="29"/>
      <c r="D11" s="29"/>
      <c r="E11" s="29"/>
      <c r="F11" s="29"/>
      <c r="G11" s="29"/>
      <c r="H11" s="29"/>
      <c r="I11" s="29"/>
    </row>
    <row r="12">
      <c r="A12" s="29"/>
      <c r="B12" s="29"/>
      <c r="C12" s="29"/>
      <c r="D12" s="29"/>
      <c r="E12" s="29"/>
      <c r="F12" s="29"/>
      <c r="G12" s="29"/>
      <c r="H12" s="29"/>
      <c r="I12" s="29"/>
    </row>
    <row r="13">
      <c r="A13" s="29"/>
      <c r="B13" s="29"/>
      <c r="C13" s="29"/>
      <c r="D13" s="29"/>
      <c r="E13" s="29"/>
      <c r="F13" s="29"/>
      <c r="G13" s="29"/>
      <c r="H13" s="29"/>
      <c r="I13" s="29"/>
    </row>
    <row r="14">
      <c r="A14" s="29"/>
      <c r="B14" s="29"/>
      <c r="C14" s="29"/>
      <c r="D14" s="29"/>
      <c r="E14" s="29"/>
      <c r="F14" s="29"/>
      <c r="G14" s="29"/>
      <c r="H14" s="29"/>
      <c r="I14" s="29"/>
    </row>
    <row r="15">
      <c r="A15" s="29"/>
      <c r="B15" s="29"/>
      <c r="C15" s="29"/>
      <c r="D15" s="29"/>
      <c r="E15" s="29"/>
      <c r="F15" s="29"/>
      <c r="G15" s="29"/>
      <c r="H15" s="29"/>
      <c r="I15" s="29"/>
    </row>
    <row r="16">
      <c r="A16" s="29"/>
      <c r="B16" s="29"/>
      <c r="C16" s="29"/>
      <c r="D16" s="29"/>
      <c r="E16" s="29"/>
      <c r="F16" s="29"/>
      <c r="G16" s="29"/>
      <c r="H16" s="29"/>
      <c r="I16" s="29"/>
    </row>
  </sheetData>
  <hyperlinks>
    <hyperlink r:id="rId1" ref="B8"/>
  </hyperlinks>
  <drawing r:id="rId2"/>
</worksheet>
</file>