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O:\"/>
    </mc:Choice>
  </mc:AlternateContent>
  <xr:revisionPtr revIDLastSave="0" documentId="13_ncr:1_{6ED43889-C424-4D1A-BCDE-1E7D73A8BF00}" xr6:coauthVersionLast="44" xr6:coauthVersionMax="44" xr10:uidLastSave="{00000000-0000-0000-0000-000000000000}"/>
  <bookViews>
    <workbookView xWindow="-45" yWindow="1125" windowWidth="12435" windowHeight="10665" xr2:uid="{F0E44E46-F7DD-40D0-ADE4-E7E438F64E3E}"/>
  </bookViews>
  <sheets>
    <sheet name="Contact Center Summary" sheetId="1" r:id="rId1"/>
    <sheet name="IRIS Issue Breakdown" sheetId="2" r:id="rId2"/>
    <sheet name="WHVAH Issue Breakdown" sheetId="7" r:id="rId3"/>
    <sheet name="NCC Issue Breakdown" sheetId="5" r:id="rId4"/>
    <sheet name="HRC Issue Breakdown" sheetId="4" r:id="rId5"/>
    <sheet name="Feedback" sheetId="6" r:id="rId6"/>
  </sheets>
  <definedNames>
    <definedName name="_xlnm._FilterDatabase" localSheetId="0" hidden="1">'Contact Center Summary'!$A$7:$E$7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8" i="5" l="1"/>
  <c r="C130" i="7" l="1"/>
  <c r="F127" i="2"/>
  <c r="C131" i="2"/>
  <c r="D8" i="2"/>
  <c r="B87" i="2"/>
  <c r="B99" i="2"/>
  <c r="B8" i="2"/>
  <c r="E127" i="7" l="1"/>
  <c r="F127" i="7"/>
  <c r="D127" i="7"/>
  <c r="B127" i="7"/>
  <c r="E120" i="7"/>
  <c r="F120" i="7"/>
  <c r="D120" i="7"/>
  <c r="B120" i="7"/>
  <c r="E116" i="7"/>
  <c r="F116" i="7"/>
  <c r="D116" i="7"/>
  <c r="B116" i="7"/>
  <c r="E108" i="7"/>
  <c r="F108" i="7"/>
  <c r="D108" i="7"/>
  <c r="B108" i="7"/>
  <c r="E99" i="7"/>
  <c r="F99" i="7"/>
  <c r="D99" i="7"/>
  <c r="B99" i="7"/>
  <c r="E92" i="7"/>
  <c r="F92" i="7"/>
  <c r="D92" i="7"/>
  <c r="B92" i="7"/>
  <c r="B91" i="7"/>
  <c r="E87" i="7"/>
  <c r="F87" i="7"/>
  <c r="D87" i="7"/>
  <c r="B87" i="7"/>
  <c r="E79" i="7"/>
  <c r="F79" i="7"/>
  <c r="D79" i="7"/>
  <c r="B79" i="7"/>
  <c r="E72" i="7"/>
  <c r="F72" i="7"/>
  <c r="D72" i="7"/>
  <c r="B72" i="7"/>
  <c r="E66" i="7"/>
  <c r="F66" i="7"/>
  <c r="D66" i="7"/>
  <c r="B66" i="7"/>
  <c r="E61" i="7"/>
  <c r="F61" i="7"/>
  <c r="D61" i="7"/>
  <c r="B61" i="7"/>
  <c r="E55" i="7"/>
  <c r="F55" i="7"/>
  <c r="D55" i="7"/>
  <c r="B55" i="7"/>
  <c r="E49" i="7"/>
  <c r="F49" i="7"/>
  <c r="D49" i="7"/>
  <c r="B49" i="7"/>
  <c r="E43" i="7"/>
  <c r="F43" i="7"/>
  <c r="D43" i="7"/>
  <c r="B43" i="7"/>
  <c r="E38" i="7"/>
  <c r="F38" i="7"/>
  <c r="D38" i="7"/>
  <c r="B38" i="7"/>
  <c r="E31" i="7"/>
  <c r="F31" i="7"/>
  <c r="D31" i="7"/>
  <c r="B31" i="7"/>
  <c r="E26" i="7"/>
  <c r="F26" i="7"/>
  <c r="D26" i="7"/>
  <c r="B26" i="7"/>
  <c r="E18" i="7"/>
  <c r="F18" i="7"/>
  <c r="D18" i="7"/>
  <c r="B18" i="7"/>
  <c r="E8" i="7"/>
  <c r="F8" i="7"/>
  <c r="D8" i="7"/>
  <c r="B8" i="7"/>
  <c r="E127" i="2"/>
  <c r="D127" i="2"/>
  <c r="E120" i="2"/>
  <c r="F120" i="2"/>
  <c r="D120" i="2"/>
  <c r="E116" i="2"/>
  <c r="F116" i="2"/>
  <c r="D116" i="2"/>
  <c r="E108" i="2"/>
  <c r="F108" i="2"/>
  <c r="D108" i="2"/>
  <c r="E99" i="2"/>
  <c r="F99" i="2"/>
  <c r="D99" i="2"/>
  <c r="E92" i="2"/>
  <c r="F92" i="2"/>
  <c r="D92" i="2"/>
  <c r="E87" i="2"/>
  <c r="F87" i="2"/>
  <c r="D87" i="2"/>
  <c r="E79" i="2"/>
  <c r="F79" i="2"/>
  <c r="D79" i="2"/>
  <c r="E72" i="2"/>
  <c r="F72" i="2"/>
  <c r="D72" i="2"/>
  <c r="E66" i="2"/>
  <c r="F66" i="2"/>
  <c r="D66" i="2"/>
  <c r="E61" i="2"/>
  <c r="F61" i="2"/>
  <c r="D61" i="2"/>
  <c r="E55" i="2"/>
  <c r="F55" i="2"/>
  <c r="D55" i="2"/>
  <c r="E49" i="2"/>
  <c r="F49" i="2"/>
  <c r="D49" i="2"/>
  <c r="E43" i="2"/>
  <c r="F43" i="2"/>
  <c r="D43" i="2"/>
  <c r="E38" i="2"/>
  <c r="F38" i="2"/>
  <c r="D38" i="2"/>
  <c r="E31" i="2"/>
  <c r="F31" i="2"/>
  <c r="D31" i="2"/>
  <c r="E26" i="2"/>
  <c r="F26" i="2"/>
  <c r="D26" i="2"/>
  <c r="E18" i="2"/>
  <c r="F18" i="2"/>
  <c r="D18" i="2"/>
  <c r="B127" i="2"/>
  <c r="B120" i="2"/>
  <c r="B116" i="2"/>
  <c r="B115" i="2"/>
  <c r="B108" i="2"/>
  <c r="B92" i="2"/>
  <c r="B79" i="2"/>
  <c r="B72" i="2"/>
  <c r="B66" i="2"/>
  <c r="B61" i="2"/>
  <c r="B55" i="2"/>
  <c r="B49" i="2"/>
  <c r="B43" i="2"/>
  <c r="B38" i="2"/>
  <c r="B31" i="2"/>
  <c r="B26" i="2"/>
  <c r="B18" i="2"/>
  <c r="F8" i="2"/>
  <c r="E8" i="2"/>
  <c r="E131" i="2" s="1"/>
  <c r="F131" i="2" l="1"/>
  <c r="D131" i="2"/>
  <c r="D130" i="7" l="1"/>
  <c r="B14" i="1" l="1"/>
  <c r="F130" i="7" l="1"/>
  <c r="E130" i="7" l="1"/>
  <c r="B130" i="7" l="1"/>
  <c r="B131" i="2" l="1"/>
  <c r="E14" i="1"/>
  <c r="D14" i="1"/>
  <c r="C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41962067-6CA1-435C-829D-4BE8C9ABD7C7}">
      <text>
        <r>
          <rPr>
            <sz val="9"/>
            <color indexed="81"/>
            <rFont val="Tahoma"/>
            <family val="2"/>
          </rPr>
          <t>A Tier 1 issue is a non-technical issue that is caused by user error or confusion. These issues will have a specific answer that corrects user behavior to achieve the desired outcome.</t>
        </r>
        <r>
          <rPr>
            <b/>
            <sz val="9"/>
            <color indexed="81"/>
            <rFont val="Tahoma"/>
            <family val="2"/>
          </rPr>
          <t xml:space="preserve">
</t>
        </r>
        <r>
          <rPr>
            <sz val="9"/>
            <color indexed="81"/>
            <rFont val="Tahoma"/>
            <family val="2"/>
          </rPr>
          <t xml:space="preserve">
</t>
        </r>
      </text>
    </comment>
    <comment ref="D7" authorId="0" shapeId="0" xr:uid="{82ADEB94-C74B-4F1D-9425-9ED3C930F40F}">
      <text>
        <r>
          <rPr>
            <sz val="9"/>
            <color indexed="81"/>
            <rFont val="Tahoma"/>
            <family val="2"/>
          </rPr>
          <t xml:space="preserve">A Tier 2 issue is a technical problem that is not clearly caused by user error or confusion. A Tier 2 issue is often resolved with troubleshooting steps and usually requires asking the user probing questions to determine the cause of the issue.
</t>
        </r>
      </text>
    </comment>
    <comment ref="E7" authorId="0" shapeId="0" xr:uid="{D240FAA9-2EFF-44AF-8962-0A5F9481863F}">
      <text>
        <r>
          <rPr>
            <sz val="9"/>
            <color indexed="81"/>
            <rFont val="Tahoma"/>
            <family val="2"/>
          </rPr>
          <t xml:space="preserve">A Tier 3 issue is a Tier 2 issue that is escalated because the troubleshooting steps and probing questions did not resolve the problem. Tier 3 issues can be resolved through a manual work around but are still considered Tier 3 because a user is prevented from taking an action they should be able to 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18F44B9C-80E9-45D4-8610-D2A1739C74DC}">
      <text>
        <r>
          <rPr>
            <sz val="9"/>
            <color indexed="81"/>
            <rFont val="Tahoma"/>
            <family val="2"/>
          </rPr>
          <t xml:space="preserve">Any issue related to creating an account or signing into VA.gov that is not related to identity verification. </t>
        </r>
      </text>
    </comment>
    <comment ref="A18" authorId="0" shapeId="0" xr:uid="{08D861E0-9562-47F8-9B6D-F96772698E2E}">
      <text>
        <r>
          <rPr>
            <sz val="9"/>
            <color indexed="81"/>
            <rFont val="Tahoma"/>
            <family val="2"/>
          </rPr>
          <t>All issues related to appeal status tool.</t>
        </r>
      </text>
    </comment>
    <comment ref="A26" authorId="0" shapeId="0" xr:uid="{08A041A5-E90B-48FD-B99D-BDE1DDE23472}">
      <text>
        <r>
          <rPr>
            <sz val="9"/>
            <color indexed="81"/>
            <rFont val="Tahoma"/>
            <family val="2"/>
          </rPr>
          <t xml:space="preserve">Any content related issues on the website.
</t>
        </r>
      </text>
    </comment>
    <comment ref="A31" authorId="0" shapeId="0" xr:uid="{8445139C-BA3E-4ABE-8288-622ECAB5C8E8}">
      <text>
        <r>
          <rPr>
            <sz val="9"/>
            <color indexed="81"/>
            <rFont val="Tahoma"/>
            <family val="2"/>
          </rPr>
          <t>Issues related to claim status.</t>
        </r>
      </text>
    </comment>
    <comment ref="A38" authorId="0" shapeId="0" xr:uid="{9A94A9F7-5FF4-4BB4-A8DF-C4CAFB17C03B}">
      <text>
        <r>
          <rPr>
            <sz val="9"/>
            <color indexed="81"/>
            <rFont val="Tahoma"/>
            <family val="2"/>
          </rPr>
          <t xml:space="preserve">Any issue related to the disability application (VA Form 21-526EZ)
</t>
        </r>
      </text>
    </comment>
    <comment ref="A43" authorId="0" shapeId="0" xr:uid="{B262A359-AD07-4969-A98D-0DFCF3770369}">
      <text>
        <r>
          <rPr>
            <sz val="9"/>
            <color indexed="81"/>
            <rFont val="Tahoma"/>
            <family val="2"/>
          </rPr>
          <t xml:space="preserve">Any issue related to the education benefits application. Note, there are many forms included in the education benefits application. 
</t>
        </r>
      </text>
    </comment>
    <comment ref="A49" authorId="0" shapeId="0" xr:uid="{8EFEF6B7-FB7E-4C49-940C-2E7C8785B47D}">
      <text>
        <r>
          <rPr>
            <sz val="9"/>
            <color indexed="81"/>
            <rFont val="Tahoma"/>
            <family val="2"/>
          </rPr>
          <t>Any issue related to the facility locator tool.</t>
        </r>
      </text>
    </comment>
    <comment ref="A55" authorId="0" shapeId="0" xr:uid="{C2DF93F3-7BF8-4CF7-BF36-AA0F275CC62C}">
      <text>
        <r>
          <rPr>
            <sz val="9"/>
            <color indexed="81"/>
            <rFont val="Tahoma"/>
            <family val="2"/>
          </rPr>
          <t>Any issue related to GI Bill Comparison Tool</t>
        </r>
      </text>
    </comment>
    <comment ref="A61" authorId="0" shapeId="0" xr:uid="{345488BC-D247-46C1-9FD3-B04932AACB5D}">
      <text>
        <r>
          <rPr>
            <sz val="9"/>
            <color indexed="81"/>
            <rFont val="Tahoma"/>
            <family val="2"/>
          </rPr>
          <t>Any issue related to GI Bill School Feedback Tool</t>
        </r>
      </text>
    </comment>
    <comment ref="A66" authorId="0" shapeId="0" xr:uid="{2A9F4FDF-A8BA-48B9-9EAD-9A6A0648C421}">
      <text>
        <r>
          <rPr>
            <sz val="9"/>
            <color indexed="81"/>
            <rFont val="Tahoma"/>
            <family val="2"/>
          </rPr>
          <t xml:space="preserve">Any issue related to a user being able to access their statement of benefits. </t>
        </r>
      </text>
    </comment>
    <comment ref="A72" authorId="0" shapeId="0" xr:uid="{39EB8851-B383-4EC9-A25F-3A9375BC6CF8}">
      <text>
        <r>
          <rPr>
            <sz val="9"/>
            <color indexed="81"/>
            <rFont val="Tahoma"/>
            <family val="2"/>
          </rPr>
          <t>Any issue related to accessing and using the HCA</t>
        </r>
      </text>
    </comment>
    <comment ref="A79" authorId="0" shapeId="0" xr:uid="{A680A5E3-CAAD-4C96-9EFA-684CD8FE5FB4}">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5FD5B0D9-FBC4-4ADB-82BC-CCA82CC13EFC}">
      <text>
        <r>
          <rPr>
            <sz val="9"/>
            <color indexed="81"/>
            <rFont val="Tahoma"/>
            <family val="2"/>
          </rPr>
          <t>Any issue that is not VA.gov related.</t>
        </r>
      </text>
    </comment>
    <comment ref="A91" authorId="0" shapeId="0" xr:uid="{7F5DE542-EEEC-49EB-A914-DB74C95DF9C1}">
      <text>
        <r>
          <rPr>
            <sz val="9"/>
            <color indexed="81"/>
            <rFont val="Tahoma"/>
            <family val="2"/>
          </rPr>
          <t xml:space="preserve">Any VA.gov issue that is not covered by the listed topics. </t>
        </r>
      </text>
    </comment>
    <comment ref="A92" authorId="0" shapeId="0" xr:uid="{C6CF8DFC-F375-4CB0-BB59-F8D98D112089}">
      <text>
        <r>
          <rPr>
            <sz val="9"/>
            <color indexed="81"/>
            <rFont val="Tahoma"/>
            <family val="2"/>
          </rPr>
          <t>Any issue related to the pension application.</t>
        </r>
      </text>
    </comment>
    <comment ref="A99" authorId="0" shapeId="0" xr:uid="{6725D8FD-461E-4D6C-998D-9D4F4F5CFC3E}">
      <text>
        <r>
          <rPr>
            <sz val="9"/>
            <color indexed="81"/>
            <rFont val="Tahoma"/>
            <family val="2"/>
          </rPr>
          <t>Any issue related to the profile (contact info, personal info, military info, direct deposit).</t>
        </r>
      </text>
    </comment>
    <comment ref="A108" authorId="0" shapeId="0" xr:uid="{1BAE7137-93D7-48C6-BCF0-AAE4D10730F4}">
      <text>
        <r>
          <rPr>
            <sz val="9"/>
            <color indexed="81"/>
            <rFont val="Tahoma"/>
            <family val="2"/>
          </rPr>
          <t>Any issue related to secure messaging.</t>
        </r>
      </text>
    </comment>
    <comment ref="A115" authorId="0" shapeId="0" xr:uid="{5CC903A9-1660-4DB8-BF7B-AFCD42015A45}">
      <text>
        <r>
          <rPr>
            <sz val="9"/>
            <color indexed="81"/>
            <rFont val="Tahoma"/>
            <family val="2"/>
          </rPr>
          <t xml:space="preserve">Any issue that is related to a user's account being compromised or take over. </t>
        </r>
      </text>
    </comment>
    <comment ref="A116" authorId="0" shapeId="0" xr:uid="{3D07668E-DC30-4A84-8A23-B547A666F06C}">
      <text>
        <r>
          <rPr>
            <sz val="9"/>
            <color indexed="81"/>
            <rFont val="Tahoma"/>
            <family val="2"/>
          </rPr>
          <t xml:space="preserve">Any issue related to the VA Home Loans. </t>
        </r>
      </text>
    </comment>
    <comment ref="A120" authorId="0" shapeId="0" xr:uid="{E8FE19BF-042A-4BB0-A5DE-A4CE40BAAAE6}">
      <text>
        <r>
          <rPr>
            <sz val="9"/>
            <color indexed="81"/>
            <rFont val="Tahoma"/>
            <family val="2"/>
          </rPr>
          <t>Any issue related to accessing and viewing VA benefit letter.</t>
        </r>
      </text>
    </comment>
    <comment ref="A127" authorId="0" shapeId="0" xr:uid="{48B94FCA-2643-4D9A-9EFC-7A78DE1A5FCF}">
      <text>
        <r>
          <rPr>
            <sz val="9"/>
            <color indexed="81"/>
            <rFont val="Tahoma"/>
            <family val="2"/>
          </rPr>
          <t xml:space="preserve">Feedback from a user that does not have a corresponding issue that needs to be resolved.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5E51759A-CEA6-4C48-BBF8-9DBCFE32539B}">
      <text>
        <r>
          <rPr>
            <sz val="9"/>
            <color indexed="81"/>
            <rFont val="Tahoma"/>
            <family val="2"/>
          </rPr>
          <t xml:space="preserve">Any issue related to creating an account or signing into VA.gov that is not related to identity verification. </t>
        </r>
      </text>
    </comment>
    <comment ref="A18" authorId="0" shapeId="0" xr:uid="{E36B8A7E-71F1-4D62-A81C-7B57F7E1045E}">
      <text>
        <r>
          <rPr>
            <sz val="9"/>
            <color indexed="81"/>
            <rFont val="Tahoma"/>
            <family val="2"/>
          </rPr>
          <t>All issues related to appeal status tool.</t>
        </r>
      </text>
    </comment>
    <comment ref="A26" authorId="0" shapeId="0" xr:uid="{6AF8EF05-B270-40C1-BFD5-915D6EED971F}">
      <text>
        <r>
          <rPr>
            <sz val="9"/>
            <color indexed="81"/>
            <rFont val="Tahoma"/>
            <family val="2"/>
          </rPr>
          <t xml:space="preserve">Any content related issues on the website.
</t>
        </r>
      </text>
    </comment>
    <comment ref="A31" authorId="0" shapeId="0" xr:uid="{DE426042-DCAB-4696-9BCF-FBB6C7EDEC44}">
      <text>
        <r>
          <rPr>
            <sz val="9"/>
            <color indexed="81"/>
            <rFont val="Tahoma"/>
            <family val="2"/>
          </rPr>
          <t>Issues related to claim status.</t>
        </r>
      </text>
    </comment>
    <comment ref="A38" authorId="0" shapeId="0" xr:uid="{261AD984-A522-4B1E-A056-4D4CEE27FB02}">
      <text>
        <r>
          <rPr>
            <sz val="9"/>
            <color indexed="81"/>
            <rFont val="Tahoma"/>
            <family val="2"/>
          </rPr>
          <t xml:space="preserve">Any issue related to the disability application (VA Form 21-526EZ)
</t>
        </r>
      </text>
    </comment>
    <comment ref="A43" authorId="0" shapeId="0" xr:uid="{D34B8975-9578-4E7C-AD1A-B17DC9F0907E}">
      <text>
        <r>
          <rPr>
            <sz val="9"/>
            <color indexed="81"/>
            <rFont val="Tahoma"/>
            <family val="2"/>
          </rPr>
          <t xml:space="preserve">Any issue related to the education benefits application. Note, there are many forms included in the education benefits application. 
</t>
        </r>
      </text>
    </comment>
    <comment ref="A49" authorId="0" shapeId="0" xr:uid="{3D2353DE-6196-4E20-8337-9897C5A9D5A1}">
      <text>
        <r>
          <rPr>
            <sz val="9"/>
            <color indexed="81"/>
            <rFont val="Tahoma"/>
            <family val="2"/>
          </rPr>
          <t>Any issue related to the facility locator tool.</t>
        </r>
      </text>
    </comment>
    <comment ref="A55" authorId="0" shapeId="0" xr:uid="{6B241CB1-A70E-458A-B110-AB2634295830}">
      <text>
        <r>
          <rPr>
            <sz val="9"/>
            <color indexed="81"/>
            <rFont val="Tahoma"/>
            <family val="2"/>
          </rPr>
          <t>Any issue related to GI Bill Comparison Tool</t>
        </r>
      </text>
    </comment>
    <comment ref="A61" authorId="0" shapeId="0" xr:uid="{129A7503-0C41-461F-8BBE-AAF1C95D6A3A}">
      <text>
        <r>
          <rPr>
            <sz val="9"/>
            <color indexed="81"/>
            <rFont val="Tahoma"/>
            <family val="2"/>
          </rPr>
          <t>Any issue related to GI Bill School Feedback Tool</t>
        </r>
      </text>
    </comment>
    <comment ref="A66" authorId="0" shapeId="0" xr:uid="{5FBAE79D-B61C-4B9B-9C0D-7E9060BDE6A0}">
      <text>
        <r>
          <rPr>
            <sz val="9"/>
            <color indexed="81"/>
            <rFont val="Tahoma"/>
            <family val="2"/>
          </rPr>
          <t xml:space="preserve">Any issue related to a user being able to access their statement of benefits. </t>
        </r>
      </text>
    </comment>
    <comment ref="A72" authorId="0" shapeId="0" xr:uid="{F245E3BB-CBF5-47F8-8A42-902F9E9C10CC}">
      <text>
        <r>
          <rPr>
            <sz val="9"/>
            <color indexed="81"/>
            <rFont val="Tahoma"/>
            <family val="2"/>
          </rPr>
          <t>Any issue related to accessing and using the HCA</t>
        </r>
      </text>
    </comment>
    <comment ref="A79" authorId="0" shapeId="0" xr:uid="{D3285398-5B54-48A5-9EA3-0A2C3FA9648B}">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FB73137B-255C-4C6E-B375-0BB67FD4E695}">
      <text>
        <r>
          <rPr>
            <sz val="9"/>
            <color indexed="81"/>
            <rFont val="Tahoma"/>
            <family val="2"/>
          </rPr>
          <t>Any issue that is not VA.gov related.</t>
        </r>
      </text>
    </comment>
    <comment ref="A91" authorId="0" shapeId="0" xr:uid="{EC904F4E-6C27-4F21-8F69-3FE1CDA37B8E}">
      <text>
        <r>
          <rPr>
            <sz val="9"/>
            <color indexed="81"/>
            <rFont val="Tahoma"/>
            <family val="2"/>
          </rPr>
          <t xml:space="preserve">Any VA.gov issue that is not covered by the listed topics. </t>
        </r>
      </text>
    </comment>
    <comment ref="A92" authorId="0" shapeId="0" xr:uid="{12A60C8C-8A98-4373-9AE5-D26A79499B79}">
      <text>
        <r>
          <rPr>
            <sz val="9"/>
            <color indexed="81"/>
            <rFont val="Tahoma"/>
            <family val="2"/>
          </rPr>
          <t>Any issue related to the pension application.</t>
        </r>
      </text>
    </comment>
    <comment ref="A99" authorId="0" shapeId="0" xr:uid="{9E873225-2E02-4D81-A3A8-A9695660DAF0}">
      <text>
        <r>
          <rPr>
            <sz val="9"/>
            <color indexed="81"/>
            <rFont val="Tahoma"/>
            <family val="2"/>
          </rPr>
          <t>Any issue related to the profile (contact info, personal info, military info, direct deposit).</t>
        </r>
      </text>
    </comment>
    <comment ref="A108" authorId="0" shapeId="0" xr:uid="{F714F86B-35CB-4AF5-A0E2-F120AB733F2F}">
      <text>
        <r>
          <rPr>
            <sz val="9"/>
            <color indexed="81"/>
            <rFont val="Tahoma"/>
            <family val="2"/>
          </rPr>
          <t>Any issue related to secure messaging.</t>
        </r>
      </text>
    </comment>
    <comment ref="A115" authorId="0" shapeId="0" xr:uid="{A909C772-A3C9-4C94-9F19-4E30FFAE2C93}">
      <text>
        <r>
          <rPr>
            <sz val="9"/>
            <color indexed="81"/>
            <rFont val="Tahoma"/>
            <family val="2"/>
          </rPr>
          <t xml:space="preserve">Any issue that is related to a user's account being compromised or take over. </t>
        </r>
      </text>
    </comment>
    <comment ref="A116" authorId="0" shapeId="0" xr:uid="{07214A1A-44BA-4398-8D84-517AC2D83C87}">
      <text>
        <r>
          <rPr>
            <sz val="9"/>
            <color indexed="81"/>
            <rFont val="Tahoma"/>
            <family val="2"/>
          </rPr>
          <t xml:space="preserve">Any issue related to the VA Home Loans. </t>
        </r>
      </text>
    </comment>
    <comment ref="A120" authorId="0" shapeId="0" xr:uid="{CF305434-45C4-4FAC-827E-C29F7B5F4AF9}">
      <text>
        <r>
          <rPr>
            <sz val="9"/>
            <color indexed="81"/>
            <rFont val="Tahoma"/>
            <family val="2"/>
          </rPr>
          <t>Any issue related to accessing and viewing VA benefit letter.</t>
        </r>
      </text>
    </comment>
    <comment ref="A127" authorId="0" shapeId="0" xr:uid="{4CD9E847-9FBD-4368-8459-FEEA225B4D7E}">
      <text>
        <r>
          <rPr>
            <sz val="9"/>
            <color indexed="81"/>
            <rFont val="Tahoma"/>
            <family val="2"/>
          </rPr>
          <t xml:space="preserve">Feedback from a user that does not have a corresponding issue that needs to be resolved.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922FDB9D-02ED-47BF-8ABB-713439F832FA}">
      <text>
        <r>
          <rPr>
            <sz val="9"/>
            <color indexed="81"/>
            <rFont val="Tahoma"/>
            <family val="2"/>
          </rPr>
          <t xml:space="preserve">Any issue related to creating an account or signing into VA.gov that is not related to identity verification. </t>
        </r>
      </text>
    </comment>
    <comment ref="A14" authorId="0" shapeId="0" xr:uid="{3268758D-3C93-4EA2-94A9-A596A32AC9BF}">
      <text>
        <r>
          <rPr>
            <sz val="9"/>
            <color indexed="81"/>
            <rFont val="Tahoma"/>
            <family val="2"/>
          </rPr>
          <t>All issues related to appeal status tool.</t>
        </r>
      </text>
    </comment>
    <comment ref="A15" authorId="0" shapeId="0" xr:uid="{8F06E377-985F-4700-83EB-0118D277A5A2}">
      <text>
        <r>
          <rPr>
            <sz val="9"/>
            <color indexed="81"/>
            <rFont val="Tahoma"/>
            <family val="2"/>
          </rPr>
          <t xml:space="preserve">Any content related issues on the website.
</t>
        </r>
      </text>
    </comment>
    <comment ref="A16" authorId="0" shapeId="0" xr:uid="{C226A8BC-1BC9-4B53-AA5C-0CBBD27CB667}">
      <text>
        <r>
          <rPr>
            <sz val="9"/>
            <color indexed="81"/>
            <rFont val="Tahoma"/>
            <family val="2"/>
          </rPr>
          <t>Issues related to claim status.</t>
        </r>
      </text>
    </comment>
    <comment ref="A19" authorId="0" shapeId="0" xr:uid="{DBA698A4-34F3-4B19-9F58-7034B027A8FF}">
      <text>
        <r>
          <rPr>
            <sz val="9"/>
            <color indexed="81"/>
            <rFont val="Tahoma"/>
            <family val="2"/>
          </rPr>
          <t xml:space="preserve">Any issue related to the disability application (VA Form 21-526EZ)
</t>
        </r>
      </text>
    </comment>
    <comment ref="A20" authorId="0" shapeId="0" xr:uid="{305DC64C-0D93-42C6-86D7-FAF8904C6BC3}">
      <text>
        <r>
          <rPr>
            <sz val="9"/>
            <color indexed="81"/>
            <rFont val="Tahoma"/>
            <family val="2"/>
          </rPr>
          <t xml:space="preserve">Any issue related to the education benefits application. Note, there are many forms included in the education benefits application. 
</t>
        </r>
      </text>
    </comment>
    <comment ref="A21" authorId="0" shapeId="0" xr:uid="{4911626C-0DB3-4161-9BEC-F0E0843D4C7F}">
      <text>
        <r>
          <rPr>
            <sz val="9"/>
            <color indexed="81"/>
            <rFont val="Tahoma"/>
            <family val="2"/>
          </rPr>
          <t>Any issue related to the facility locator tool.</t>
        </r>
      </text>
    </comment>
    <comment ref="A22" authorId="0" shapeId="0" xr:uid="{E42DE80F-DBFE-44FA-A168-DFE3327C233B}">
      <text>
        <r>
          <rPr>
            <sz val="9"/>
            <color indexed="81"/>
            <rFont val="Tahoma"/>
            <family val="2"/>
          </rPr>
          <t>Any issue related to GI Bill Comparison Tool</t>
        </r>
      </text>
    </comment>
    <comment ref="A23" authorId="0" shapeId="0" xr:uid="{1DE6DA02-9D72-45B8-987B-4138CC7A304F}">
      <text>
        <r>
          <rPr>
            <sz val="9"/>
            <color indexed="81"/>
            <rFont val="Tahoma"/>
            <family val="2"/>
          </rPr>
          <t>Any issue related to GI Bill School Feedback Tool</t>
        </r>
      </text>
    </comment>
    <comment ref="A24" authorId="0" shapeId="0" xr:uid="{39A2A187-A6B9-48B6-9D37-BA200C10C962}">
      <text>
        <r>
          <rPr>
            <sz val="9"/>
            <color indexed="81"/>
            <rFont val="Tahoma"/>
            <family val="2"/>
          </rPr>
          <t xml:space="preserve">Any issue related to a user being able to access their statement of benefits. </t>
        </r>
      </text>
    </comment>
    <comment ref="A25" authorId="0" shapeId="0" xr:uid="{F70FA793-995F-47E5-87A2-FFA608074C3A}">
      <text>
        <r>
          <rPr>
            <sz val="9"/>
            <color indexed="81"/>
            <rFont val="Tahoma"/>
            <family val="2"/>
          </rPr>
          <t>Any issue related to accessing and using the HCA</t>
        </r>
      </text>
    </comment>
    <comment ref="A26" authorId="0" shapeId="0" xr:uid="{3286DFCF-7DCC-4FCA-832C-A641973697CD}">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7" authorId="0" shapeId="0" xr:uid="{0EC96AB9-25ED-47D9-80AB-049AB5ECE843}">
      <text>
        <r>
          <rPr>
            <sz val="9"/>
            <color indexed="81"/>
            <rFont val="Tahoma"/>
            <family val="2"/>
          </rPr>
          <t>Any issue that is not VA.gov related.</t>
        </r>
      </text>
    </comment>
    <comment ref="A28" authorId="0" shapeId="0" xr:uid="{3C54D1F0-C950-4C75-A6A3-7AC5626E970E}">
      <text>
        <r>
          <rPr>
            <sz val="9"/>
            <color indexed="81"/>
            <rFont val="Tahoma"/>
            <family val="2"/>
          </rPr>
          <t xml:space="preserve">Any VA.gov issue that is not covered by the listed topics. </t>
        </r>
      </text>
    </comment>
    <comment ref="A29" authorId="0" shapeId="0" xr:uid="{E9CC6071-CADC-4BD8-9C71-290F70A53681}">
      <text>
        <r>
          <rPr>
            <sz val="9"/>
            <color indexed="81"/>
            <rFont val="Tahoma"/>
            <family val="2"/>
          </rPr>
          <t>Any issue related to the pension application.</t>
        </r>
      </text>
    </comment>
    <comment ref="A30" authorId="0" shapeId="0" xr:uid="{308C5973-6827-4920-9C2B-67CF141F232D}">
      <text>
        <r>
          <rPr>
            <sz val="9"/>
            <color indexed="81"/>
            <rFont val="Tahoma"/>
            <family val="2"/>
          </rPr>
          <t>Any issue related to the profile (contact info, personal info, military info, direct deposit).</t>
        </r>
      </text>
    </comment>
    <comment ref="A31" authorId="0" shapeId="0" xr:uid="{8630DBDB-19C5-47DF-80A9-B7FE6208D70D}">
      <text>
        <r>
          <rPr>
            <sz val="9"/>
            <color indexed="81"/>
            <rFont val="Tahoma"/>
            <family val="2"/>
          </rPr>
          <t>Any issue related to secure messaging.</t>
        </r>
      </text>
    </comment>
    <comment ref="A32" authorId="0" shapeId="0" xr:uid="{D83B396C-BFC5-40DC-AD04-4BF20797E32E}">
      <text>
        <r>
          <rPr>
            <sz val="9"/>
            <color indexed="81"/>
            <rFont val="Tahoma"/>
            <family val="2"/>
          </rPr>
          <t xml:space="preserve">Any issue that is related to a user's account being compromised or take over. </t>
        </r>
      </text>
    </comment>
    <comment ref="A33" authorId="0" shapeId="0" xr:uid="{415C21D5-2A76-4869-9073-72DED45DB50C}">
      <text>
        <r>
          <rPr>
            <sz val="9"/>
            <color indexed="81"/>
            <rFont val="Tahoma"/>
            <family val="2"/>
          </rPr>
          <t xml:space="preserve">Any issue related to the VA Home Loans. </t>
        </r>
      </text>
    </comment>
    <comment ref="A34" authorId="0" shapeId="0" xr:uid="{045A311B-0792-43A0-A298-B572DDCE93AC}">
      <text>
        <r>
          <rPr>
            <sz val="9"/>
            <color indexed="81"/>
            <rFont val="Tahoma"/>
            <family val="2"/>
          </rPr>
          <t>Any issue related to accessing and viewing VA benefit letter.</t>
        </r>
      </text>
    </comment>
    <comment ref="A35" authorId="0" shapeId="0" xr:uid="{157F4C96-2E54-45C9-A5A9-92AB2B68424E}">
      <text>
        <r>
          <rPr>
            <sz val="9"/>
            <color indexed="81"/>
            <rFont val="Tahoma"/>
            <family val="2"/>
          </rPr>
          <t xml:space="preserve">Feedback from a user that does not have a corresponding issue that needs to be resolved. </t>
        </r>
      </text>
    </comment>
    <comment ref="A36" authorId="0" shapeId="0" xr:uid="{76C8C0D0-A419-42D3-AE0C-5BDDAFB5E91A}">
      <text>
        <r>
          <rPr>
            <sz val="9"/>
            <color indexed="81"/>
            <rFont val="Tahoma"/>
            <family val="2"/>
          </rPr>
          <t>Any issue related to a user trying to apply for a VIC (veteran ID card)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DE77E8DA-B257-4F52-950C-7253D00A819A}">
      <text>
        <r>
          <rPr>
            <sz val="9"/>
            <color indexed="81"/>
            <rFont val="Tahoma"/>
            <family val="2"/>
          </rPr>
          <t xml:space="preserve">Any issue related to creating an account or signing into VA.gov that is not related to identity verification. </t>
        </r>
      </text>
    </comment>
    <comment ref="A9" authorId="0" shapeId="0" xr:uid="{4B766084-4D9B-46B6-8741-BEA082BA50EE}">
      <text>
        <r>
          <rPr>
            <sz val="9"/>
            <color indexed="81"/>
            <rFont val="Tahoma"/>
            <family val="2"/>
          </rPr>
          <t>All issues related to appeal status tool.</t>
        </r>
      </text>
    </comment>
    <comment ref="A10" authorId="0" shapeId="0" xr:uid="{023012E4-4134-496D-BCCA-D8B0A0B46F6B}">
      <text>
        <r>
          <rPr>
            <sz val="9"/>
            <color indexed="81"/>
            <rFont val="Tahoma"/>
            <family val="2"/>
          </rPr>
          <t xml:space="preserve">Any content related issues on the website.
</t>
        </r>
      </text>
    </comment>
    <comment ref="A11" authorId="0" shapeId="0" xr:uid="{190FEA28-2453-4AAD-A1F9-DDCA395C2268}">
      <text>
        <r>
          <rPr>
            <sz val="9"/>
            <color indexed="81"/>
            <rFont val="Tahoma"/>
            <family val="2"/>
          </rPr>
          <t>Issues related to claim status.</t>
        </r>
      </text>
    </comment>
    <comment ref="A14" authorId="0" shapeId="0" xr:uid="{F5FE818A-A893-49F9-B209-E87A52C1347B}">
      <text>
        <r>
          <rPr>
            <sz val="9"/>
            <color indexed="81"/>
            <rFont val="Tahoma"/>
            <family val="2"/>
          </rPr>
          <t xml:space="preserve">Any issue related to the disability application (VA Form 21-526EZ)
</t>
        </r>
      </text>
    </comment>
    <comment ref="A15" authorId="0" shapeId="0" xr:uid="{1EF3D7B3-5497-4B02-8AD8-FD49675EEC43}">
      <text>
        <r>
          <rPr>
            <sz val="9"/>
            <color indexed="81"/>
            <rFont val="Tahoma"/>
            <family val="2"/>
          </rPr>
          <t xml:space="preserve">Any issue related to the education benefits application. Note, there are many forms included in the education benefits application. 
</t>
        </r>
      </text>
    </comment>
    <comment ref="A16" authorId="0" shapeId="0" xr:uid="{7C30031E-014A-411A-85A9-96973DC1324E}">
      <text>
        <r>
          <rPr>
            <sz val="9"/>
            <color indexed="81"/>
            <rFont val="Tahoma"/>
            <family val="2"/>
          </rPr>
          <t>Any issue related to the facility locator tool.</t>
        </r>
      </text>
    </comment>
    <comment ref="A17" authorId="0" shapeId="0" xr:uid="{17A8E5D6-EA70-42BC-B8DF-ACE9FE463515}">
      <text>
        <r>
          <rPr>
            <sz val="9"/>
            <color indexed="81"/>
            <rFont val="Tahoma"/>
            <family val="2"/>
          </rPr>
          <t>Any issue related to GI Bill Comparison Tool</t>
        </r>
      </text>
    </comment>
    <comment ref="A18" authorId="0" shapeId="0" xr:uid="{E4E639AB-63EA-42AA-B56D-064B7B1B5399}">
      <text>
        <r>
          <rPr>
            <sz val="9"/>
            <color indexed="81"/>
            <rFont val="Tahoma"/>
            <family val="2"/>
          </rPr>
          <t>Any issue related to GI Bill School Feedback Tool</t>
        </r>
      </text>
    </comment>
    <comment ref="A19" authorId="0" shapeId="0" xr:uid="{2023DFE2-5009-4536-9962-B4F3309BDF42}">
      <text>
        <r>
          <rPr>
            <sz val="9"/>
            <color indexed="81"/>
            <rFont val="Tahoma"/>
            <family val="2"/>
          </rPr>
          <t xml:space="preserve">Any issue related to a user being able to access their statement of benefits. </t>
        </r>
      </text>
    </comment>
    <comment ref="A20" authorId="0" shapeId="0" xr:uid="{BA2723B0-0BCF-414D-AE1E-BBC6B8D36BBD}">
      <text>
        <r>
          <rPr>
            <sz val="9"/>
            <color indexed="81"/>
            <rFont val="Tahoma"/>
            <family val="2"/>
          </rPr>
          <t>Any issue related to accessing and using the HCA</t>
        </r>
      </text>
    </comment>
    <comment ref="A21" authorId="0" shapeId="0" xr:uid="{4C148D22-6C02-4B36-BBF7-053FAF3871FE}">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2" authorId="0" shapeId="0" xr:uid="{D82F3F3A-C3D7-4881-878C-64C21F3B9978}">
      <text>
        <r>
          <rPr>
            <sz val="9"/>
            <color indexed="81"/>
            <rFont val="Tahoma"/>
            <family val="2"/>
          </rPr>
          <t>Any issue that is not VA.gov related.</t>
        </r>
      </text>
    </comment>
    <comment ref="A23" authorId="0" shapeId="0" xr:uid="{1D1F3055-A397-4649-B60F-2237C624F2FF}">
      <text>
        <r>
          <rPr>
            <sz val="9"/>
            <color indexed="81"/>
            <rFont val="Tahoma"/>
            <family val="2"/>
          </rPr>
          <t xml:space="preserve">Any VA.gov issue that is not covered by the listed topics. </t>
        </r>
      </text>
    </comment>
    <comment ref="A31" authorId="0" shapeId="0" xr:uid="{2CA5E29B-A3F4-4D69-8E18-A74EF713E7D0}">
      <text>
        <r>
          <rPr>
            <sz val="9"/>
            <color indexed="81"/>
            <rFont val="Tahoma"/>
            <family val="2"/>
          </rPr>
          <t>Any issue related to the pension application.</t>
        </r>
      </text>
    </comment>
    <comment ref="A32" authorId="0" shapeId="0" xr:uid="{00EB2D96-36B8-4916-96CA-CCE222943C2A}">
      <text>
        <r>
          <rPr>
            <sz val="9"/>
            <color indexed="81"/>
            <rFont val="Tahoma"/>
            <family val="2"/>
          </rPr>
          <t>Any issue related to the profile (contact info, personal info, military info, direct deposit).</t>
        </r>
      </text>
    </comment>
    <comment ref="A33" authorId="0" shapeId="0" xr:uid="{36CF1B86-DBA8-4828-8F47-A468B84BEEBF}">
      <text>
        <r>
          <rPr>
            <sz val="9"/>
            <color indexed="81"/>
            <rFont val="Tahoma"/>
            <family val="2"/>
          </rPr>
          <t>Any issue related to secure messaging.</t>
        </r>
      </text>
    </comment>
    <comment ref="A34" authorId="0" shapeId="0" xr:uid="{0A45A4D7-2A80-45A5-BB6A-3B5A824B6AF8}">
      <text>
        <r>
          <rPr>
            <sz val="9"/>
            <color indexed="81"/>
            <rFont val="Tahoma"/>
            <family val="2"/>
          </rPr>
          <t xml:space="preserve">Any issue that is related to a user's account being compromised or take over. </t>
        </r>
      </text>
    </comment>
    <comment ref="A35" authorId="0" shapeId="0" xr:uid="{F7BDC8B3-59A3-4B2C-B7ED-DCB51CE5A261}">
      <text>
        <r>
          <rPr>
            <sz val="9"/>
            <color indexed="81"/>
            <rFont val="Tahoma"/>
            <family val="2"/>
          </rPr>
          <t xml:space="preserve">Any issue related to the VA Home Loans. </t>
        </r>
      </text>
    </comment>
    <comment ref="A36" authorId="0" shapeId="0" xr:uid="{59169E73-E94E-4405-9645-41E4AC428B81}">
      <text>
        <r>
          <rPr>
            <sz val="9"/>
            <color indexed="81"/>
            <rFont val="Tahoma"/>
            <family val="2"/>
          </rPr>
          <t>Any issue related to accessing and viewing VA benefit letter.</t>
        </r>
      </text>
    </comment>
    <comment ref="A37" authorId="0" shapeId="0" xr:uid="{D7BDEBB8-5260-4C17-8F8F-5CF2DB09F84D}">
      <text>
        <r>
          <rPr>
            <sz val="9"/>
            <color indexed="81"/>
            <rFont val="Tahoma"/>
            <family val="2"/>
          </rPr>
          <t>Any issue related to a user trying to apply for a VIC (veteran ID card)</t>
        </r>
      </text>
    </comment>
  </commentList>
</comments>
</file>

<file path=xl/sharedStrings.xml><?xml version="1.0" encoding="utf-8"?>
<sst xmlns="http://schemas.openxmlformats.org/spreadsheetml/2006/main" count="604" uniqueCount="339">
  <si>
    <t>Business Line</t>
  </si>
  <si>
    <t>Total Issues</t>
  </si>
  <si>
    <t>Tier 1</t>
  </si>
  <si>
    <t>Tier 2</t>
  </si>
  <si>
    <t>Tier 3</t>
  </si>
  <si>
    <t>IRIS</t>
  </si>
  <si>
    <t>White House VA Hotline</t>
  </si>
  <si>
    <t>Health Resource Center</t>
  </si>
  <si>
    <t>National Call Center</t>
  </si>
  <si>
    <t>Education Hotline</t>
  </si>
  <si>
    <t>ID.me</t>
  </si>
  <si>
    <t>Total</t>
  </si>
  <si>
    <t>Topic</t>
  </si>
  <si>
    <t>Account creation/Sign In</t>
  </si>
  <si>
    <t>Appeal Status</t>
  </si>
  <si>
    <t>Benefit Hubs/Content</t>
  </si>
  <si>
    <t>Claim Status</t>
  </si>
  <si>
    <t>Disability Claim Application</t>
  </si>
  <si>
    <t>Education Benefits Applications</t>
  </si>
  <si>
    <t>Facility Locator</t>
  </si>
  <si>
    <t>GI Bill Comparison Tool</t>
  </si>
  <si>
    <t>GI Bill School Feedback Tool</t>
  </si>
  <si>
    <t>GI Bill Statement of Benefits</t>
  </si>
  <si>
    <t>Healthcare Application</t>
  </si>
  <si>
    <t>Identity Verification</t>
  </si>
  <si>
    <t>Not VA.gov</t>
  </si>
  <si>
    <t>Other</t>
  </si>
  <si>
    <t>Pension Application</t>
  </si>
  <si>
    <t>Profile</t>
  </si>
  <si>
    <t>Secure Messaging</t>
  </si>
  <si>
    <t>Security Breach</t>
  </si>
  <si>
    <t>VA Home Loan</t>
  </si>
  <si>
    <t>VA Letters and Benefits</t>
  </si>
  <si>
    <t>VA.gov Feedback</t>
  </si>
  <si>
    <t>VIC</t>
  </si>
  <si>
    <t xml:space="preserve">*If field is blank, there is no tracking for that topic during the time period.
 </t>
  </si>
  <si>
    <r>
      <t xml:space="preserve">Account creation/Sign In: </t>
    </r>
    <r>
      <rPr>
        <sz val="11"/>
        <rFont val="Calibri"/>
        <family val="2"/>
        <scheme val="minor"/>
      </rPr>
      <t>2factor</t>
    </r>
  </si>
  <si>
    <r>
      <t xml:space="preserve">Account creation/Sign In: </t>
    </r>
    <r>
      <rPr>
        <sz val="11"/>
        <rFont val="Calibri"/>
        <family val="2"/>
        <scheme val="minor"/>
      </rPr>
      <t>Confirmation Email</t>
    </r>
  </si>
  <si>
    <r>
      <t xml:space="preserve">Account creation/Sign In: </t>
    </r>
    <r>
      <rPr>
        <sz val="11"/>
        <rFont val="Calibri"/>
        <family val="2"/>
        <scheme val="minor"/>
      </rPr>
      <t>DS Logon</t>
    </r>
  </si>
  <si>
    <r>
      <t xml:space="preserve">Account creation/Sign In: </t>
    </r>
    <r>
      <rPr>
        <sz val="11"/>
        <rFont val="Calibri"/>
        <family val="2"/>
        <scheme val="minor"/>
      </rPr>
      <t>ID.me</t>
    </r>
  </si>
  <si>
    <r>
      <t xml:space="preserve">Account creation/Sign In: </t>
    </r>
    <r>
      <rPr>
        <sz val="11"/>
        <rFont val="Calibri"/>
        <family val="2"/>
        <scheme val="minor"/>
      </rPr>
      <t>MHV</t>
    </r>
  </si>
  <si>
    <t>Total Issues by Topic</t>
  </si>
  <si>
    <t>Total Issues by Sub-Topic</t>
  </si>
  <si>
    <r>
      <t xml:space="preserve">Claim Status: </t>
    </r>
    <r>
      <rPr>
        <sz val="11"/>
        <rFont val="Calibri"/>
        <family val="2"/>
        <scheme val="minor"/>
      </rPr>
      <t>Errors</t>
    </r>
  </si>
  <si>
    <r>
      <t xml:space="preserve">Claim Status: </t>
    </r>
    <r>
      <rPr>
        <sz val="11"/>
        <rFont val="Calibri"/>
        <family val="2"/>
        <scheme val="minor"/>
      </rPr>
      <t>Uploading document failures</t>
    </r>
  </si>
  <si>
    <t>Correspondence and Forms</t>
  </si>
  <si>
    <t>Update Information</t>
  </si>
  <si>
    <t>General Benefits Information for VBA</t>
  </si>
  <si>
    <t>Appeals</t>
  </si>
  <si>
    <t>Dependent Maintenance</t>
  </si>
  <si>
    <t>eBenefits</t>
  </si>
  <si>
    <t>BVA Appeal</t>
  </si>
  <si>
    <r>
      <t xml:space="preserve">Account creation/Sign In: </t>
    </r>
    <r>
      <rPr>
        <sz val="11"/>
        <rFont val="Calibri"/>
        <family val="2"/>
        <scheme val="minor"/>
      </rPr>
      <t>Confirmation email</t>
    </r>
  </si>
  <si>
    <r>
      <t xml:space="preserve">Account creation/Sign In: </t>
    </r>
    <r>
      <rPr>
        <sz val="11"/>
        <rFont val="Calibri"/>
        <family val="2"/>
        <scheme val="minor"/>
      </rPr>
      <t>Two-factor authentication</t>
    </r>
  </si>
  <si>
    <r>
      <t xml:space="preserve">Account creation/Sign In: </t>
    </r>
    <r>
      <rPr>
        <sz val="11"/>
        <rFont val="Calibri"/>
        <family val="2"/>
        <scheme val="minor"/>
      </rPr>
      <t>Other</t>
    </r>
  </si>
  <si>
    <r>
      <t xml:space="preserve">Appeal Status: </t>
    </r>
    <r>
      <rPr>
        <sz val="11"/>
        <rFont val="Calibri"/>
        <family val="2"/>
        <scheme val="minor"/>
      </rPr>
      <t>Navigation</t>
    </r>
  </si>
  <si>
    <r>
      <t xml:space="preserve">Account creation/Sign In: </t>
    </r>
    <r>
      <rPr>
        <sz val="11"/>
        <rFont val="Calibri"/>
        <family val="2"/>
        <scheme val="minor"/>
      </rPr>
      <t>Password reset</t>
    </r>
  </si>
  <si>
    <r>
      <t xml:space="preserve">Account creation/Sign In: </t>
    </r>
    <r>
      <rPr>
        <sz val="11"/>
        <rFont val="Calibri"/>
        <family val="2"/>
        <scheme val="minor"/>
      </rPr>
      <t>Technical error</t>
    </r>
  </si>
  <si>
    <r>
      <t xml:space="preserve">Account creation/Sign In: </t>
    </r>
    <r>
      <rPr>
        <sz val="11"/>
        <rFont val="Calibri"/>
        <family val="2"/>
        <scheme val="minor"/>
      </rPr>
      <t>General question</t>
    </r>
  </si>
  <si>
    <r>
      <t xml:space="preserve">Appeal Status: </t>
    </r>
    <r>
      <rPr>
        <sz val="11"/>
        <rFont val="Calibri"/>
        <family val="2"/>
        <scheme val="minor"/>
      </rPr>
      <t>General question</t>
    </r>
  </si>
  <si>
    <r>
      <t xml:space="preserve">Appeal Status: </t>
    </r>
    <r>
      <rPr>
        <sz val="11"/>
        <rFont val="Calibri"/>
        <family val="2"/>
        <scheme val="minor"/>
      </rPr>
      <t>Appeal status wrong</t>
    </r>
  </si>
  <si>
    <r>
      <t xml:space="preserve">Appeal Status: </t>
    </r>
    <r>
      <rPr>
        <sz val="11"/>
        <rFont val="Calibri"/>
        <family val="2"/>
        <scheme val="minor"/>
      </rPr>
      <t>Appeal status not showing</t>
    </r>
  </si>
  <si>
    <r>
      <t xml:space="preserve">Appeal Status: </t>
    </r>
    <r>
      <rPr>
        <sz val="11"/>
        <rFont val="Calibri"/>
        <family val="2"/>
        <scheme val="minor"/>
      </rPr>
      <t>Upload issue</t>
    </r>
  </si>
  <si>
    <r>
      <t xml:space="preserve">Appeal Status: </t>
    </r>
    <r>
      <rPr>
        <sz val="11"/>
        <rFont val="Calibri"/>
        <family val="2"/>
        <scheme val="minor"/>
      </rPr>
      <t>Technical error</t>
    </r>
  </si>
  <si>
    <r>
      <t xml:space="preserve">Appeal Status: </t>
    </r>
    <r>
      <rPr>
        <sz val="11"/>
        <rFont val="Calibri"/>
        <family val="2"/>
        <scheme val="minor"/>
      </rPr>
      <t>Other</t>
    </r>
  </si>
  <si>
    <r>
      <t xml:space="preserve">Benefit Hubs/Content: </t>
    </r>
    <r>
      <rPr>
        <sz val="11"/>
        <rFont val="Calibri"/>
        <family val="2"/>
        <scheme val="minor"/>
      </rPr>
      <t>General question</t>
    </r>
  </si>
  <si>
    <r>
      <t xml:space="preserve">Benefit Hubs/Content: </t>
    </r>
    <r>
      <rPr>
        <sz val="11"/>
        <rFont val="Calibri"/>
        <family val="2"/>
        <scheme val="minor"/>
      </rPr>
      <t>Incorrect information</t>
    </r>
  </si>
  <si>
    <r>
      <t xml:space="preserve">Benefit Hubs/Content: </t>
    </r>
    <r>
      <rPr>
        <sz val="11"/>
        <rFont val="Calibri"/>
        <family val="2"/>
        <scheme val="minor"/>
      </rPr>
      <t>Navigation</t>
    </r>
  </si>
  <si>
    <r>
      <t xml:space="preserve">Benefit Hubs/Content: </t>
    </r>
    <r>
      <rPr>
        <sz val="11"/>
        <rFont val="Calibri"/>
        <family val="2"/>
        <scheme val="minor"/>
      </rPr>
      <t>Other</t>
    </r>
  </si>
  <si>
    <r>
      <rPr>
        <i/>
        <sz val="11"/>
        <color theme="1"/>
        <rFont val="Calibri"/>
        <family val="2"/>
        <scheme val="minor"/>
      </rPr>
      <t xml:space="preserve">Claim Status: </t>
    </r>
    <r>
      <rPr>
        <sz val="11"/>
        <color theme="1"/>
        <rFont val="Calibri"/>
        <family val="2"/>
        <scheme val="minor"/>
      </rPr>
      <t>General Question</t>
    </r>
  </si>
  <si>
    <r>
      <rPr>
        <i/>
        <sz val="11"/>
        <color theme="1"/>
        <rFont val="Calibri"/>
        <family val="2"/>
        <scheme val="minor"/>
      </rPr>
      <t>Claim Status</t>
    </r>
    <r>
      <rPr>
        <sz val="11"/>
        <color theme="1"/>
        <rFont val="Calibri"/>
        <family val="2"/>
        <scheme val="minor"/>
      </rPr>
      <t>: Claim Status Wrong</t>
    </r>
  </si>
  <si>
    <r>
      <rPr>
        <i/>
        <sz val="11"/>
        <color theme="1"/>
        <rFont val="Calibri"/>
        <family val="2"/>
        <scheme val="minor"/>
      </rPr>
      <t xml:space="preserve">Claim Status: </t>
    </r>
    <r>
      <rPr>
        <sz val="11"/>
        <color theme="1"/>
        <rFont val="Calibri"/>
        <family val="2"/>
        <scheme val="minor"/>
      </rPr>
      <t>Claim Satus Not Showing</t>
    </r>
  </si>
  <si>
    <r>
      <rPr>
        <i/>
        <sz val="11"/>
        <color theme="1"/>
        <rFont val="Calibri"/>
        <family val="2"/>
        <scheme val="minor"/>
      </rPr>
      <t xml:space="preserve">Claim Status: </t>
    </r>
    <r>
      <rPr>
        <sz val="11"/>
        <color theme="1"/>
        <rFont val="Calibri"/>
        <family val="2"/>
        <scheme val="minor"/>
      </rPr>
      <t>Upload Issue</t>
    </r>
  </si>
  <si>
    <r>
      <rPr>
        <i/>
        <sz val="11"/>
        <color theme="1"/>
        <rFont val="Calibri"/>
        <family val="2"/>
        <scheme val="minor"/>
      </rPr>
      <t xml:space="preserve">Claim Status: </t>
    </r>
    <r>
      <rPr>
        <sz val="11"/>
        <color theme="1"/>
        <rFont val="Calibri"/>
        <family val="2"/>
        <scheme val="minor"/>
      </rPr>
      <t>Technical Error</t>
    </r>
  </si>
  <si>
    <r>
      <rPr>
        <i/>
        <sz val="11"/>
        <color theme="1"/>
        <rFont val="Calibri"/>
        <family val="2"/>
        <scheme val="minor"/>
      </rPr>
      <t>Claim Status:</t>
    </r>
    <r>
      <rPr>
        <sz val="11"/>
        <color theme="1"/>
        <rFont val="Calibri"/>
        <family val="2"/>
        <scheme val="minor"/>
      </rPr>
      <t xml:space="preserve"> Other</t>
    </r>
  </si>
  <si>
    <r>
      <rPr>
        <i/>
        <sz val="11"/>
        <color theme="1"/>
        <rFont val="Calibri"/>
        <family val="2"/>
        <scheme val="minor"/>
      </rPr>
      <t xml:space="preserve">Disability Claim Application: </t>
    </r>
    <r>
      <rPr>
        <sz val="11"/>
        <color theme="1"/>
        <rFont val="Calibri"/>
        <family val="2"/>
        <scheme val="minor"/>
      </rPr>
      <t>General Question</t>
    </r>
  </si>
  <si>
    <r>
      <rPr>
        <i/>
        <sz val="11"/>
        <color theme="1"/>
        <rFont val="Calibri"/>
        <family val="2"/>
        <scheme val="minor"/>
      </rPr>
      <t xml:space="preserve">Disability Claim Application: </t>
    </r>
    <r>
      <rPr>
        <sz val="11"/>
        <color theme="1"/>
        <rFont val="Calibri"/>
        <family val="2"/>
        <scheme val="minor"/>
      </rPr>
      <t>Upload issue</t>
    </r>
  </si>
  <si>
    <r>
      <rPr>
        <i/>
        <sz val="11"/>
        <color theme="1"/>
        <rFont val="Calibri"/>
        <family val="2"/>
        <scheme val="minor"/>
      </rPr>
      <t xml:space="preserve">Disability Claim Application: </t>
    </r>
    <r>
      <rPr>
        <sz val="11"/>
        <color theme="1"/>
        <rFont val="Calibri"/>
        <family val="2"/>
        <scheme val="minor"/>
      </rPr>
      <t>Technical Error</t>
    </r>
  </si>
  <si>
    <r>
      <rPr>
        <i/>
        <sz val="11"/>
        <color theme="1"/>
        <rFont val="Calibri"/>
        <family val="2"/>
        <scheme val="minor"/>
      </rPr>
      <t xml:space="preserve">Disability Claim Application: </t>
    </r>
    <r>
      <rPr>
        <sz val="11"/>
        <color theme="1"/>
        <rFont val="Calibri"/>
        <family val="2"/>
        <scheme val="minor"/>
      </rPr>
      <t>Other</t>
    </r>
  </si>
  <si>
    <r>
      <rPr>
        <i/>
        <sz val="11"/>
        <color theme="1"/>
        <rFont val="Calibri"/>
        <family val="2"/>
        <scheme val="minor"/>
      </rPr>
      <t xml:space="preserve">Education Benefits Applications: </t>
    </r>
    <r>
      <rPr>
        <sz val="11"/>
        <color theme="1"/>
        <rFont val="Calibri"/>
        <family val="2"/>
        <scheme val="minor"/>
      </rPr>
      <t>General Question</t>
    </r>
  </si>
  <si>
    <r>
      <rPr>
        <i/>
        <sz val="11"/>
        <color theme="1"/>
        <rFont val="Calibri"/>
        <family val="2"/>
        <scheme val="minor"/>
      </rPr>
      <t xml:space="preserve">Education Benefits Applications: </t>
    </r>
    <r>
      <rPr>
        <sz val="11"/>
        <color theme="1"/>
        <rFont val="Calibri"/>
        <family val="2"/>
        <scheme val="minor"/>
      </rPr>
      <t>Navigation</t>
    </r>
  </si>
  <si>
    <r>
      <rPr>
        <i/>
        <sz val="11"/>
        <color theme="1"/>
        <rFont val="Calibri"/>
        <family val="2"/>
        <scheme val="minor"/>
      </rPr>
      <t xml:space="preserve">Education Benefits Applications: </t>
    </r>
    <r>
      <rPr>
        <sz val="11"/>
        <color theme="1"/>
        <rFont val="Calibri"/>
        <family val="2"/>
        <scheme val="minor"/>
      </rPr>
      <t>Technical Error</t>
    </r>
  </si>
  <si>
    <r>
      <rPr>
        <i/>
        <sz val="11"/>
        <color theme="1"/>
        <rFont val="Calibri"/>
        <family val="2"/>
        <scheme val="minor"/>
      </rPr>
      <t xml:space="preserve">Education Benefits Applications: </t>
    </r>
    <r>
      <rPr>
        <sz val="11"/>
        <color theme="1"/>
        <rFont val="Calibri"/>
        <family val="2"/>
        <scheme val="minor"/>
      </rPr>
      <t>Upload issue</t>
    </r>
  </si>
  <si>
    <r>
      <rPr>
        <i/>
        <sz val="11"/>
        <color theme="1"/>
        <rFont val="Calibri"/>
        <family val="2"/>
        <scheme val="minor"/>
      </rPr>
      <t xml:space="preserve">Education Benefits Applications: </t>
    </r>
    <r>
      <rPr>
        <sz val="11"/>
        <color theme="1"/>
        <rFont val="Calibri"/>
        <family val="2"/>
        <scheme val="minor"/>
      </rPr>
      <t>Other</t>
    </r>
  </si>
  <si>
    <r>
      <rPr>
        <i/>
        <sz val="11"/>
        <color theme="1"/>
        <rFont val="Calibri"/>
        <family val="2"/>
        <scheme val="minor"/>
      </rPr>
      <t xml:space="preserve">Facillity Locator: </t>
    </r>
    <r>
      <rPr>
        <sz val="11"/>
        <color theme="1"/>
        <rFont val="Calibri"/>
        <family val="2"/>
        <scheme val="minor"/>
      </rPr>
      <t>General Question</t>
    </r>
  </si>
  <si>
    <r>
      <rPr>
        <i/>
        <sz val="11"/>
        <color theme="1"/>
        <rFont val="Calibri"/>
        <family val="2"/>
        <scheme val="minor"/>
      </rPr>
      <t xml:space="preserve">Facillity Locator: </t>
    </r>
    <r>
      <rPr>
        <sz val="11"/>
        <color theme="1"/>
        <rFont val="Calibri"/>
        <family val="2"/>
        <scheme val="minor"/>
      </rPr>
      <t>Incorrect Data</t>
    </r>
  </si>
  <si>
    <r>
      <rPr>
        <i/>
        <sz val="11"/>
        <color theme="1"/>
        <rFont val="Calibri"/>
        <family val="2"/>
        <scheme val="minor"/>
      </rPr>
      <t xml:space="preserve">Facillity Locator: </t>
    </r>
    <r>
      <rPr>
        <sz val="11"/>
        <color theme="1"/>
        <rFont val="Calibri"/>
        <family val="2"/>
        <scheme val="minor"/>
      </rPr>
      <t>Navigation</t>
    </r>
  </si>
  <si>
    <r>
      <rPr>
        <i/>
        <sz val="11"/>
        <color theme="1"/>
        <rFont val="Calibri"/>
        <family val="2"/>
        <scheme val="minor"/>
      </rPr>
      <t xml:space="preserve">Facillity Locator: </t>
    </r>
    <r>
      <rPr>
        <sz val="11"/>
        <color theme="1"/>
        <rFont val="Calibri"/>
        <family val="2"/>
        <scheme val="minor"/>
      </rPr>
      <t>Technical Error</t>
    </r>
  </si>
  <si>
    <r>
      <rPr>
        <i/>
        <sz val="11"/>
        <color theme="1"/>
        <rFont val="Calibri"/>
        <family val="2"/>
        <scheme val="minor"/>
      </rPr>
      <t xml:space="preserve">Facillity Locator: </t>
    </r>
    <r>
      <rPr>
        <sz val="11"/>
        <color theme="1"/>
        <rFont val="Calibri"/>
        <family val="2"/>
        <scheme val="minor"/>
      </rPr>
      <t>Other</t>
    </r>
  </si>
  <si>
    <r>
      <rPr>
        <i/>
        <sz val="11"/>
        <color theme="1"/>
        <rFont val="Calibri"/>
        <family val="2"/>
        <scheme val="minor"/>
      </rPr>
      <t xml:space="preserve">GI Bill Comparison Tool: </t>
    </r>
    <r>
      <rPr>
        <sz val="11"/>
        <color theme="1"/>
        <rFont val="Calibri"/>
        <family val="2"/>
        <scheme val="minor"/>
      </rPr>
      <t>General Question</t>
    </r>
  </si>
  <si>
    <r>
      <rPr>
        <i/>
        <sz val="11"/>
        <color theme="1"/>
        <rFont val="Calibri"/>
        <family val="2"/>
        <scheme val="minor"/>
      </rPr>
      <t>GI Bill Comparison Tool:</t>
    </r>
    <r>
      <rPr>
        <sz val="11"/>
        <color theme="1"/>
        <rFont val="Calibri"/>
        <family val="2"/>
        <scheme val="minor"/>
      </rPr>
      <t xml:space="preserve"> Incorrect Data</t>
    </r>
  </si>
  <si>
    <r>
      <rPr>
        <i/>
        <sz val="11"/>
        <color theme="1"/>
        <rFont val="Calibri"/>
        <family val="2"/>
        <scheme val="minor"/>
      </rPr>
      <t xml:space="preserve">GI Bill Comparison Tool: </t>
    </r>
    <r>
      <rPr>
        <sz val="11"/>
        <color theme="1"/>
        <rFont val="Calibri"/>
        <family val="2"/>
        <scheme val="minor"/>
      </rPr>
      <t>Navigation</t>
    </r>
  </si>
  <si>
    <r>
      <rPr>
        <i/>
        <sz val="11"/>
        <color theme="1"/>
        <rFont val="Calibri"/>
        <family val="2"/>
        <scheme val="minor"/>
      </rPr>
      <t xml:space="preserve">GI Bill Comparison Tool: </t>
    </r>
    <r>
      <rPr>
        <sz val="11"/>
        <color theme="1"/>
        <rFont val="Calibri"/>
        <family val="2"/>
        <scheme val="minor"/>
      </rPr>
      <t>Technical Error</t>
    </r>
  </si>
  <si>
    <r>
      <rPr>
        <i/>
        <sz val="11"/>
        <color theme="1"/>
        <rFont val="Calibri"/>
        <family val="2"/>
        <scheme val="minor"/>
      </rPr>
      <t xml:space="preserve">GI Bill Comparison Tool: </t>
    </r>
    <r>
      <rPr>
        <sz val="11"/>
        <color theme="1"/>
        <rFont val="Calibri"/>
        <family val="2"/>
        <scheme val="minor"/>
      </rPr>
      <t>Other</t>
    </r>
  </si>
  <si>
    <r>
      <rPr>
        <i/>
        <sz val="11"/>
        <color theme="1"/>
        <rFont val="Calibri"/>
        <family val="2"/>
        <scheme val="minor"/>
      </rPr>
      <t xml:space="preserve">GI Bill School Feedback Tool: </t>
    </r>
    <r>
      <rPr>
        <sz val="11"/>
        <color theme="1"/>
        <rFont val="Calibri"/>
        <family val="2"/>
        <scheme val="minor"/>
      </rPr>
      <t>General Question</t>
    </r>
  </si>
  <si>
    <r>
      <rPr>
        <i/>
        <sz val="11"/>
        <color theme="1"/>
        <rFont val="Calibri"/>
        <family val="2"/>
        <scheme val="minor"/>
      </rPr>
      <t xml:space="preserve">GI Bill School Feedback Tool: </t>
    </r>
    <r>
      <rPr>
        <sz val="11"/>
        <color theme="1"/>
        <rFont val="Calibri"/>
        <family val="2"/>
        <scheme val="minor"/>
      </rPr>
      <t>Navigation</t>
    </r>
  </si>
  <si>
    <r>
      <rPr>
        <i/>
        <sz val="11"/>
        <color theme="1"/>
        <rFont val="Calibri"/>
        <family val="2"/>
        <scheme val="minor"/>
      </rPr>
      <t xml:space="preserve">GI Bill School Feedback Tool: </t>
    </r>
    <r>
      <rPr>
        <sz val="11"/>
        <color theme="1"/>
        <rFont val="Calibri"/>
        <family val="2"/>
        <scheme val="minor"/>
      </rPr>
      <t>Technical Error</t>
    </r>
  </si>
  <si>
    <r>
      <rPr>
        <i/>
        <sz val="11"/>
        <color theme="1"/>
        <rFont val="Calibri"/>
        <family val="2"/>
        <scheme val="minor"/>
      </rPr>
      <t xml:space="preserve">GI Bill School Feedback Tool: </t>
    </r>
    <r>
      <rPr>
        <sz val="11"/>
        <color theme="1"/>
        <rFont val="Calibri"/>
        <family val="2"/>
        <scheme val="minor"/>
      </rPr>
      <t>Other</t>
    </r>
  </si>
  <si>
    <r>
      <rPr>
        <i/>
        <sz val="11"/>
        <color theme="1"/>
        <rFont val="Calibri"/>
        <family val="2"/>
        <scheme val="minor"/>
      </rPr>
      <t xml:space="preserve">GI Bill Statement of Benefits: </t>
    </r>
    <r>
      <rPr>
        <sz val="11"/>
        <color theme="1"/>
        <rFont val="Calibri"/>
        <family val="2"/>
        <scheme val="minor"/>
      </rPr>
      <t>General Question</t>
    </r>
  </si>
  <si>
    <r>
      <rPr>
        <i/>
        <sz val="11"/>
        <color theme="1"/>
        <rFont val="Calibri"/>
        <family val="2"/>
        <scheme val="minor"/>
      </rPr>
      <t xml:space="preserve">GI Bill Statement of Benefits: </t>
    </r>
    <r>
      <rPr>
        <sz val="11"/>
        <color theme="1"/>
        <rFont val="Calibri"/>
        <family val="2"/>
        <scheme val="minor"/>
      </rPr>
      <t>Navigation</t>
    </r>
  </si>
  <si>
    <r>
      <rPr>
        <i/>
        <sz val="11"/>
        <color theme="1"/>
        <rFont val="Calibri"/>
        <family val="2"/>
        <scheme val="minor"/>
      </rPr>
      <t xml:space="preserve">GI Bill Statement of Benefits: </t>
    </r>
    <r>
      <rPr>
        <sz val="11"/>
        <color theme="1"/>
        <rFont val="Calibri"/>
        <family val="2"/>
        <scheme val="minor"/>
      </rPr>
      <t>Technical Error</t>
    </r>
  </si>
  <si>
    <r>
      <rPr>
        <i/>
        <sz val="11"/>
        <color theme="1"/>
        <rFont val="Calibri"/>
        <family val="2"/>
      </rPr>
      <t xml:space="preserve">GI Bill Statement of Benefits: </t>
    </r>
    <r>
      <rPr>
        <sz val="11"/>
        <color theme="1"/>
        <rFont val="Calibri"/>
        <family val="2"/>
      </rPr>
      <t>Download issue</t>
    </r>
  </si>
  <si>
    <r>
      <rPr>
        <i/>
        <sz val="11"/>
        <color theme="1"/>
        <rFont val="Calibri"/>
        <family val="2"/>
        <scheme val="minor"/>
      </rPr>
      <t xml:space="preserve">GI Bill Statement of Benefits: </t>
    </r>
    <r>
      <rPr>
        <sz val="11"/>
        <color theme="1"/>
        <rFont val="Calibri"/>
        <family val="2"/>
        <scheme val="minor"/>
      </rPr>
      <t>Other</t>
    </r>
  </si>
  <si>
    <r>
      <rPr>
        <i/>
        <sz val="11"/>
        <color theme="1"/>
        <rFont val="Calibri"/>
        <family val="2"/>
        <scheme val="minor"/>
      </rPr>
      <t xml:space="preserve">Healthcare Application: </t>
    </r>
    <r>
      <rPr>
        <sz val="11"/>
        <color theme="1"/>
        <rFont val="Calibri"/>
        <family val="2"/>
        <scheme val="minor"/>
      </rPr>
      <t>General Question</t>
    </r>
  </si>
  <si>
    <r>
      <rPr>
        <i/>
        <sz val="11"/>
        <color theme="1"/>
        <rFont val="Calibri"/>
        <family val="2"/>
        <scheme val="minor"/>
      </rPr>
      <t xml:space="preserve">Healthcare Application: </t>
    </r>
    <r>
      <rPr>
        <sz val="11"/>
        <color theme="1"/>
        <rFont val="Calibri"/>
        <family val="2"/>
        <scheme val="minor"/>
      </rPr>
      <t>Eligibiilty</t>
    </r>
  </si>
  <si>
    <r>
      <rPr>
        <i/>
        <sz val="11"/>
        <color theme="1"/>
        <rFont val="Calibri"/>
        <family val="2"/>
        <scheme val="minor"/>
      </rPr>
      <t xml:space="preserve">Healthcare Application: </t>
    </r>
    <r>
      <rPr>
        <sz val="11"/>
        <color theme="1"/>
        <rFont val="Calibri"/>
        <family val="2"/>
        <scheme val="minor"/>
      </rPr>
      <t>Navigation</t>
    </r>
  </si>
  <si>
    <r>
      <rPr>
        <i/>
        <sz val="11"/>
        <color theme="1"/>
        <rFont val="Calibri"/>
        <family val="2"/>
        <scheme val="minor"/>
      </rPr>
      <t xml:space="preserve">Healthcare Application: </t>
    </r>
    <r>
      <rPr>
        <sz val="11"/>
        <color theme="1"/>
        <rFont val="Calibri"/>
        <family val="2"/>
        <scheme val="minor"/>
      </rPr>
      <t>Technical Error</t>
    </r>
  </si>
  <si>
    <r>
      <rPr>
        <i/>
        <sz val="11"/>
        <color theme="1"/>
        <rFont val="Calibri"/>
        <family val="2"/>
      </rPr>
      <t xml:space="preserve">Healthcare Application: </t>
    </r>
    <r>
      <rPr>
        <sz val="11"/>
        <color theme="1"/>
        <rFont val="Calibri"/>
        <family val="2"/>
      </rPr>
      <t>Upload Issue</t>
    </r>
  </si>
  <si>
    <r>
      <rPr>
        <i/>
        <sz val="11"/>
        <color theme="1"/>
        <rFont val="Calibri"/>
        <family val="2"/>
        <scheme val="minor"/>
      </rPr>
      <t xml:space="preserve">Healthcare Application: </t>
    </r>
    <r>
      <rPr>
        <sz val="11"/>
        <color theme="1"/>
        <rFont val="Calibri"/>
        <family val="2"/>
        <scheme val="minor"/>
      </rPr>
      <t>Other</t>
    </r>
  </si>
  <si>
    <r>
      <rPr>
        <i/>
        <sz val="11"/>
        <color theme="1"/>
        <rFont val="Calibri"/>
        <family val="2"/>
        <scheme val="minor"/>
      </rPr>
      <t xml:space="preserve">Identity Verification: </t>
    </r>
    <r>
      <rPr>
        <sz val="11"/>
        <color theme="1"/>
        <rFont val="Calibri"/>
        <family val="2"/>
        <scheme val="minor"/>
      </rPr>
      <t>General Question</t>
    </r>
  </si>
  <si>
    <r>
      <rPr>
        <i/>
        <sz val="11"/>
        <color theme="1"/>
        <rFont val="Calibri"/>
        <family val="2"/>
        <scheme val="minor"/>
      </rPr>
      <t xml:space="preserve">Identity Verification: </t>
    </r>
    <r>
      <rPr>
        <sz val="11"/>
        <color theme="1"/>
        <rFont val="Calibri"/>
        <family val="2"/>
        <scheme val="minor"/>
      </rPr>
      <t>DS Logon</t>
    </r>
  </si>
  <si>
    <r>
      <rPr>
        <i/>
        <sz val="11"/>
        <color theme="1"/>
        <rFont val="Calibri"/>
        <family val="2"/>
        <scheme val="minor"/>
      </rPr>
      <t xml:space="preserve">Identity Verification: </t>
    </r>
    <r>
      <rPr>
        <sz val="11"/>
        <color theme="1"/>
        <rFont val="Calibri"/>
        <family val="2"/>
        <scheme val="minor"/>
      </rPr>
      <t>ID.me</t>
    </r>
  </si>
  <si>
    <r>
      <rPr>
        <i/>
        <sz val="11"/>
        <color theme="1"/>
        <rFont val="Calibri"/>
        <family val="2"/>
        <scheme val="minor"/>
      </rPr>
      <t xml:space="preserve">Identity Verification: </t>
    </r>
    <r>
      <rPr>
        <sz val="11"/>
        <color theme="1"/>
        <rFont val="Calibri"/>
        <family val="2"/>
        <scheme val="minor"/>
      </rPr>
      <t>MHV</t>
    </r>
  </si>
  <si>
    <r>
      <rPr>
        <i/>
        <sz val="11"/>
        <color theme="1"/>
        <rFont val="Calibri"/>
        <family val="2"/>
        <scheme val="minor"/>
      </rPr>
      <t xml:space="preserve">Identity Verification: </t>
    </r>
    <r>
      <rPr>
        <sz val="11"/>
        <color theme="1"/>
        <rFont val="Calibri"/>
        <family val="2"/>
        <scheme val="minor"/>
      </rPr>
      <t>Records do not match</t>
    </r>
  </si>
  <si>
    <r>
      <rPr>
        <i/>
        <sz val="11"/>
        <color theme="1"/>
        <rFont val="Calibri"/>
        <family val="2"/>
        <scheme val="minor"/>
      </rPr>
      <t xml:space="preserve">Identity Verification: </t>
    </r>
    <r>
      <rPr>
        <sz val="11"/>
        <color theme="1"/>
        <rFont val="Calibri"/>
        <family val="2"/>
        <scheme val="minor"/>
      </rPr>
      <t>Technical Error</t>
    </r>
  </si>
  <si>
    <r>
      <rPr>
        <i/>
        <sz val="11"/>
        <color theme="1"/>
        <rFont val="Calibri"/>
        <family val="2"/>
        <scheme val="minor"/>
      </rPr>
      <t xml:space="preserve">Identity Verification: </t>
    </r>
    <r>
      <rPr>
        <sz val="11"/>
        <color theme="1"/>
        <rFont val="Calibri"/>
        <family val="2"/>
        <scheme val="minor"/>
      </rPr>
      <t>Other</t>
    </r>
  </si>
  <si>
    <r>
      <rPr>
        <i/>
        <sz val="11"/>
        <color theme="1"/>
        <rFont val="Calibri"/>
        <family val="2"/>
      </rPr>
      <t xml:space="preserve">Not VA.gov: </t>
    </r>
    <r>
      <rPr>
        <sz val="11"/>
        <color theme="1"/>
        <rFont val="Calibri"/>
        <family val="2"/>
      </rPr>
      <t>Not in DEERS</t>
    </r>
  </si>
  <si>
    <r>
      <rPr>
        <i/>
        <sz val="11"/>
        <color theme="1"/>
        <rFont val="Calibri"/>
        <family val="2"/>
      </rPr>
      <t xml:space="preserve">Not VA.gov: </t>
    </r>
    <r>
      <rPr>
        <sz val="11"/>
        <color theme="1"/>
        <rFont val="Calibri"/>
        <family val="2"/>
      </rPr>
      <t>VIC Status</t>
    </r>
  </si>
  <si>
    <r>
      <rPr>
        <i/>
        <sz val="11"/>
        <color theme="1"/>
        <rFont val="Calibri"/>
        <family val="2"/>
      </rPr>
      <t xml:space="preserve">Not VA.gov: </t>
    </r>
    <r>
      <rPr>
        <sz val="11"/>
        <color theme="1"/>
        <rFont val="Calibri"/>
        <family val="2"/>
      </rPr>
      <t>Other</t>
    </r>
  </si>
  <si>
    <r>
      <rPr>
        <i/>
        <sz val="11"/>
        <color theme="1"/>
        <rFont val="Calibri"/>
        <family val="2"/>
        <scheme val="minor"/>
      </rPr>
      <t xml:space="preserve">Pension Application: </t>
    </r>
    <r>
      <rPr>
        <sz val="11"/>
        <color theme="1"/>
        <rFont val="Calibri"/>
        <family val="2"/>
        <scheme val="minor"/>
      </rPr>
      <t>General Question</t>
    </r>
  </si>
  <si>
    <r>
      <rPr>
        <i/>
        <sz val="11"/>
        <color theme="1"/>
        <rFont val="Calibri"/>
        <family val="2"/>
        <scheme val="minor"/>
      </rPr>
      <t xml:space="preserve">Pension Application: </t>
    </r>
    <r>
      <rPr>
        <sz val="11"/>
        <color theme="1"/>
        <rFont val="Calibri"/>
        <family val="2"/>
        <scheme val="minor"/>
      </rPr>
      <t>Eligibiilty</t>
    </r>
  </si>
  <si>
    <r>
      <rPr>
        <i/>
        <sz val="11"/>
        <color theme="1"/>
        <rFont val="Calibri"/>
        <family val="2"/>
        <scheme val="minor"/>
      </rPr>
      <t xml:space="preserve">Pension Application: </t>
    </r>
    <r>
      <rPr>
        <sz val="11"/>
        <color theme="1"/>
        <rFont val="Calibri"/>
        <family val="2"/>
        <scheme val="minor"/>
      </rPr>
      <t>Navigation</t>
    </r>
  </si>
  <si>
    <r>
      <rPr>
        <i/>
        <sz val="11"/>
        <color theme="1"/>
        <rFont val="Calibri"/>
        <family val="2"/>
        <scheme val="minor"/>
      </rPr>
      <t xml:space="preserve">Pension Application: </t>
    </r>
    <r>
      <rPr>
        <sz val="11"/>
        <color theme="1"/>
        <rFont val="Calibri"/>
        <family val="2"/>
        <scheme val="minor"/>
      </rPr>
      <t>Technical Error</t>
    </r>
  </si>
  <si>
    <r>
      <rPr>
        <i/>
        <sz val="11"/>
        <color theme="1"/>
        <rFont val="Calibri"/>
        <family val="2"/>
      </rPr>
      <t xml:space="preserve">Pension Application: </t>
    </r>
    <r>
      <rPr>
        <sz val="11"/>
        <color theme="1"/>
        <rFont val="Calibri"/>
        <family val="2"/>
      </rPr>
      <t>Upload Issue</t>
    </r>
  </si>
  <si>
    <r>
      <rPr>
        <i/>
        <sz val="11"/>
        <color theme="1"/>
        <rFont val="Calibri"/>
        <family val="2"/>
        <scheme val="minor"/>
      </rPr>
      <t xml:space="preserve">Pension Application: </t>
    </r>
    <r>
      <rPr>
        <sz val="11"/>
        <color theme="1"/>
        <rFont val="Calibri"/>
        <family val="2"/>
        <scheme val="minor"/>
      </rPr>
      <t>Other</t>
    </r>
  </si>
  <si>
    <r>
      <rPr>
        <i/>
        <sz val="11"/>
        <color theme="1"/>
        <rFont val="Calibri"/>
        <family val="2"/>
        <scheme val="minor"/>
      </rPr>
      <t xml:space="preserve">Profile: </t>
    </r>
    <r>
      <rPr>
        <sz val="11"/>
        <color theme="1"/>
        <rFont val="Calibri"/>
        <family val="2"/>
        <scheme val="minor"/>
      </rPr>
      <t>General Question</t>
    </r>
  </si>
  <si>
    <r>
      <rPr>
        <i/>
        <sz val="11"/>
        <color theme="1"/>
        <rFont val="Calibri"/>
        <family val="2"/>
        <scheme val="minor"/>
      </rPr>
      <t xml:space="preserve">Profile: </t>
    </r>
    <r>
      <rPr>
        <sz val="11"/>
        <color theme="1"/>
        <rFont val="Calibri"/>
        <family val="2"/>
        <scheme val="minor"/>
      </rPr>
      <t>Contact Info</t>
    </r>
  </si>
  <si>
    <r>
      <rPr>
        <i/>
        <sz val="11"/>
        <color theme="1"/>
        <rFont val="Calibri"/>
        <family val="2"/>
        <scheme val="minor"/>
      </rPr>
      <t xml:space="preserve">Profile: </t>
    </r>
    <r>
      <rPr>
        <sz val="11"/>
        <color theme="1"/>
        <rFont val="Calibri"/>
        <family val="2"/>
        <scheme val="minor"/>
      </rPr>
      <t>Update address issue</t>
    </r>
  </si>
  <si>
    <r>
      <rPr>
        <i/>
        <sz val="11"/>
        <color theme="1"/>
        <rFont val="Calibri"/>
        <family val="2"/>
        <scheme val="minor"/>
      </rPr>
      <t xml:space="preserve">Profile: </t>
    </r>
    <r>
      <rPr>
        <sz val="11"/>
        <color theme="1"/>
        <rFont val="Calibri"/>
        <family val="2"/>
        <scheme val="minor"/>
      </rPr>
      <t>Personal Info</t>
    </r>
  </si>
  <si>
    <r>
      <rPr>
        <i/>
        <sz val="11"/>
        <color theme="1"/>
        <rFont val="Calibri"/>
        <family val="2"/>
        <scheme val="minor"/>
      </rPr>
      <t xml:space="preserve">Profile: </t>
    </r>
    <r>
      <rPr>
        <sz val="11"/>
        <color theme="1"/>
        <rFont val="Calibri"/>
        <family val="2"/>
        <scheme val="minor"/>
      </rPr>
      <t>Direct Deposit</t>
    </r>
  </si>
  <si>
    <r>
      <rPr>
        <i/>
        <sz val="11"/>
        <color theme="1"/>
        <rFont val="Calibri"/>
        <family val="2"/>
        <scheme val="minor"/>
      </rPr>
      <t xml:space="preserve">Profile: </t>
    </r>
    <r>
      <rPr>
        <sz val="11"/>
        <color theme="1"/>
        <rFont val="Calibri"/>
        <family val="2"/>
        <scheme val="minor"/>
      </rPr>
      <t>Military Info</t>
    </r>
  </si>
  <si>
    <r>
      <rPr>
        <i/>
        <sz val="11"/>
        <color theme="1"/>
        <rFont val="Calibri"/>
        <family val="2"/>
      </rPr>
      <t xml:space="preserve">Profile: </t>
    </r>
    <r>
      <rPr>
        <sz val="11"/>
        <color theme="1"/>
        <rFont val="Calibri"/>
        <family val="2"/>
      </rPr>
      <t>Technical Error</t>
    </r>
  </si>
  <si>
    <r>
      <rPr>
        <i/>
        <sz val="11"/>
        <color theme="1"/>
        <rFont val="Calibri"/>
        <family val="2"/>
      </rPr>
      <t xml:space="preserve">Profile: </t>
    </r>
    <r>
      <rPr>
        <sz val="11"/>
        <color theme="1"/>
        <rFont val="Calibri"/>
        <family val="2"/>
      </rPr>
      <t>Other</t>
    </r>
  </si>
  <si>
    <r>
      <rPr>
        <i/>
        <sz val="11"/>
        <color theme="1"/>
        <rFont val="Calibri"/>
        <family val="2"/>
        <scheme val="minor"/>
      </rPr>
      <t xml:space="preserve">Secure Messaging: </t>
    </r>
    <r>
      <rPr>
        <sz val="11"/>
        <color theme="1"/>
        <rFont val="Calibri"/>
        <family val="2"/>
        <scheme val="minor"/>
      </rPr>
      <t>General Question</t>
    </r>
  </si>
  <si>
    <r>
      <rPr>
        <i/>
        <sz val="11"/>
        <color theme="1"/>
        <rFont val="Calibri"/>
        <family val="2"/>
        <scheme val="minor"/>
      </rPr>
      <t xml:space="preserve">Secure Messaging: </t>
    </r>
    <r>
      <rPr>
        <sz val="11"/>
        <color theme="1"/>
        <rFont val="Calibri"/>
        <family val="2"/>
        <scheme val="minor"/>
      </rPr>
      <t>Email Notification</t>
    </r>
  </si>
  <si>
    <r>
      <rPr>
        <i/>
        <sz val="11"/>
        <color theme="1"/>
        <rFont val="Calibri"/>
        <family val="2"/>
        <scheme val="minor"/>
      </rPr>
      <t xml:space="preserve">Secure Messaging: </t>
    </r>
    <r>
      <rPr>
        <sz val="11"/>
        <color theme="1"/>
        <rFont val="Calibri"/>
        <family val="2"/>
        <scheme val="minor"/>
      </rPr>
      <t>Technical Error</t>
    </r>
  </si>
  <si>
    <r>
      <rPr>
        <i/>
        <sz val="11"/>
        <color theme="1"/>
        <rFont val="Calibri"/>
        <family val="2"/>
        <scheme val="minor"/>
      </rPr>
      <t xml:space="preserve">Secure Messaging: </t>
    </r>
    <r>
      <rPr>
        <sz val="11"/>
        <color theme="1"/>
        <rFont val="Calibri"/>
        <family val="2"/>
        <scheme val="minor"/>
      </rPr>
      <t>Navigation</t>
    </r>
  </si>
  <si>
    <r>
      <rPr>
        <i/>
        <sz val="11"/>
        <color theme="1"/>
        <rFont val="Calibri"/>
        <family val="2"/>
        <scheme val="minor"/>
      </rPr>
      <t xml:space="preserve">Secure Messaging: </t>
    </r>
    <r>
      <rPr>
        <sz val="11"/>
        <color theme="1"/>
        <rFont val="Calibri"/>
        <family val="2"/>
        <scheme val="minor"/>
      </rPr>
      <t>Provider Not Found</t>
    </r>
  </si>
  <si>
    <r>
      <rPr>
        <i/>
        <sz val="11"/>
        <color theme="1"/>
        <rFont val="Calibri"/>
        <family val="2"/>
        <scheme val="minor"/>
      </rPr>
      <t xml:space="preserve">Secure Messaging: </t>
    </r>
    <r>
      <rPr>
        <sz val="11"/>
        <color theme="1"/>
        <rFont val="Calibri"/>
        <family val="2"/>
        <scheme val="minor"/>
      </rPr>
      <t>Other</t>
    </r>
  </si>
  <si>
    <r>
      <rPr>
        <i/>
        <sz val="11"/>
        <color theme="1"/>
        <rFont val="Calibri"/>
        <family val="2"/>
      </rPr>
      <t xml:space="preserve">VA Home Loan: </t>
    </r>
    <r>
      <rPr>
        <sz val="11"/>
        <color theme="1"/>
        <rFont val="Calibri"/>
        <family val="2"/>
      </rPr>
      <t>General Question</t>
    </r>
  </si>
  <si>
    <r>
      <rPr>
        <i/>
        <sz val="11"/>
        <color theme="1"/>
        <rFont val="Calibri"/>
        <family val="2"/>
      </rPr>
      <t xml:space="preserve">VA Home Loan: </t>
    </r>
    <r>
      <rPr>
        <sz val="11"/>
        <color theme="1"/>
        <rFont val="Calibri"/>
        <family val="2"/>
      </rPr>
      <t>Technical Error</t>
    </r>
  </si>
  <si>
    <r>
      <rPr>
        <i/>
        <sz val="11"/>
        <color theme="1"/>
        <rFont val="Calibri"/>
        <family val="2"/>
      </rPr>
      <t xml:space="preserve">VA Home Loan: </t>
    </r>
    <r>
      <rPr>
        <sz val="11"/>
        <color theme="1"/>
        <rFont val="Calibri"/>
        <family val="2"/>
      </rPr>
      <t>Other</t>
    </r>
  </si>
  <si>
    <r>
      <rPr>
        <i/>
        <sz val="11"/>
        <color theme="1"/>
        <rFont val="Calibri"/>
        <family val="2"/>
        <scheme val="minor"/>
      </rPr>
      <t xml:space="preserve">VA Letters and Benefits: </t>
    </r>
    <r>
      <rPr>
        <sz val="11"/>
        <color theme="1"/>
        <rFont val="Calibri"/>
        <family val="2"/>
        <scheme val="minor"/>
      </rPr>
      <t>General Question</t>
    </r>
  </si>
  <si>
    <r>
      <rPr>
        <i/>
        <sz val="11"/>
        <color theme="1"/>
        <rFont val="Calibri"/>
        <family val="2"/>
        <scheme val="minor"/>
      </rPr>
      <t xml:space="preserve">VA Letters and Benefits: </t>
    </r>
    <r>
      <rPr>
        <sz val="11"/>
        <color theme="1"/>
        <rFont val="Calibri"/>
        <family val="2"/>
        <scheme val="minor"/>
      </rPr>
      <t>Technical Error</t>
    </r>
  </si>
  <si>
    <r>
      <rPr>
        <i/>
        <sz val="11"/>
        <color theme="1"/>
        <rFont val="Calibri"/>
        <family val="2"/>
        <scheme val="minor"/>
      </rPr>
      <t xml:space="preserve">VA Letters and Benefits: </t>
    </r>
    <r>
      <rPr>
        <sz val="11"/>
        <color theme="1"/>
        <rFont val="Calibri"/>
        <family val="2"/>
        <scheme val="minor"/>
      </rPr>
      <t>Download Issue</t>
    </r>
  </si>
  <si>
    <r>
      <rPr>
        <i/>
        <sz val="11"/>
        <color theme="1"/>
        <rFont val="Calibri"/>
        <family val="2"/>
        <scheme val="minor"/>
      </rPr>
      <t xml:space="preserve">VA Letters and Benefits: </t>
    </r>
    <r>
      <rPr>
        <sz val="11"/>
        <color theme="1"/>
        <rFont val="Calibri"/>
        <family val="2"/>
        <scheme val="minor"/>
      </rPr>
      <t>Missing Letter</t>
    </r>
  </si>
  <si>
    <r>
      <rPr>
        <i/>
        <sz val="11"/>
        <color theme="1"/>
        <rFont val="Calibri"/>
        <family val="2"/>
        <scheme val="minor"/>
      </rPr>
      <t xml:space="preserve">VA Letters and Benefits: </t>
    </r>
    <r>
      <rPr>
        <sz val="11"/>
        <color theme="1"/>
        <rFont val="Calibri"/>
        <family val="2"/>
        <scheme val="minor"/>
      </rPr>
      <t>Wrong Information</t>
    </r>
  </si>
  <si>
    <r>
      <rPr>
        <i/>
        <sz val="11"/>
        <color theme="1"/>
        <rFont val="Calibri"/>
        <family val="2"/>
        <scheme val="minor"/>
      </rPr>
      <t xml:space="preserve">VA Letters and Benefits: </t>
    </r>
    <r>
      <rPr>
        <sz val="11"/>
        <color theme="1"/>
        <rFont val="Calibri"/>
        <family val="2"/>
        <scheme val="minor"/>
      </rPr>
      <t>Other</t>
    </r>
  </si>
  <si>
    <r>
      <rPr>
        <i/>
        <sz val="11"/>
        <rFont val="Calibri"/>
        <family val="2"/>
        <scheme val="minor"/>
      </rPr>
      <t xml:space="preserve">Va.gov Feedback: </t>
    </r>
    <r>
      <rPr>
        <sz val="11"/>
        <rFont val="Calibri"/>
        <family val="2"/>
        <scheme val="minor"/>
      </rPr>
      <t>General Feedback</t>
    </r>
  </si>
  <si>
    <r>
      <rPr>
        <i/>
        <sz val="11"/>
        <rFont val="Calibri"/>
        <family val="2"/>
        <scheme val="minor"/>
      </rPr>
      <t xml:space="preserve">Va.gov Feedback: </t>
    </r>
    <r>
      <rPr>
        <sz val="11"/>
        <rFont val="Calibri"/>
        <family val="2"/>
        <scheme val="minor"/>
      </rPr>
      <t>Preferred VAMC</t>
    </r>
  </si>
  <si>
    <t>Claim</t>
  </si>
  <si>
    <t>Payments / Debts</t>
  </si>
  <si>
    <t>If a field is blank, there is no reporting from the business line for that category during the time period.</t>
  </si>
  <si>
    <t>Account Creation/Sign In</t>
  </si>
  <si>
    <t/>
  </si>
  <si>
    <t>Documents Verification</t>
  </si>
  <si>
    <t>General Status</t>
  </si>
  <si>
    <t>SOC / SSOC Questions</t>
  </si>
  <si>
    <t>Verify NOD / Form 9 received</t>
  </si>
  <si>
    <t>Withdraw Issue</t>
  </si>
  <si>
    <t>Appeals Modernization</t>
  </si>
  <si>
    <t>Add Spouse</t>
  </si>
  <si>
    <t>Add Spouse and Minor Children</t>
  </si>
  <si>
    <t>Death of a Non-Veteran Beneficiary</t>
  </si>
  <si>
    <t>Death of a Veteran</t>
  </si>
  <si>
    <t>Explanation of Letter</t>
  </si>
  <si>
    <t>General Inquiry</t>
  </si>
  <si>
    <t>Higher Level Review Update</t>
  </si>
  <si>
    <t>How to file</t>
  </si>
  <si>
    <t>NOD Update</t>
  </si>
  <si>
    <t>Opt-in Letter</t>
  </si>
  <si>
    <t>Other Dependency Related Call</t>
  </si>
  <si>
    <t>Other VHA Issues</t>
  </si>
  <si>
    <t>Referral to Another VA Business Line</t>
  </si>
  <si>
    <t>Release of Records</t>
  </si>
  <si>
    <t>Request for Benefit Letter</t>
  </si>
  <si>
    <t>Status Update</t>
  </si>
  <si>
    <t>Supplemental Claim Update</t>
  </si>
  <si>
    <t>VBA Phone Number/ VBA Fax</t>
  </si>
  <si>
    <t>VHA Phone Number/VHA Fax Number</t>
  </si>
  <si>
    <t>Withdraw a Claim/Contention</t>
  </si>
  <si>
    <t>Burial Plot and Transportation benefits</t>
  </si>
  <si>
    <t>Death Pension / A and A / Housebound</t>
  </si>
  <si>
    <t>DIC (Dependency and Indemnity Compensation) / Accrued</t>
  </si>
  <si>
    <t>Document Verification</t>
  </si>
  <si>
    <t>Exam</t>
  </si>
  <si>
    <t>Income Adjustment</t>
  </si>
  <si>
    <t>ITF/ VA Form 21-0966</t>
  </si>
  <si>
    <t>ITF/Generate ITF</t>
  </si>
  <si>
    <t>IVM</t>
  </si>
  <si>
    <t>MOD Payments</t>
  </si>
  <si>
    <t>Reconsideration Request</t>
  </si>
  <si>
    <t>Contract Examinations</t>
  </si>
  <si>
    <t>Appointment confirmation/reschedule/cancellation</t>
  </si>
  <si>
    <t>Business Applications</t>
  </si>
  <si>
    <t>Mileage reimbursement</t>
  </si>
  <si>
    <t>Quality Concerns/Complaint</t>
  </si>
  <si>
    <t>Vendor location/contact information</t>
  </si>
  <si>
    <t>Email Blank Forms</t>
  </si>
  <si>
    <t>Military Installation Access</t>
  </si>
  <si>
    <t>Request for Forms</t>
  </si>
  <si>
    <t>Add Adopted Children</t>
  </si>
  <si>
    <t>Add Minor Children</t>
  </si>
  <si>
    <t>Add School Aged Children</t>
  </si>
  <si>
    <t>Add Step Children</t>
  </si>
  <si>
    <t>Elevated/Follow-Up</t>
  </si>
  <si>
    <t>Remove Dependents</t>
  </si>
  <si>
    <t>Submitted via Form 674</t>
  </si>
  <si>
    <t>Submitted via Form 686c</t>
  </si>
  <si>
    <t>Supported Personnel Action Required</t>
  </si>
  <si>
    <t>General Benefits</t>
  </si>
  <si>
    <t>Remote Proofing</t>
  </si>
  <si>
    <t>Technical Issues</t>
  </si>
  <si>
    <t>Eligibility Determinations</t>
  </si>
  <si>
    <t>Fiduciary</t>
  </si>
  <si>
    <t>CADD</t>
  </si>
  <si>
    <t>Direct Deposit</t>
  </si>
  <si>
    <t>Fiduciary Contact Request</t>
  </si>
  <si>
    <t>Fiduciary Issues requiring Transfer/VA</t>
  </si>
  <si>
    <t>Fiduciary Issues Requiring VAI</t>
  </si>
  <si>
    <t>Misuse Allegation</t>
  </si>
  <si>
    <t>FNOD</t>
  </si>
  <si>
    <t>Death of a Dependent</t>
  </si>
  <si>
    <t>Non-Veteran Award Stop</t>
  </si>
  <si>
    <t>FOIA/Privacy Act</t>
  </si>
  <si>
    <t>General Benefit Information For NCA</t>
  </si>
  <si>
    <t>Cemetery Location</t>
  </si>
  <si>
    <t>Eligibility</t>
  </si>
  <si>
    <t>Adaptive Housing</t>
  </si>
  <si>
    <t>Ancillary Benefits</t>
  </si>
  <si>
    <t>Clothing Allowance</t>
  </si>
  <si>
    <t>Compensation and Related Benefits</t>
  </si>
  <si>
    <t>Death Benefits</t>
  </si>
  <si>
    <t>Education Benefits</t>
  </si>
  <si>
    <t>Home Loan</t>
  </si>
  <si>
    <t>Insurance Benefits</t>
  </si>
  <si>
    <t>Loan Guaranty</t>
  </si>
  <si>
    <t>Pension</t>
  </si>
  <si>
    <t>Vehicle Allowance / Adaptation</t>
  </si>
  <si>
    <t>Vocational Rehabilitation and Employment</t>
  </si>
  <si>
    <t>General Benefits Information for VHA</t>
  </si>
  <si>
    <t>CHAMP VA / TRICARE</t>
  </si>
  <si>
    <t>Fee Basis</t>
  </si>
  <si>
    <t>Medical Treatment</t>
  </si>
  <si>
    <t>Patient Advocate</t>
  </si>
  <si>
    <t>Prescriptions</t>
  </si>
  <si>
    <t>Ghost Call/Disconnected Call</t>
  </si>
  <si>
    <t>N/A</t>
  </si>
  <si>
    <t>Media Inquiries</t>
  </si>
  <si>
    <t>Advertisement</t>
  </si>
  <si>
    <t>Recent News Stories</t>
  </si>
  <si>
    <t>Mission Act</t>
  </si>
  <si>
    <t>Community Care Eligibility</t>
  </si>
  <si>
    <t>Copays/Insurance</t>
  </si>
  <si>
    <t>Healthcare Eligibility</t>
  </si>
  <si>
    <t>Transfer/escalation to Community Care</t>
  </si>
  <si>
    <t>New VA Letter</t>
  </si>
  <si>
    <t>VRE Post Closure Letter</t>
  </si>
  <si>
    <t>VRE Post Closure Letter Application Assistance</t>
  </si>
  <si>
    <t>Non VA Calls</t>
  </si>
  <si>
    <t>Not Identifed</t>
  </si>
  <si>
    <t>Not Identified</t>
  </si>
  <si>
    <t>Address Change / Account Suspended</t>
  </si>
  <si>
    <t>Amount of Payment</t>
  </si>
  <si>
    <t>COLA (Cost of Living Adjustment)</t>
  </si>
  <si>
    <t>Date of Payment</t>
  </si>
  <si>
    <t>Go Direct Master Cards</t>
  </si>
  <si>
    <t>Incorrect Check Amount</t>
  </si>
  <si>
    <t>Medical Center Debts</t>
  </si>
  <si>
    <t>Non Receipt of Checks</t>
  </si>
  <si>
    <t>Payment Deductions</t>
  </si>
  <si>
    <t>Payment Lost / Stolen</t>
  </si>
  <si>
    <t>Verifying VA Income</t>
  </si>
  <si>
    <t>Potential Incident</t>
  </si>
  <si>
    <t>Change of DD</t>
  </si>
  <si>
    <t>Changed Address</t>
  </si>
  <si>
    <t>DD Change Letter</t>
  </si>
  <si>
    <t>eBenefits Information</t>
  </si>
  <si>
    <t>RAMP</t>
  </si>
  <si>
    <t>Sensitive File</t>
  </si>
  <si>
    <t>SEP/VSO</t>
  </si>
  <si>
    <t>Appeals Status</t>
  </si>
  <si>
    <t>Claim Form Issues</t>
  </si>
  <si>
    <t>Claim Status Issues</t>
  </si>
  <si>
    <t>Claim Submission Issues</t>
  </si>
  <si>
    <t>General Questions</t>
  </si>
  <si>
    <t>Login Issues</t>
  </si>
  <si>
    <t>OGC Database Issues</t>
  </si>
  <si>
    <t>Payment History Issues</t>
  </si>
  <si>
    <t>POA Issues</t>
  </si>
  <si>
    <t>Search Issues</t>
  </si>
  <si>
    <t>Updating Forms</t>
  </si>
  <si>
    <t>Special Issues</t>
  </si>
  <si>
    <t>Agent Orange</t>
  </si>
  <si>
    <t>Blue Water Navy</t>
  </si>
  <si>
    <t>Elderly Veterans</t>
  </si>
  <si>
    <t>Homeless</t>
  </si>
  <si>
    <t>OEF/OIF (Operation Enduring Freedom / Operation Iraqi Freedom)</t>
  </si>
  <si>
    <t>Outreach</t>
  </si>
  <si>
    <t>PTSD</t>
  </si>
  <si>
    <t>Women Veteran</t>
  </si>
  <si>
    <t>Suicide Call</t>
  </si>
  <si>
    <t>Threat Call</t>
  </si>
  <si>
    <t>Physical Threat on Individual</t>
  </si>
  <si>
    <t>Address (CADD)</t>
  </si>
  <si>
    <t>Bank Account / EFT</t>
  </si>
  <si>
    <t>Phone Number/ Email Address</t>
  </si>
  <si>
    <t>va.gov</t>
  </si>
  <si>
    <t>General Inquiries</t>
  </si>
  <si>
    <t>Sub-Topic</t>
  </si>
  <si>
    <t>Issue Count</t>
  </si>
  <si>
    <t>-</t>
  </si>
  <si>
    <t>**Cells are highlighted if the # of issues for a topic or sub-topic make up at least 10% of the total issues.</t>
  </si>
  <si>
    <t>**Cells are highlighted if the # of issues for a topic or sub-topic make up at least 5% of the total issues.</t>
  </si>
  <si>
    <t>Transfer/escalation to Health Eligibility Center</t>
  </si>
  <si>
    <t>Minority Veterans</t>
  </si>
  <si>
    <r>
      <rPr>
        <sz val="18"/>
        <color theme="1"/>
        <rFont val="Calibri"/>
        <family val="2"/>
        <scheme val="minor"/>
      </rPr>
      <t>VA.gov Contact Center Report</t>
    </r>
    <r>
      <rPr>
        <sz val="14"/>
        <color theme="1"/>
        <rFont val="Calibri"/>
        <family val="2"/>
        <scheme val="minor"/>
      </rPr>
      <t xml:space="preserve">
</t>
    </r>
    <r>
      <rPr>
        <sz val="11"/>
        <color theme="1"/>
        <rFont val="Calibri"/>
        <family val="2"/>
        <scheme val="minor"/>
      </rPr>
      <t>3/1/2020 - 3/31/2020</t>
    </r>
    <r>
      <rPr>
        <sz val="14"/>
        <color theme="1"/>
        <rFont val="Calibri"/>
        <family val="2"/>
        <scheme val="minor"/>
      </rPr>
      <t xml:space="preserve">
</t>
    </r>
  </si>
  <si>
    <r>
      <rPr>
        <sz val="20"/>
        <color theme="1"/>
        <rFont val="Calibri"/>
        <family val="2"/>
        <scheme val="minor"/>
      </rPr>
      <t>IRIS Issues Breakdown</t>
    </r>
    <r>
      <rPr>
        <sz val="24"/>
        <color theme="1"/>
        <rFont val="Calibri"/>
        <family val="2"/>
        <scheme val="minor"/>
      </rPr>
      <t xml:space="preserve"> </t>
    </r>
    <r>
      <rPr>
        <sz val="11"/>
        <color theme="1"/>
        <rFont val="Calibri"/>
        <family val="2"/>
        <scheme val="minor"/>
      </rPr>
      <t xml:space="preserve">
3/1/2020 - 3/31/2020
</t>
    </r>
  </si>
  <si>
    <r>
      <rPr>
        <sz val="20"/>
        <color theme="1"/>
        <rFont val="Calibri"/>
        <family val="2"/>
        <scheme val="minor"/>
      </rPr>
      <t>White House VA Hotline Issues Breakdown</t>
    </r>
    <r>
      <rPr>
        <sz val="24"/>
        <color theme="1"/>
        <rFont val="Calibri"/>
        <family val="2"/>
        <scheme val="minor"/>
      </rPr>
      <t xml:space="preserve"> </t>
    </r>
    <r>
      <rPr>
        <sz val="11"/>
        <color theme="1"/>
        <rFont val="Calibri"/>
        <family val="2"/>
        <scheme val="minor"/>
      </rPr>
      <t xml:space="preserve">
3/1/2020 - 3/31/2020
</t>
    </r>
  </si>
  <si>
    <r>
      <rPr>
        <sz val="24"/>
        <color theme="1"/>
        <rFont val="Calibri"/>
        <family val="2"/>
        <scheme val="minor"/>
      </rPr>
      <t>NCC Issues Issues Breakdown</t>
    </r>
    <r>
      <rPr>
        <sz val="11"/>
        <color theme="1"/>
        <rFont val="Calibri"/>
        <family val="2"/>
        <scheme val="minor"/>
      </rPr>
      <t xml:space="preserve">
3/1/2020 - 3/31/2020
</t>
    </r>
  </si>
  <si>
    <r>
      <rPr>
        <sz val="20"/>
        <color theme="1"/>
        <rFont val="Calibri"/>
        <family val="2"/>
        <scheme val="minor"/>
      </rPr>
      <t>HRC Issues Breakdown</t>
    </r>
    <r>
      <rPr>
        <sz val="24"/>
        <color theme="1"/>
        <rFont val="Calibri"/>
        <family val="2"/>
        <scheme val="minor"/>
      </rPr>
      <t xml:space="preserve"> </t>
    </r>
    <r>
      <rPr>
        <sz val="11"/>
        <color theme="1"/>
        <rFont val="Calibri"/>
        <family val="2"/>
        <scheme val="minor"/>
      </rPr>
      <t xml:space="preserve">
3/1/2020 - 3/31/2020
</t>
    </r>
  </si>
  <si>
    <r>
      <rPr>
        <sz val="20"/>
        <color theme="1"/>
        <rFont val="Calibri"/>
        <family val="2"/>
        <scheme val="minor"/>
      </rPr>
      <t>Veteran Feedback</t>
    </r>
    <r>
      <rPr>
        <sz val="11"/>
        <color theme="1"/>
        <rFont val="Calibri"/>
        <family val="2"/>
        <scheme val="minor"/>
      </rPr>
      <t xml:space="preserve">
3/1/2020 - 3/31/2020
</t>
    </r>
  </si>
  <si>
    <t>C and P Exam Reschedule Issue</t>
  </si>
  <si>
    <t>Hearing Reschedule Issue</t>
  </si>
  <si>
    <t>Pre-screening at VA Facilities</t>
  </si>
  <si>
    <t>Transfer to VAMC</t>
  </si>
  <si>
    <t>VA Operations Status/Closures</t>
  </si>
  <si>
    <t>VRE Appt Question</t>
  </si>
  <si>
    <t>C123</t>
  </si>
  <si>
    <t>Bomb Threat</t>
  </si>
  <si>
    <t>Novel Coronavirus</t>
  </si>
  <si>
    <t>The HRC call center did not provide data for March 2020 issues</t>
  </si>
  <si>
    <t>On March 5, 2020 I went to the VA office on Fillmore Drive in Colorado Springs, CO to sign up for benefits/VA card. During the visit the computers in the building went down but came back up in a few minutes. The next day, March 6, 2020, I received a phone call on my cell phone from an "unknown number", so I dismissed it because I do not answer calls from unknown callers. Several minutes later my phone alerted me that a voicemail message had been left. I listened to the message and it was supposedly from the VA to have me call them so I could talk with them about my medical benefits. The man said his name is Javier and spoke in very thick middle-eastern accent (not Spanish in my opinion), very hard to understand. He said to call them back at 866-400-1237. This call has the earmarks of being a scam so I did not call back. If it is a scam then the VA network has been hacked and my information as well as many others has been compromised. If it is a legitimate call, the VA should use veterans who can speak English to contact veterans. Thanks for your time.</t>
  </si>
  <si>
    <t>In this growing time of identity theft, it seems the current system of calling in to an automated phone system to get access to veteran information. It seems there should be a PIN to access the information and the call-in department should have a password on file to challenge an unnecessary access to veteran records and medical records.The sign in portals should provide a similar authentication other than date of birth, etc. To make this system change, it should be offered as a veteran choice to add the authentication.</t>
  </si>
  <si>
    <t>Veteran rated 70% service connected called because he finds the va.gov education information under Vetz tech that the wording is misleading because institutions are referred as “preferred” or “non-preferred.” The link to the listing specifically says it goes "approved providers." The veteran thinks it is misleading and it should go back to listing schools as “approved” or “not approved” in the listing itself. Warm transfer to Education.</t>
  </si>
  <si>
    <t>Caller complaining about the new va.gov site for Urgent Care stating it's confusing and he has to do more work now.</t>
  </si>
  <si>
    <t>Make filing for travel reimbursement available via the internet. This is especially important now with COVID-19. It doesn’t make sense for me to drive 140 miles r/t to file mileage for a VA visit.</t>
  </si>
  <si>
    <t>My health E vet is a complete disaster. After 6 futile wasted years of attempting to log-in, and the few rare times I actually get in, the messaging function to my provider never works. The built-in glitches inherent in the My Health E vet are the source of this ongoing disaster.
The solution is to rewrite ALL the code, eliminate every un-necessary step in the log-in process. Then focus on the links inside to ensure they actually function as designed. As it is, my health E vet is a colossal waste of taxpayer money and everybody connected with my health E vet should be forced to repay the govt the salaries they did not earn for this colossal disaster, otherwise, if My Health E vet is up and running smoothly, this email I am sending for the umteenth time would never have to be sent.
The next query is in response to the corona virus hysteria, especially in the W.Palm Beach VA Bldg 10 shut down. The workers there are so lazy they rarely show up on time for scheduled appts, which ensure very low bldg occupancy. Since Palm Beach County has a very low corona virus patient load and no deaths so far, tells me the folks at Bldg 10, who are not even health care providers, butt are merely paper pushers...when a vet is fortunate to encounter one who is actually that diligent, are using the current hysteria for an extended paid for vacation at taxpayer expense.
I speak from first hand experience of my encounters at Bldg 10, 6 years ago, when the lazy personnel there couldn't use the corona virus as an excuse for their laziness.Just because they eventually go thru the motions when they eventually show up for work does not automagically mean they are over-burdened. They left me under-whelmed every time I was forced to make repeat trips to Bldg 10 just to get the simplest task accomplished.</t>
  </si>
  <si>
    <t>Dear VA,
I am writing to make a request for two small improvements to a web page on the VA's website. This web page has the title "Novel Coronavirus Disease (COVID-19)". This web page is located at this URL: "https://www.publichealth.va.gov/n-coronavirus/index.asp".
This web page lists (among other things) the number of known Veteran patients with a COVID-19 diagnosis, in each of those VA sectors where there has been at least one known Veteran COVID-19 diagnosis. The page also lists the number of known Veteran deaths that are related to COVID-19.
The VA web page described above does not tell in which VA sector the death(s) have occurred. Also, the names used for some of the VA sectors it lists do not make it easy to tell where the sector is located. One sector's name ("NOLA") is just an acronym, and I found it rather difficult to figure out exactly where that sector is.
I request that the VA include the sector names for the locations where the Veteran deaths related to COVID-19 have occurred. I also request that the sector names be improved, so that it will be easier for us to know where the sectors are located. Just by adding a state designation to the sector name, such as "Togus, ME", instead of just "Togus", would help a great deal.
Thank you for your consideration in this matter, and thank you very much for providing us this web page.
Sincerely,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</si>
</sst>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indexed="8"/>
      <name val="Calibri"/>
      <family val="2"/>
      <scheme val="minor"/>
    </font>
    <font>
      <b/>
      <sz val="11"/>
      <name val="Calibri"/>
      <family val="2"/>
      <scheme val="minor"/>
    </font>
    <font>
      <sz val="9"/>
      <color indexed="81"/>
      <name val="Tahoma"/>
      <family val="2"/>
    </font>
    <font>
      <b/>
      <sz val="9"/>
      <color indexed="81"/>
      <name val="Tahoma"/>
      <family val="2"/>
    </font>
    <font>
      <sz val="14"/>
      <color theme="1"/>
      <name val="Calibri"/>
      <family val="2"/>
      <scheme val="minor"/>
    </font>
    <font>
      <sz val="18"/>
      <color theme="1"/>
      <name val="Calibri"/>
      <family val="2"/>
      <scheme val="minor"/>
    </font>
    <font>
      <i/>
      <sz val="11"/>
      <name val="Calibri"/>
      <family val="2"/>
      <scheme val="minor"/>
    </font>
    <font>
      <sz val="20"/>
      <color theme="1"/>
      <name val="Calibri"/>
      <family val="2"/>
      <scheme val="minor"/>
    </font>
    <font>
      <sz val="24"/>
      <color theme="1"/>
      <name val="Calibri"/>
      <family val="2"/>
      <scheme val="minor"/>
    </font>
    <font>
      <sz val="10"/>
      <name val="Arial"/>
      <family val="2"/>
    </font>
    <font>
      <sz val="10"/>
      <color indexed="8"/>
      <name val="Tahoma"/>
      <family val="2"/>
    </font>
    <font>
      <i/>
      <sz val="11"/>
      <color theme="1"/>
      <name val="Calibri"/>
      <family val="2"/>
      <scheme val="minor"/>
    </font>
    <font>
      <sz val="11"/>
      <color theme="1"/>
      <name val="Calibri"/>
      <family val="2"/>
    </font>
    <font>
      <i/>
      <sz val="11"/>
      <color theme="1"/>
      <name val="Calibri"/>
      <family val="2"/>
    </font>
    <font>
      <b/>
      <sz val="11"/>
      <color theme="0" tint="-0.14999847407452621"/>
      <name val="Calibri"/>
      <family val="2"/>
      <scheme val="minor"/>
    </font>
    <font>
      <b/>
      <sz val="11"/>
      <color rgb="FF000000"/>
      <name val="Calibri"/>
      <family val="2"/>
      <scheme val="minor"/>
    </font>
    <font>
      <sz val="11"/>
      <color rgb="FF000000"/>
      <name val="Calibri"/>
      <family val="2"/>
      <scheme val="minor"/>
    </font>
    <font>
      <i/>
      <sz val="9"/>
      <color rgb="FF000000"/>
      <name val="Segoe UI"/>
      <family val="2"/>
    </font>
    <font>
      <i/>
      <sz val="10"/>
      <name val="Calibri"/>
      <family val="2"/>
      <scheme val="minor"/>
    </font>
    <font>
      <sz val="8"/>
      <name val="Calibri"/>
      <family val="2"/>
      <scheme val="minor"/>
    </font>
    <font>
      <sz val="9"/>
      <color rgb="FF000000"/>
      <name val="Segoe UI"/>
      <family val="2"/>
    </font>
  </fonts>
  <fills count="13">
    <fill>
      <patternFill patternType="none"/>
    </fill>
    <fill>
      <patternFill patternType="gray125"/>
    </fill>
    <fill>
      <patternFill patternType="solid">
        <fgColor theme="0"/>
        <bgColor indexed="64"/>
      </patternFill>
    </fill>
    <fill>
      <patternFill patternType="solid">
        <fgColor rgb="FF4682B4"/>
        <bgColor indexed="0"/>
      </patternFill>
    </fill>
    <fill>
      <patternFill patternType="solid">
        <fgColor theme="0"/>
        <bgColor indexed="0"/>
      </patternFill>
    </fill>
    <fill>
      <patternFill patternType="solid">
        <fgColor theme="0" tint="-0.14999847407452621"/>
        <bgColor indexed="0"/>
      </patternFill>
    </fill>
    <fill>
      <patternFill patternType="solid">
        <fgColor theme="5"/>
        <bgColor indexed="64"/>
      </patternFill>
    </fill>
    <fill>
      <patternFill patternType="solid">
        <fgColor theme="5"/>
        <bgColor indexed="0"/>
      </patternFill>
    </fill>
    <fill>
      <patternFill patternType="solid">
        <fgColor theme="0" tint="-0.14999847407452621"/>
        <bgColor indexed="64"/>
      </patternFill>
    </fill>
    <fill>
      <patternFill patternType="solid">
        <fgColor rgb="FFF5F5F5"/>
        <bgColor rgb="FFF5F5F5"/>
      </patternFill>
    </fill>
    <fill>
      <patternFill patternType="solid">
        <fgColor rgb="FFDCDCDC"/>
        <bgColor rgb="FFDCDCDC"/>
      </patternFill>
    </fill>
    <fill>
      <patternFill patternType="solid">
        <fgColor theme="0" tint="-0.14999847407452621"/>
        <bgColor rgb="FFF5F5F5"/>
      </patternFill>
    </fill>
    <fill>
      <patternFill patternType="solid">
        <fgColor theme="0"/>
        <bgColor rgb="FFDCDCDC"/>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595959"/>
      </left>
      <right style="thin">
        <color indexed="64"/>
      </right>
      <top style="thin">
        <color indexed="64"/>
      </top>
      <bottom style="thin">
        <color rgb="FF595959"/>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31">
    <xf numFmtId="0" fontId="0" fillId="0" borderId="0" xfId="0"/>
    <xf numFmtId="0" fontId="0" fillId="2" borderId="0" xfId="0" applyFill="1"/>
    <xf numFmtId="0" fontId="0" fillId="2" borderId="1" xfId="0" applyFill="1" applyBorder="1"/>
    <xf numFmtId="0" fontId="3" fillId="0" borderId="0" xfId="0" applyFont="1"/>
    <xf numFmtId="0" fontId="4" fillId="0" borderId="2" xfId="0" applyFont="1" applyBorder="1" applyAlignment="1" applyProtection="1">
      <alignment horizontal="center" wrapText="1" readingOrder="1"/>
      <protection locked="0"/>
    </xf>
    <xf numFmtId="0" fontId="4" fillId="0" borderId="2" xfId="0" quotePrefix="1" applyFont="1" applyBorder="1" applyAlignment="1" applyProtection="1">
      <alignment horizontal="center" wrapText="1" readingOrder="1"/>
      <protection locked="0"/>
    </xf>
    <xf numFmtId="0" fontId="2" fillId="0" borderId="3" xfId="1" applyFont="1" applyBorder="1" applyAlignment="1" applyProtection="1">
      <alignment horizontal="center" wrapText="1" readingOrder="1"/>
      <protection locked="0"/>
    </xf>
    <xf numFmtId="0" fontId="3" fillId="0" borderId="4" xfId="0" applyFont="1" applyBorder="1" applyAlignment="1" applyProtection="1">
      <alignment horizontal="center" vertical="top" wrapText="1"/>
      <protection locked="0"/>
    </xf>
    <xf numFmtId="0" fontId="4" fillId="0" borderId="4" xfId="0" quotePrefix="1" applyFont="1" applyBorder="1" applyAlignment="1" applyProtection="1">
      <alignment horizontal="center" wrapText="1" readingOrder="1"/>
      <protection locked="0"/>
    </xf>
    <xf numFmtId="0" fontId="4" fillId="0" borderId="4" xfId="0" applyFont="1" applyBorder="1" applyAlignment="1" applyProtection="1">
      <alignment horizontal="center" wrapText="1" readingOrder="1"/>
      <protection locked="0"/>
    </xf>
    <xf numFmtId="0" fontId="1" fillId="3" borderId="5" xfId="0" applyFont="1" applyFill="1" applyBorder="1" applyAlignment="1" applyProtection="1">
      <alignment horizontal="center" wrapText="1" readingOrder="1"/>
      <protection locked="0"/>
    </xf>
    <xf numFmtId="0" fontId="1" fillId="3" borderId="6" xfId="0" applyFont="1" applyFill="1" applyBorder="1" applyAlignment="1" applyProtection="1">
      <alignment horizontal="center" wrapText="1" readingOrder="1"/>
      <protection locked="0"/>
    </xf>
    <xf numFmtId="0" fontId="1" fillId="3" borderId="7" xfId="0" applyFont="1" applyFill="1" applyBorder="1" applyAlignment="1" applyProtection="1">
      <alignment horizontal="center" wrapText="1" readingOrder="1"/>
      <protection locked="0"/>
    </xf>
    <xf numFmtId="0" fontId="2" fillId="0" borderId="8" xfId="1" applyFont="1" applyBorder="1" applyAlignment="1" applyProtection="1">
      <alignment horizontal="center" wrapText="1" readingOrder="1"/>
      <protection locked="0"/>
    </xf>
    <xf numFmtId="0" fontId="4" fillId="0" borderId="9" xfId="0" quotePrefix="1" applyFont="1" applyBorder="1" applyAlignment="1" applyProtection="1">
      <alignment horizontal="center" wrapText="1" readingOrder="1"/>
      <protection locked="0"/>
    </xf>
    <xf numFmtId="0" fontId="4" fillId="0" borderId="10" xfId="0" quotePrefix="1" applyFont="1" applyBorder="1" applyAlignment="1" applyProtection="1">
      <alignment horizontal="center" wrapText="1" readingOrder="1"/>
      <protection locked="0"/>
    </xf>
    <xf numFmtId="0" fontId="4" fillId="0" borderId="9" xfId="0" applyFont="1" applyBorder="1" applyAlignment="1" applyProtection="1">
      <alignment horizontal="center" wrapText="1" readingOrder="1"/>
      <protection locked="0"/>
    </xf>
    <xf numFmtId="0" fontId="4" fillId="0" borderId="10" xfId="0" applyFont="1" applyBorder="1" applyAlignment="1" applyProtection="1">
      <alignment horizontal="center" wrapText="1" readingOrder="1"/>
      <protection locked="0"/>
    </xf>
    <xf numFmtId="0" fontId="3" fillId="0" borderId="8" xfId="0" applyFont="1" applyBorder="1" applyAlignment="1" applyProtection="1">
      <alignment horizontal="center" wrapText="1" readingOrder="1"/>
      <protection locked="0"/>
    </xf>
    <xf numFmtId="0" fontId="3" fillId="4" borderId="2" xfId="0" applyFont="1" applyFill="1" applyBorder="1" applyAlignment="1" applyProtection="1">
      <alignment horizontal="center" vertical="top" wrapText="1" readingOrder="1"/>
      <protection locked="0"/>
    </xf>
    <xf numFmtId="0" fontId="3" fillId="4" borderId="2" xfId="0" quotePrefix="1" applyFont="1" applyFill="1" applyBorder="1" applyAlignment="1" applyProtection="1">
      <alignment horizontal="center" vertical="top" wrapText="1" readingOrder="1"/>
      <protection locked="0"/>
    </xf>
    <xf numFmtId="0" fontId="5" fillId="4" borderId="0" xfId="0" applyFont="1" applyFill="1" applyBorder="1" applyAlignment="1" applyProtection="1">
      <alignment vertical="top" readingOrder="1"/>
      <protection locked="0"/>
    </xf>
    <xf numFmtId="0" fontId="1" fillId="3" borderId="2" xfId="0" applyFont="1" applyFill="1" applyBorder="1" applyAlignment="1" applyProtection="1">
      <alignment horizontal="center" vertical="top" readingOrder="1"/>
      <protection locked="0"/>
    </xf>
    <xf numFmtId="0" fontId="1" fillId="3" borderId="2" xfId="0" applyFont="1" applyFill="1" applyBorder="1" applyAlignment="1" applyProtection="1">
      <alignment horizontal="center" vertical="top" wrapText="1" readingOrder="1"/>
      <protection locked="0"/>
    </xf>
    <xf numFmtId="0" fontId="10" fillId="4" borderId="2" xfId="0" applyFont="1" applyFill="1" applyBorder="1" applyAlignment="1" applyProtection="1">
      <alignment vertical="top" readingOrder="1"/>
      <protection locked="0"/>
    </xf>
    <xf numFmtId="0" fontId="3" fillId="4" borderId="2" xfId="0" applyFont="1" applyFill="1" applyBorder="1" applyAlignment="1" applyProtection="1">
      <alignment horizontal="center" vertical="top" readingOrder="1"/>
      <protection locked="0"/>
    </xf>
    <xf numFmtId="0" fontId="4" fillId="2" borderId="0" xfId="0" applyFont="1" applyFill="1" applyAlignment="1" applyProtection="1">
      <alignment vertical="top" readingOrder="1"/>
      <protection locked="0"/>
    </xf>
    <xf numFmtId="0" fontId="3" fillId="2" borderId="0" xfId="0" applyFont="1" applyFill="1" applyBorder="1" applyAlignment="1"/>
    <xf numFmtId="0" fontId="5" fillId="4" borderId="2" xfId="0" applyFont="1" applyFill="1" applyBorder="1" applyAlignment="1" applyProtection="1">
      <alignment horizontal="center" vertical="top" readingOrder="1"/>
      <protection locked="0"/>
    </xf>
    <xf numFmtId="0" fontId="0" fillId="2" borderId="0" xfId="0" applyFill="1" applyAlignment="1">
      <alignment vertical="center"/>
    </xf>
    <xf numFmtId="0" fontId="4" fillId="2" borderId="0" xfId="0" applyFont="1" applyFill="1" applyAlignment="1" applyProtection="1">
      <alignment vertical="center" readingOrder="1"/>
      <protection locked="0"/>
    </xf>
    <xf numFmtId="0" fontId="3" fillId="2" borderId="0" xfId="0" applyFont="1" applyFill="1" applyBorder="1" applyAlignment="1">
      <alignment vertical="center"/>
    </xf>
    <xf numFmtId="0" fontId="1" fillId="3" borderId="2" xfId="0" applyFont="1" applyFill="1" applyBorder="1" applyAlignment="1" applyProtection="1">
      <alignment horizontal="center" vertical="center" readingOrder="1"/>
      <protection locked="0"/>
    </xf>
    <xf numFmtId="0" fontId="3" fillId="4" borderId="2" xfId="0" applyFont="1" applyFill="1" applyBorder="1" applyAlignment="1" applyProtection="1">
      <alignment horizontal="center" vertical="center" readingOrder="1"/>
      <protection locked="0"/>
    </xf>
    <xf numFmtId="0" fontId="5" fillId="4" borderId="2" xfId="0" applyFont="1" applyFill="1" applyBorder="1" applyAlignment="1" applyProtection="1">
      <alignment vertical="center" readingOrder="1"/>
      <protection locked="0"/>
    </xf>
    <xf numFmtId="0" fontId="5" fillId="4" borderId="2" xfId="0" applyFont="1" applyFill="1" applyBorder="1" applyAlignment="1" applyProtection="1">
      <alignment horizontal="center" vertical="center" readingOrder="1"/>
      <protection locked="0"/>
    </xf>
    <xf numFmtId="0" fontId="3" fillId="4" borderId="3" xfId="0" applyFont="1" applyFill="1" applyBorder="1" applyAlignment="1" applyProtection="1">
      <alignment horizontal="center" vertical="center" readingOrder="1"/>
      <protection locked="0"/>
    </xf>
    <xf numFmtId="0" fontId="5" fillId="5" borderId="2" xfId="0" applyFont="1" applyFill="1" applyBorder="1" applyAlignment="1" applyProtection="1">
      <alignment vertical="top" readingOrder="1"/>
      <protection locked="0"/>
    </xf>
    <xf numFmtId="0" fontId="5" fillId="5" borderId="2" xfId="0" applyFont="1" applyFill="1" applyBorder="1" applyAlignment="1" applyProtection="1">
      <alignment horizontal="center" vertical="top" readingOrder="1"/>
      <protection locked="0"/>
    </xf>
    <xf numFmtId="0" fontId="3" fillId="5" borderId="2" xfId="0" applyFont="1" applyFill="1" applyBorder="1" applyAlignment="1" applyProtection="1">
      <alignment horizontal="center" vertical="center" readingOrder="1"/>
      <protection locked="0"/>
    </xf>
    <xf numFmtId="0" fontId="5" fillId="5" borderId="2" xfId="0" applyFont="1" applyFill="1" applyBorder="1" applyAlignment="1" applyProtection="1">
      <alignment horizontal="center" vertical="center" readingOrder="1"/>
      <protection locked="0"/>
    </xf>
    <xf numFmtId="0" fontId="3" fillId="5" borderId="2" xfId="0" applyFont="1" applyFill="1" applyBorder="1" applyAlignment="1" applyProtection="1">
      <alignment horizontal="center" vertical="top" readingOrder="1"/>
      <protection locked="0"/>
    </xf>
    <xf numFmtId="0" fontId="5" fillId="4" borderId="3" xfId="0" applyFont="1" applyFill="1" applyBorder="1" applyAlignment="1" applyProtection="1">
      <alignment horizontal="center" vertical="center" readingOrder="1"/>
      <protection locked="0"/>
    </xf>
    <xf numFmtId="0" fontId="5" fillId="2" borderId="2" xfId="0" applyFont="1" applyFill="1" applyBorder="1" applyAlignment="1" applyProtection="1">
      <alignment horizontal="center" vertical="top" readingOrder="1"/>
      <protection locked="0"/>
    </xf>
    <xf numFmtId="0" fontId="5" fillId="2" borderId="3" xfId="0" applyFont="1" applyFill="1" applyBorder="1" applyAlignment="1" applyProtection="1">
      <alignment horizontal="center" vertical="center" readingOrder="1"/>
      <protection locked="0"/>
    </xf>
    <xf numFmtId="0" fontId="3" fillId="2" borderId="2" xfId="0" applyFont="1" applyFill="1" applyBorder="1" applyAlignment="1" applyProtection="1">
      <alignment horizontal="center" vertical="top" wrapText="1" readingOrder="1"/>
      <protection locked="0"/>
    </xf>
    <xf numFmtId="0" fontId="3" fillId="2" borderId="2" xfId="0" quotePrefix="1" applyFont="1" applyFill="1" applyBorder="1" applyAlignment="1" applyProtection="1">
      <alignment horizontal="center" vertical="top" wrapText="1" readingOrder="1"/>
      <protection locked="0"/>
    </xf>
    <xf numFmtId="0" fontId="13" fillId="2" borderId="2" xfId="1" applyFont="1" applyFill="1" applyBorder="1" applyAlignment="1" applyProtection="1">
      <alignment horizontal="center" vertical="top" wrapText="1" readingOrder="1"/>
      <protection locked="0"/>
    </xf>
    <xf numFmtId="0" fontId="13" fillId="4" borderId="2" xfId="1" applyFont="1" applyFill="1" applyBorder="1" applyAlignment="1" applyProtection="1">
      <alignment horizontal="center" vertical="top" wrapText="1" readingOrder="1"/>
      <protection locked="0"/>
    </xf>
    <xf numFmtId="0" fontId="0" fillId="2" borderId="0" xfId="0" applyFill="1" applyBorder="1"/>
    <xf numFmtId="0" fontId="3" fillId="2" borderId="0" xfId="0" applyFont="1" applyFill="1"/>
    <xf numFmtId="0" fontId="14" fillId="2" borderId="0" xfId="0" applyFont="1" applyFill="1" applyBorder="1" applyAlignment="1">
      <alignment horizontal="center" vertical="top"/>
    </xf>
    <xf numFmtId="0" fontId="5" fillId="5" borderId="11" xfId="0" applyFont="1" applyFill="1" applyBorder="1" applyAlignment="1">
      <alignment vertical="top" readingOrder="1"/>
    </xf>
    <xf numFmtId="0" fontId="10" fillId="4" borderId="4" xfId="0" applyFont="1" applyFill="1" applyBorder="1" applyAlignment="1" applyProtection="1">
      <alignment vertical="top" readingOrder="1"/>
      <protection locked="0"/>
    </xf>
    <xf numFmtId="0" fontId="3" fillId="4" borderId="4" xfId="0" applyFont="1" applyFill="1" applyBorder="1" applyAlignment="1" applyProtection="1">
      <alignment vertical="top" readingOrder="1"/>
      <protection locked="0"/>
    </xf>
    <xf numFmtId="0" fontId="0" fillId="2" borderId="12" xfId="0" applyFont="1" applyFill="1" applyBorder="1" applyAlignment="1">
      <alignment readingOrder="1"/>
    </xf>
    <xf numFmtId="0" fontId="0" fillId="2" borderId="12" xfId="0" applyFont="1" applyFill="1" applyBorder="1" applyAlignment="1">
      <alignment vertical="top"/>
    </xf>
    <xf numFmtId="0" fontId="16" fillId="2" borderId="13" xfId="0" applyFont="1" applyFill="1" applyBorder="1" applyAlignment="1"/>
    <xf numFmtId="0" fontId="0" fillId="2" borderId="13" xfId="0" applyFont="1" applyFill="1" applyBorder="1" applyAlignment="1">
      <alignment readingOrder="1"/>
    </xf>
    <xf numFmtId="0" fontId="0" fillId="2" borderId="12" xfId="0" applyFont="1" applyFill="1" applyBorder="1" applyAlignment="1"/>
    <xf numFmtId="0" fontId="0" fillId="2" borderId="13" xfId="0" applyFont="1" applyFill="1" applyBorder="1" applyAlignment="1"/>
    <xf numFmtId="0" fontId="16" fillId="2" borderId="12" xfId="0" applyFont="1" applyFill="1" applyBorder="1" applyAlignment="1"/>
    <xf numFmtId="0" fontId="0" fillId="2" borderId="13" xfId="0" applyFill="1" applyBorder="1"/>
    <xf numFmtId="0" fontId="3" fillId="4" borderId="2" xfId="1" applyFont="1" applyFill="1" applyBorder="1" applyAlignment="1" applyProtection="1">
      <alignment horizontal="center" vertical="top" wrapText="1" readingOrder="1"/>
      <protection locked="0"/>
    </xf>
    <xf numFmtId="0" fontId="5" fillId="5" borderId="0" xfId="0" applyFont="1" applyFill="1" applyBorder="1" applyAlignment="1" applyProtection="1">
      <alignment vertical="top" readingOrder="1"/>
      <protection locked="0"/>
    </xf>
    <xf numFmtId="0" fontId="18" fillId="5" borderId="2" xfId="0" applyFont="1" applyFill="1" applyBorder="1" applyAlignment="1" applyProtection="1">
      <alignment horizontal="center" vertical="center" readingOrder="1"/>
      <protection locked="0"/>
    </xf>
    <xf numFmtId="3" fontId="4" fillId="0" borderId="2" xfId="0" applyNumberFormat="1" applyFont="1" applyBorder="1" applyAlignment="1" applyProtection="1">
      <alignment horizontal="center" wrapText="1" readingOrder="1"/>
      <protection locked="0"/>
    </xf>
    <xf numFmtId="0" fontId="1" fillId="3" borderId="9" xfId="0" applyFont="1" applyFill="1" applyBorder="1" applyAlignment="1" applyProtection="1">
      <alignment horizontal="center" vertical="top" readingOrder="1"/>
      <protection locked="0"/>
    </xf>
    <xf numFmtId="3" fontId="4" fillId="0" borderId="9" xfId="0" applyNumberFormat="1" applyFont="1" applyBorder="1" applyAlignment="1" applyProtection="1">
      <alignment horizontal="center" wrapText="1" readingOrder="1"/>
      <protection locked="0"/>
    </xf>
    <xf numFmtId="0" fontId="5" fillId="5" borderId="2" xfId="0" applyFont="1" applyFill="1" applyBorder="1" applyAlignment="1">
      <alignment vertical="top" readingOrder="1"/>
    </xf>
    <xf numFmtId="0" fontId="10" fillId="4" borderId="2" xfId="0" applyFont="1" applyFill="1" applyBorder="1" applyAlignment="1">
      <alignment vertical="top" wrapText="1" readingOrder="1"/>
    </xf>
    <xf numFmtId="0" fontId="0" fillId="2" borderId="3" xfId="0" applyFill="1" applyBorder="1"/>
    <xf numFmtId="0" fontId="5" fillId="8" borderId="2" xfId="0" applyFont="1" applyFill="1" applyBorder="1" applyAlignment="1" applyProtection="1">
      <alignment horizontal="center" vertical="top" readingOrder="1"/>
      <protection locked="0"/>
    </xf>
    <xf numFmtId="0" fontId="5" fillId="7" borderId="2" xfId="0" applyFont="1" applyFill="1" applyBorder="1" applyAlignment="1" applyProtection="1">
      <alignment horizontal="center" vertical="top" readingOrder="1"/>
      <protection locked="0"/>
    </xf>
    <xf numFmtId="0" fontId="5" fillId="6" borderId="3" xfId="0" applyFont="1" applyFill="1" applyBorder="1" applyAlignment="1" applyProtection="1">
      <alignment horizontal="center" vertical="center" readingOrder="1"/>
      <protection locked="0"/>
    </xf>
    <xf numFmtId="0" fontId="0" fillId="2" borderId="0" xfId="0" applyFill="1" applyAlignment="1">
      <alignment horizontal="center" wrapText="1"/>
    </xf>
    <xf numFmtId="0" fontId="0" fillId="2" borderId="1" xfId="0" applyFill="1" applyBorder="1" applyAlignment="1">
      <alignment horizontal="center" wrapText="1"/>
    </xf>
    <xf numFmtId="0" fontId="10" fillId="0" borderId="2" xfId="0" applyFont="1" applyFill="1" applyBorder="1" applyAlignment="1">
      <alignment vertical="top" wrapText="1" readingOrder="1"/>
    </xf>
    <xf numFmtId="0" fontId="3" fillId="9" borderId="2" xfId="0" applyNumberFormat="1" applyFont="1" applyFill="1" applyBorder="1" applyAlignment="1">
      <alignment vertical="top" wrapText="1"/>
    </xf>
    <xf numFmtId="0" fontId="3" fillId="10" borderId="2" xfId="0" applyNumberFormat="1" applyFont="1" applyFill="1" applyBorder="1" applyAlignment="1">
      <alignment vertical="top" wrapText="1"/>
    </xf>
    <xf numFmtId="0" fontId="19" fillId="9" borderId="2" xfId="0" applyNumberFormat="1" applyFont="1" applyFill="1" applyBorder="1" applyAlignment="1">
      <alignment horizontal="left" vertical="top" wrapText="1" readingOrder="1"/>
    </xf>
    <xf numFmtId="0" fontId="19" fillId="9" borderId="2" xfId="0" applyNumberFormat="1" applyFont="1" applyFill="1" applyBorder="1" applyAlignment="1">
      <alignment horizontal="center" vertical="top" wrapText="1" readingOrder="1"/>
    </xf>
    <xf numFmtId="0" fontId="19" fillId="10" borderId="2" xfId="0" applyNumberFormat="1" applyFont="1" applyFill="1" applyBorder="1" applyAlignment="1">
      <alignment horizontal="left" vertical="top" wrapText="1" readingOrder="1"/>
    </xf>
    <xf numFmtId="0" fontId="19" fillId="10" borderId="2" xfId="0" applyNumberFormat="1" applyFont="1" applyFill="1" applyBorder="1" applyAlignment="1">
      <alignment horizontal="center" vertical="top" wrapText="1" readingOrder="1"/>
    </xf>
    <xf numFmtId="0" fontId="20" fillId="9" borderId="2" xfId="0" applyNumberFormat="1" applyFont="1" applyFill="1" applyBorder="1" applyAlignment="1">
      <alignment horizontal="center" vertical="top" wrapText="1" readingOrder="1"/>
    </xf>
    <xf numFmtId="0" fontId="20" fillId="9" borderId="2" xfId="0" applyNumberFormat="1" applyFont="1" applyFill="1" applyBorder="1" applyAlignment="1">
      <alignment horizontal="left" vertical="top" wrapText="1" readingOrder="1"/>
    </xf>
    <xf numFmtId="0" fontId="20" fillId="10" borderId="2" xfId="0" applyNumberFormat="1" applyFont="1" applyFill="1" applyBorder="1" applyAlignment="1">
      <alignment horizontal="center" vertical="top" wrapText="1" readingOrder="1"/>
    </xf>
    <xf numFmtId="0" fontId="20" fillId="10" borderId="2" xfId="0" applyNumberFormat="1" applyFont="1" applyFill="1" applyBorder="1" applyAlignment="1">
      <alignment horizontal="left" vertical="top" wrapText="1" readingOrder="1"/>
    </xf>
    <xf numFmtId="0" fontId="1" fillId="3" borderId="14" xfId="0" applyFont="1" applyFill="1" applyBorder="1" applyAlignment="1" applyProtection="1">
      <alignment horizontal="center" vertical="top" readingOrder="1"/>
      <protection locked="0"/>
    </xf>
    <xf numFmtId="0" fontId="5" fillId="5" borderId="2" xfId="0" applyFont="1" applyFill="1" applyBorder="1" applyAlignment="1" applyProtection="1">
      <alignment horizontal="center" vertical="top" wrapText="1" readingOrder="1"/>
      <protection locked="0"/>
    </xf>
    <xf numFmtId="0" fontId="5" fillId="5" borderId="2" xfId="0" quotePrefix="1" applyFont="1" applyFill="1" applyBorder="1" applyAlignment="1" applyProtection="1">
      <alignment horizontal="center" vertical="top" wrapText="1" readingOrder="1"/>
      <protection locked="0"/>
    </xf>
    <xf numFmtId="0" fontId="0" fillId="0" borderId="0" xfId="0" applyFont="1" applyFill="1"/>
    <xf numFmtId="0" fontId="22" fillId="0" borderId="0" xfId="0" applyFont="1" applyFill="1" applyBorder="1" applyAlignment="1">
      <alignment vertical="top" wrapText="1" readingOrder="1"/>
    </xf>
    <xf numFmtId="0" fontId="21" fillId="0" borderId="0" xfId="0" applyFont="1" applyAlignment="1">
      <alignment wrapText="1"/>
    </xf>
    <xf numFmtId="0" fontId="15" fillId="0" borderId="0" xfId="0" applyFont="1" applyFill="1"/>
    <xf numFmtId="0" fontId="5" fillId="2" borderId="4" xfId="0" applyNumberFormat="1" applyFont="1" applyFill="1" applyBorder="1" applyAlignment="1" applyProtection="1">
      <alignment vertical="top" readingOrder="1"/>
      <protection locked="0"/>
    </xf>
    <xf numFmtId="0" fontId="3" fillId="0" borderId="2" xfId="0" applyNumberFormat="1" applyFont="1" applyFill="1" applyBorder="1" applyAlignment="1" applyProtection="1">
      <alignment vertical="top" wrapText="1"/>
      <protection locked="0"/>
    </xf>
    <xf numFmtId="0" fontId="5" fillId="8" borderId="4" xfId="0" applyNumberFormat="1" applyFont="1" applyFill="1" applyBorder="1" applyAlignment="1" applyProtection="1">
      <alignment vertical="top" readingOrder="1"/>
      <protection locked="0"/>
    </xf>
    <xf numFmtId="0" fontId="3" fillId="8" borderId="2" xfId="0" applyNumberFormat="1" applyFont="1" applyFill="1" applyBorder="1" applyAlignment="1" applyProtection="1">
      <alignment vertical="top" wrapText="1"/>
      <protection locked="0"/>
    </xf>
    <xf numFmtId="0" fontId="3" fillId="8" borderId="4" xfId="0" applyNumberFormat="1" applyFont="1" applyFill="1" applyBorder="1" applyAlignment="1" applyProtection="1">
      <alignment vertical="top" readingOrder="1"/>
      <protection locked="0"/>
    </xf>
    <xf numFmtId="0" fontId="0" fillId="2" borderId="0" xfId="0" applyFont="1" applyFill="1"/>
    <xf numFmtId="0" fontId="5" fillId="7" borderId="2" xfId="0" applyFont="1" applyFill="1" applyBorder="1" applyAlignment="1" applyProtection="1">
      <alignment horizontal="center" vertical="top" wrapText="1" readingOrder="1"/>
      <protection locked="0"/>
    </xf>
    <xf numFmtId="0" fontId="5" fillId="2" borderId="2" xfId="0" applyFont="1" applyFill="1" applyBorder="1" applyAlignment="1" applyProtection="1">
      <alignment horizontal="center" vertical="top" wrapText="1" readingOrder="1"/>
      <protection locked="0"/>
    </xf>
    <xf numFmtId="0" fontId="0" fillId="2" borderId="0" xfId="0" applyFill="1" applyAlignment="1">
      <alignment horizontal="center" wrapText="1"/>
    </xf>
    <xf numFmtId="0" fontId="0" fillId="2" borderId="0" xfId="0" applyFill="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5" fillId="4" borderId="10" xfId="0" applyFont="1" applyFill="1" applyBorder="1" applyAlignment="1" applyProtection="1">
      <alignment vertical="top" readingOrder="1"/>
      <protection locked="0"/>
    </xf>
    <xf numFmtId="0" fontId="5" fillId="4" borderId="8" xfId="0" applyFont="1" applyFill="1" applyBorder="1" applyAlignment="1" applyProtection="1">
      <alignment horizontal="center" vertical="center" readingOrder="1"/>
      <protection locked="0"/>
    </xf>
    <xf numFmtId="0" fontId="3" fillId="4" borderId="9" xfId="0" applyFont="1" applyFill="1" applyBorder="1" applyAlignment="1" applyProtection="1">
      <alignment horizontal="center" vertical="top" wrapText="1" readingOrder="1"/>
      <protection locked="0"/>
    </xf>
    <xf numFmtId="0" fontId="5" fillId="0" borderId="3" xfId="0" applyFont="1" applyFill="1" applyBorder="1" applyAlignment="1" applyProtection="1">
      <alignment horizontal="center" vertical="center" readingOrder="1"/>
      <protection locked="0"/>
    </xf>
    <xf numFmtId="0" fontId="3" fillId="0" borderId="2" xfId="0" applyFont="1" applyFill="1" applyBorder="1" applyAlignment="1" applyProtection="1">
      <alignment horizontal="center" vertical="top" wrapText="1" readingOrder="1"/>
      <protection locked="0"/>
    </xf>
    <xf numFmtId="0" fontId="3" fillId="2" borderId="2" xfId="0" applyNumberFormat="1" applyFont="1" applyFill="1" applyBorder="1" applyAlignment="1" applyProtection="1">
      <alignment vertical="top" wrapText="1"/>
      <protection locked="0"/>
    </xf>
    <xf numFmtId="0" fontId="19" fillId="11" borderId="2" xfId="0" applyNumberFormat="1" applyFont="1" applyFill="1" applyBorder="1" applyAlignment="1">
      <alignment horizontal="left" vertical="top" wrapText="1" readingOrder="1"/>
    </xf>
    <xf numFmtId="0" fontId="20" fillId="11" borderId="2" xfId="0" applyNumberFormat="1" applyFont="1" applyFill="1" applyBorder="1" applyAlignment="1">
      <alignment horizontal="center" vertical="top" wrapText="1" readingOrder="1"/>
    </xf>
    <xf numFmtId="0" fontId="19" fillId="11" borderId="2" xfId="0" applyNumberFormat="1" applyFont="1" applyFill="1" applyBorder="1" applyAlignment="1">
      <alignment horizontal="center" vertical="top" wrapText="1" readingOrder="1"/>
    </xf>
    <xf numFmtId="0" fontId="19" fillId="2" borderId="2" xfId="0" applyNumberFormat="1" applyFont="1" applyFill="1" applyBorder="1" applyAlignment="1">
      <alignment horizontal="left" vertical="top" wrapText="1" readingOrder="1"/>
    </xf>
    <xf numFmtId="0" fontId="20" fillId="2" borderId="2" xfId="0" applyNumberFormat="1" applyFont="1" applyFill="1" applyBorder="1" applyAlignment="1">
      <alignment horizontal="center" vertical="top" wrapText="1" readingOrder="1"/>
    </xf>
    <xf numFmtId="0" fontId="19" fillId="2" borderId="2" xfId="0" applyNumberFormat="1" applyFont="1" applyFill="1" applyBorder="1" applyAlignment="1">
      <alignment horizontal="center" vertical="top" wrapText="1" readingOrder="1"/>
    </xf>
    <xf numFmtId="0" fontId="3" fillId="2" borderId="2" xfId="0" applyNumberFormat="1" applyFont="1" applyFill="1" applyBorder="1" applyAlignment="1">
      <alignment vertical="top" wrapText="1"/>
    </xf>
    <xf numFmtId="0" fontId="20" fillId="2" borderId="2" xfId="0" applyNumberFormat="1" applyFont="1" applyFill="1" applyBorder="1" applyAlignment="1">
      <alignment horizontal="left" vertical="top" wrapText="1" readingOrder="1"/>
    </xf>
    <xf numFmtId="0" fontId="3" fillId="2" borderId="4" xfId="0" applyNumberFormat="1" applyFont="1" applyFill="1" applyBorder="1" applyAlignment="1" applyProtection="1">
      <alignment vertical="top" readingOrder="1"/>
      <protection locked="0"/>
    </xf>
    <xf numFmtId="0" fontId="3" fillId="11" borderId="2" xfId="0" applyNumberFormat="1" applyFont="1" applyFill="1" applyBorder="1" applyAlignment="1">
      <alignment vertical="top" wrapText="1"/>
    </xf>
    <xf numFmtId="0" fontId="20" fillId="11" borderId="2" xfId="0" applyNumberFormat="1" applyFont="1" applyFill="1" applyBorder="1" applyAlignment="1">
      <alignment horizontal="left" vertical="top" wrapText="1" readingOrder="1"/>
    </xf>
    <xf numFmtId="0" fontId="19" fillId="12" borderId="2" xfId="0" applyNumberFormat="1" applyFont="1" applyFill="1" applyBorder="1" applyAlignment="1">
      <alignment horizontal="left" vertical="top" wrapText="1" readingOrder="1"/>
    </xf>
    <xf numFmtId="0" fontId="20" fillId="12" borderId="2" xfId="0" applyNumberFormat="1" applyFont="1" applyFill="1" applyBorder="1" applyAlignment="1">
      <alignment horizontal="center" vertical="top" wrapText="1" readingOrder="1"/>
    </xf>
    <xf numFmtId="0" fontId="19" fillId="12" borderId="2" xfId="0" applyNumberFormat="1" applyFont="1" applyFill="1" applyBorder="1" applyAlignment="1">
      <alignment horizontal="center" vertical="top" wrapText="1" readingOrder="1"/>
    </xf>
    <xf numFmtId="0" fontId="3" fillId="12" borderId="2" xfId="0" applyNumberFormat="1" applyFont="1" applyFill="1" applyBorder="1" applyAlignment="1">
      <alignment vertical="top" wrapText="1"/>
    </xf>
    <xf numFmtId="0" fontId="20" fillId="12" borderId="2" xfId="0" applyNumberFormat="1" applyFont="1" applyFill="1" applyBorder="1" applyAlignment="1">
      <alignment horizontal="left" vertical="top" wrapText="1" readingOrder="1"/>
    </xf>
    <xf numFmtId="0" fontId="24" fillId="0" borderId="0" xfId="0" applyFont="1" applyAlignment="1">
      <alignment wrapText="1"/>
    </xf>
    <xf numFmtId="0" fontId="5" fillId="5" borderId="2" xfId="0" applyFont="1" applyFill="1" applyBorder="1" applyAlignment="1">
      <alignment vertical="top" wrapText="1" readingOrder="1"/>
    </xf>
  </cellXfs>
  <cellStyles count="2">
    <cellStyle name="Hyperlink" xfId="1" builtinId="8"/>
    <cellStyle name="Normal" xfId="0" builtinId="0"/>
  </cellStyles>
  <dxfs count="68">
    <dxf>
      <fill>
        <patternFill>
          <bgColor theme="5"/>
        </patternFill>
      </fill>
    </dxf>
    <dxf>
      <fill>
        <patternFill>
          <bgColor theme="5"/>
        </patternFill>
      </fill>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numFmt numFmtId="3" formatCode="#,##0"/>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auto="1"/>
        <name val="Calibri"/>
        <family val="2"/>
        <scheme val="minor"/>
      </font>
      <alignment horizontal="center" vertical="bottom" textRotation="0" wrapText="1" indent="0" justifyLastLine="0" shrinkToFit="0" readingOrder="1"/>
      <border diagonalUp="0" diagonalDown="0" outline="0">
        <left/>
        <right style="thin">
          <color indexed="64"/>
        </right>
        <top style="thin">
          <color indexed="64"/>
        </top>
        <bottom/>
      </border>
      <protection locked="0" hidden="0"/>
    </dxf>
    <dxf>
      <alignment horizontal="center"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border outline="0">
        <bottom style="thin">
          <color rgb="FF595959"/>
        </bottom>
      </border>
    </dxf>
    <dxf>
      <border outline="0">
        <left style="thin">
          <color rgb="FF595959"/>
        </left>
        <top style="thin">
          <color rgb="FF595959"/>
        </top>
        <bottom style="thin">
          <color rgb="FF595959"/>
        </bottom>
      </border>
    </dxf>
    <dxf>
      <fill>
        <patternFill patternType="solid">
          <fgColor indexed="0"/>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center"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rgb="FFFFFFFF"/>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patternType="solid">
          <bgColor rgb="FFD9D9D9"/>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patternType="solid">
          <bgColor theme="0" tint="-0.14999847407452621"/>
        </patternFill>
      </fill>
    </dxf>
    <dxf>
      <border outline="0">
        <left style="thin">
          <color theme="1" tint="0.34998626667073579"/>
        </left>
        <top style="thin">
          <color theme="1" tint="0.34998626667073579"/>
        </top>
        <bottom style="thin">
          <color theme="1" tint="0.34998626667073579"/>
        </bottom>
      </border>
    </dxf>
    <dxf>
      <fill>
        <patternFill>
          <bgColor theme="0"/>
        </patternFill>
      </fill>
    </dxf>
    <dxf>
      <border outline="0">
        <bottom style="thin">
          <color theme="1" tint="0.3499862666707357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ertAlign val="baseline"/>
        <sz val="11"/>
        <color theme="10"/>
        <name val="Calibri"/>
        <family val="2"/>
        <scheme val="minor"/>
      </font>
      <alignment horizontal="center" vertical="bottom" textRotation="0" wrapText="1" indent="0" justifyLastLine="0" shrinkToFit="0" readingOrder="1"/>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bottom" textRotation="0" wrapText="1" indent="0" justifyLastLine="0" shrinkToFit="0" readingOrder="1"/>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F222-60F5-4B2B-A4AD-B86479E53BA4}" name="Table1" displayName="Table1" ref="A7:E14" totalsRowCount="1" headerRowDxfId="67" dataDxfId="65" headerRowBorderDxfId="66" tableBorderDxfId="64" totalsRowBorderDxfId="63">
  <autoFilter ref="A7:E13" xr:uid="{7C768457-96AD-422D-9600-C866F12232C6}"/>
  <tableColumns count="5">
    <tableColumn id="1" xr3:uid="{ECFA5E9D-9ACB-4AF6-8FAA-2D42A337655C}" name="Business Line" totalsRowLabel="Total" dataDxfId="62" totalsRowDxfId="6" dataCellStyle="Hyperlink"/>
    <tableColumn id="2" xr3:uid="{8C64522D-68F5-4DF6-AD47-A07DCC87778B}" name="Total Issues" totalsRowFunction="custom" dataDxfId="61" totalsRowDxfId="5">
      <totalsRowFormula>SUM(B8:B13)</totalsRowFormula>
    </tableColumn>
    <tableColumn id="3" xr3:uid="{6DFD5F16-C70E-4975-AA82-BF2F15570D04}" name="Tier 1" totalsRowFunction="custom" dataDxfId="60" totalsRowDxfId="4">
      <totalsRowFormula>SUM(Table1[Tier 1])</totalsRowFormula>
    </tableColumn>
    <tableColumn id="4" xr3:uid="{8A064CE3-DE49-4126-8AC8-021CCAFD9070}" name="Tier 2" totalsRowFunction="custom" dataDxfId="59" totalsRowDxfId="3">
      <totalsRowFormula>SUM(Table1[Tier 2])</totalsRowFormula>
    </tableColumn>
    <tableColumn id="5" xr3:uid="{1DA5ECA2-AE37-4304-82B7-3FD685D1774A}" name="Tier 3" totalsRowFunction="custom" dataDxfId="58" totalsRowDxfId="2">
      <totalsRowFormula>SUM(Table1[Tier 3])</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B3D400-D5FA-47FD-B836-A09813593FCF}" name="Table13" displayName="Table13" ref="A7:F131" totalsRowCount="1" headerRowDxfId="57" dataDxfId="55" totalsRowDxfId="53" headerRowBorderDxfId="56" tableBorderDxfId="54">
  <autoFilter ref="A7:F130" xr:uid="{7A28552D-A50A-4806-B589-BCB1056EDC53}"/>
  <sortState xmlns:xlrd2="http://schemas.microsoft.com/office/spreadsheetml/2017/richdata2" ref="A8:F127">
    <sortCondition ref="A7:A127"/>
  </sortState>
  <tableColumns count="6">
    <tableColumn id="1" xr3:uid="{DA729D2A-E551-4DD9-8275-AA15F36D77C1}" name="Topic" totalsRowLabel="Total" dataDxfId="36" totalsRowDxfId="28"/>
    <tableColumn id="2" xr3:uid="{053DE52D-AE37-4BF1-9E60-80292ADB7E26}" name="Total Issues by Topic" totalsRowFunction="custom" totalsRowDxfId="27">
      <totalsRowFormula>SUM(Table13[Total Issues by Topic])</totalsRowFormula>
    </tableColumn>
    <tableColumn id="6" xr3:uid="{C7C7D754-3A91-4DB6-82E9-21FF060E6E0B}" name="Total Issues by Sub-Topic" totalsRowFunction="custom" dataDxfId="35" totalsRowDxfId="26">
      <totalsRowFormula>SUM(Table13[Total Issues by Sub-Topic])</totalsRowFormula>
    </tableColumn>
    <tableColumn id="3" xr3:uid="{3722C33A-C652-4707-8DAB-14F6DCDABA59}" name="Tier 1" totalsRowFunction="custom" totalsRowDxfId="25">
      <totalsRowFormula>SUM(D8,D18,D26,D31,D38,D43,D49,D55,D61,D66,D72,D79,D87,D91,D92,D99,D108,D115,D116,D120,D127)</totalsRowFormula>
    </tableColumn>
    <tableColumn id="4" xr3:uid="{31088CA6-A4A1-44E9-A6F5-69CD01870052}" name="Tier 2" totalsRowFunction="custom" dataDxfId="34" totalsRowDxfId="24">
      <totalsRowFormula>SUM(E8,E18,E26,E31,E38,E43,E49,E55,E61,E66,E72,E79,E87,E91,E92,E99,E108,E115,E116,E120,E127)</totalsRowFormula>
    </tableColumn>
    <tableColumn id="5" xr3:uid="{9C544D06-6741-4E29-9091-85FD97823764}" name="Tier 3" totalsRowFunction="custom" dataDxfId="33" totalsRowDxfId="23">
      <totalsRowFormula>SUM(F8,F18,F26,F31,F38,F43,F49,F55,F61,F66,F72,F79,F87,F91,F92,F99,F108,F115,F116,F120,F127)</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B1DCA5-687D-4115-B951-45976AB2583E}" name="Table136" displayName="Table136" ref="A7:F130" totalsRowCount="1" headerRowDxfId="52" dataDxfId="50" totalsRowDxfId="48" headerRowBorderDxfId="51" tableBorderDxfId="49">
  <autoFilter ref="A7:F129" xr:uid="{7A28552D-A50A-4806-B589-BCB1056EDC53}"/>
  <sortState xmlns:xlrd2="http://schemas.microsoft.com/office/spreadsheetml/2017/richdata2" ref="A8:F127">
    <sortCondition ref="A7:A127"/>
  </sortState>
  <tableColumns count="6">
    <tableColumn id="1" xr3:uid="{DB7249DB-1A44-4CCB-AA53-86D72A1096C2}" name="Topic" totalsRowLabel="Total" dataDxfId="32" totalsRowDxfId="22"/>
    <tableColumn id="2" xr3:uid="{D81323FF-C003-4BCA-87A7-C37401F67700}" name="Total Issues by Topic" totalsRowFunction="custom" totalsRowDxfId="21">
      <totalsRowFormula>SUM(Table136[Total Issues by Topic])</totalsRowFormula>
    </tableColumn>
    <tableColumn id="6" xr3:uid="{7F4FD3C4-BFC8-4771-BEB2-0B38CDE5B882}" name="Total Issues by Sub-Topic" totalsRowFunction="custom" dataDxfId="31" totalsRowDxfId="20">
      <totalsRowFormula>SUM(Table136[Total Issues by Sub-Topic])</totalsRowFormula>
    </tableColumn>
    <tableColumn id="3" xr3:uid="{74CF89FB-BB1E-4028-A83C-AD35E0D40698}" name="Tier 1" totalsRowFunction="custom" totalsRowDxfId="19">
      <totalsRowFormula>SUM(D127,D120,D116,D115,D108,D99,D92,D91,D87,D79,D72,D66,D61,D55,D49,D43,D38,D31,D26,D18,D8)</totalsRowFormula>
    </tableColumn>
    <tableColumn id="4" xr3:uid="{D3FB44A6-BA59-443A-ABBF-8C958CF64338}" name="Tier 2" totalsRowFunction="custom" dataDxfId="30" totalsRowDxfId="18">
      <totalsRowFormula>SUM(E127,E120,E116,E99,E91,E87,E79,E43,E38,E31,E18,E8)</totalsRowFormula>
    </tableColumn>
    <tableColumn id="5" xr3:uid="{249762C1-45B4-4FFD-8B80-C12D3BC0DAD8}" name="Tier 3" totalsRowFunction="custom" dataDxfId="29" totalsRowDxfId="17">
      <totalsRowFormula>SUM(F127,F120,F116,F115,F108,F99,F92,F91,F87,F79,F72,F66,F61,F55,F49,F43,F38,F31,F26,F18,F8)</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FD73D-267D-486D-8EDA-6DCC7D3519FF}" name="Table1345" displayName="Table1345" ref="A6:C218" totalsRowShown="0" headerRowDxfId="16" totalsRowDxfId="15" headerRowBorderDxfId="13" tableBorderDxfId="14">
  <autoFilter ref="A6:C218" xr:uid="{7A28552D-A50A-4806-B589-BCB1056EDC53}"/>
  <sortState xmlns:xlrd2="http://schemas.microsoft.com/office/spreadsheetml/2017/richdata2" ref="A7:B16">
    <sortCondition ref="A6:A16"/>
  </sortState>
  <tableColumns count="3">
    <tableColumn id="1" xr3:uid="{C1673C25-CEF3-4373-B2EE-961ADA26680E}" name="Topic" dataDxfId="11" totalsRowDxfId="12"/>
    <tableColumn id="2" xr3:uid="{D40E3E92-BAB0-474E-A7DE-04CFCFB84F5C}" name="Sub-Topic" dataDxfId="9" totalsRowDxfId="10"/>
    <tableColumn id="5" xr3:uid="{8DD9C6B8-A3D1-4539-8CA7-19F194CA9023}" name="Issue Count" dataDxfId="7" totalsRow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9384E-7628-46A3-9984-41DF4CAE2A90}" name="Table134" displayName="Table134" ref="A7:C37" totalsRowCount="1" headerRowDxfId="47" dataDxfId="45" totalsRowDxfId="43" headerRowBorderDxfId="46" tableBorderDxfId="44">
  <autoFilter ref="A7:C36" xr:uid="{7A28552D-A50A-4806-B589-BCB1056EDC53}"/>
  <sortState xmlns:xlrd2="http://schemas.microsoft.com/office/spreadsheetml/2017/richdata2" ref="A8:C36">
    <sortCondition ref="A7:A36"/>
  </sortState>
  <tableColumns count="3">
    <tableColumn id="1" xr3:uid="{C7AF58AA-2E1B-414F-A6E4-96471BD1D2AF}" name="Topic" totalsRowLabel="Total" dataDxfId="42" totalsRowDxfId="41"/>
    <tableColumn id="2" xr3:uid="{3F5FF455-9454-410D-9C1F-344B5B5244FB}" name="Total Issues by Topic" dataDxfId="40" totalsRowDxfId="39"/>
    <tableColumn id="6" xr3:uid="{83DECCA7-6D34-472C-8B20-0EC0580D9734}" name="Total Issues by Sub-Topic" dataDxfId="38" totalsRow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va.gov/HEALTHBENEFITS/resources/hrc.asp" TargetMode="External"/><Relationship Id="rId7" Type="http://schemas.openxmlformats.org/officeDocument/2006/relationships/printerSettings" Target="../printerSettings/printerSettings1.bin"/><Relationship Id="rId2" Type="http://schemas.openxmlformats.org/officeDocument/2006/relationships/hyperlink" Target="https://www.va.gov/ve/whvaHotline.asp" TargetMode="External"/><Relationship Id="rId1" Type="http://schemas.openxmlformats.org/officeDocument/2006/relationships/hyperlink" Target="https://iris.custhelp.va.gov/app/ask" TargetMode="External"/><Relationship Id="rId6" Type="http://schemas.openxmlformats.org/officeDocument/2006/relationships/hyperlink" Target="https://help.id.me/hc/en-us" TargetMode="External"/><Relationship Id="rId5" Type="http://schemas.openxmlformats.org/officeDocument/2006/relationships/hyperlink" Target="https://www.benefits.va.gov/gibill/contact_us.asp" TargetMode="External"/><Relationship Id="rId10" Type="http://schemas.openxmlformats.org/officeDocument/2006/relationships/comments" Target="../comments1.xml"/><Relationship Id="rId4" Type="http://schemas.openxmlformats.org/officeDocument/2006/relationships/hyperlink" Target="https://www.ebenefits.va.gov/ebenefits/contact-us"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F926-6C95-4DE3-B028-FEB1839D4184}">
  <dimension ref="A1:E14"/>
  <sheetViews>
    <sheetView tabSelected="1" zoomScale="110" zoomScaleNormal="110" workbookViewId="0">
      <selection activeCell="B16" sqref="B16"/>
    </sheetView>
  </sheetViews>
  <sheetFormatPr defaultRowHeight="15" x14ac:dyDescent="0.25"/>
  <cols>
    <col min="1" max="1" width="27.5703125" style="1" customWidth="1"/>
    <col min="2" max="5" width="16.7109375" style="1" customWidth="1"/>
    <col min="6" max="16384" width="9.140625" style="1"/>
  </cols>
  <sheetData>
    <row r="1" spans="1:5" x14ac:dyDescent="0.25">
      <c r="A1" s="103" t="s">
        <v>316</v>
      </c>
      <c r="B1" s="104"/>
      <c r="C1" s="104"/>
      <c r="D1" s="104"/>
      <c r="E1" s="104"/>
    </row>
    <row r="2" spans="1:5" x14ac:dyDescent="0.25">
      <c r="A2" s="104"/>
      <c r="B2" s="104"/>
      <c r="C2" s="104"/>
      <c r="D2" s="104"/>
      <c r="E2" s="104"/>
    </row>
    <row r="3" spans="1:5" x14ac:dyDescent="0.25">
      <c r="A3" s="104"/>
      <c r="B3" s="104"/>
      <c r="C3" s="104"/>
      <c r="D3" s="104"/>
      <c r="E3" s="104"/>
    </row>
    <row r="4" spans="1:5" s="2" customFormat="1" x14ac:dyDescent="0.25">
      <c r="A4" s="105"/>
      <c r="B4" s="105"/>
      <c r="C4" s="105"/>
      <c r="D4" s="105"/>
      <c r="E4" s="105"/>
    </row>
    <row r="5" spans="1:5" x14ac:dyDescent="0.25">
      <c r="A5" s="50" t="s">
        <v>152</v>
      </c>
    </row>
    <row r="6" spans="1:5" x14ac:dyDescent="0.25">
      <c r="A6" s="3"/>
    </row>
    <row r="7" spans="1:5" x14ac:dyDescent="0.25">
      <c r="A7" s="10" t="s">
        <v>0</v>
      </c>
      <c r="B7" s="11" t="s">
        <v>1</v>
      </c>
      <c r="C7" s="11" t="s">
        <v>2</v>
      </c>
      <c r="D7" s="11" t="s">
        <v>3</v>
      </c>
      <c r="E7" s="12" t="s">
        <v>4</v>
      </c>
    </row>
    <row r="8" spans="1:5" x14ac:dyDescent="0.25">
      <c r="A8" s="6" t="s">
        <v>5</v>
      </c>
      <c r="B8" s="4">
        <v>305</v>
      </c>
      <c r="C8" s="4">
        <v>299</v>
      </c>
      <c r="D8" s="5">
        <v>1</v>
      </c>
      <c r="E8" s="7">
        <v>5</v>
      </c>
    </row>
    <row r="9" spans="1:5" x14ac:dyDescent="0.25">
      <c r="A9" s="6" t="s">
        <v>6</v>
      </c>
      <c r="B9" s="5">
        <v>556</v>
      </c>
      <c r="C9" s="5">
        <v>547</v>
      </c>
      <c r="D9" s="5">
        <v>9</v>
      </c>
      <c r="E9" s="8">
        <v>0</v>
      </c>
    </row>
    <row r="10" spans="1:5" x14ac:dyDescent="0.25">
      <c r="A10" s="6" t="s">
        <v>7</v>
      </c>
      <c r="B10" s="5" t="s">
        <v>311</v>
      </c>
      <c r="C10" s="5" t="s">
        <v>311</v>
      </c>
      <c r="D10" s="5" t="s">
        <v>311</v>
      </c>
      <c r="E10" s="5" t="s">
        <v>311</v>
      </c>
    </row>
    <row r="11" spans="1:5" x14ac:dyDescent="0.25">
      <c r="A11" s="6" t="s">
        <v>8</v>
      </c>
      <c r="B11" s="66">
        <v>149</v>
      </c>
      <c r="C11" s="4">
        <v>115</v>
      </c>
      <c r="D11" s="5" t="s">
        <v>311</v>
      </c>
      <c r="E11" s="9">
        <v>34</v>
      </c>
    </row>
    <row r="12" spans="1:5" x14ac:dyDescent="0.25">
      <c r="A12" s="6" t="s">
        <v>9</v>
      </c>
      <c r="B12" s="5" t="s">
        <v>311</v>
      </c>
      <c r="C12" s="5" t="s">
        <v>311</v>
      </c>
      <c r="D12" s="5" t="s">
        <v>311</v>
      </c>
      <c r="E12" s="8" t="s">
        <v>311</v>
      </c>
    </row>
    <row r="13" spans="1:5" x14ac:dyDescent="0.25">
      <c r="A13" s="13" t="s">
        <v>10</v>
      </c>
      <c r="B13" s="14" t="s">
        <v>311</v>
      </c>
      <c r="C13" s="14" t="s">
        <v>311</v>
      </c>
      <c r="D13" s="14" t="s">
        <v>311</v>
      </c>
      <c r="E13" s="15" t="s">
        <v>311</v>
      </c>
    </row>
    <row r="14" spans="1:5" x14ac:dyDescent="0.25">
      <c r="A14" s="18" t="s">
        <v>11</v>
      </c>
      <c r="B14" s="68">
        <f>SUM(B8:B13)</f>
        <v>1010</v>
      </c>
      <c r="C14" s="16">
        <f>SUM(Table1[Tier 1])</f>
        <v>961</v>
      </c>
      <c r="D14" s="16">
        <f>SUM(Table1[Tier 2])</f>
        <v>10</v>
      </c>
      <c r="E14" s="17">
        <f>SUM(Table1[Tier 3])</f>
        <v>39</v>
      </c>
    </row>
  </sheetData>
  <mergeCells count="1">
    <mergeCell ref="A1:E4"/>
  </mergeCells>
  <hyperlinks>
    <hyperlink ref="A8" r:id="rId1" xr:uid="{EFB45933-4B97-4EEB-8E64-A7FE46BED1EF}"/>
    <hyperlink ref="A9" r:id="rId2" xr:uid="{3F10AAA0-A1F7-474F-9544-2937E6A096BA}"/>
    <hyperlink ref="A10" r:id="rId3" xr:uid="{2B6F56FF-703D-48B6-8F90-56EA02105260}"/>
    <hyperlink ref="A11" r:id="rId4" xr:uid="{B0D07F53-A3D3-4B7D-A2D8-010A0FA61558}"/>
    <hyperlink ref="A12" r:id="rId5" xr:uid="{0EA335C3-96F7-435A-B095-0360FBDFA011}"/>
    <hyperlink ref="A13" r:id="rId6" xr:uid="{99EC52EA-8927-4861-B3E4-28FF5D70730B}"/>
  </hyperlinks>
  <pageMargins left="0.7" right="0.7" top="0.75" bottom="0.75" header="0.3" footer="0.3"/>
  <pageSetup orientation="portrait"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4CF3-1EC9-41D9-B490-99EB29C9274A}">
  <dimension ref="A1:F131"/>
  <sheetViews>
    <sheetView topLeftCell="A106" zoomScale="110" zoomScaleNormal="110" workbookViewId="0">
      <selection activeCell="B130" sqref="B130"/>
    </sheetView>
  </sheetViews>
  <sheetFormatPr defaultRowHeight="15" x14ac:dyDescent="0.25"/>
  <cols>
    <col min="1" max="1" width="44.85546875" style="1" customWidth="1"/>
    <col min="2" max="2" width="9.85546875" style="1" customWidth="1"/>
    <col min="3" max="3" width="15.42578125" style="29" customWidth="1"/>
    <col min="4" max="4" width="12.5703125" style="1" customWidth="1"/>
    <col min="5" max="5" width="11.42578125" style="1" customWidth="1"/>
    <col min="6" max="6" width="10.7109375" style="1" customWidth="1"/>
    <col min="7" max="16384" width="9.140625" style="1"/>
  </cols>
  <sheetData>
    <row r="1" spans="1:6" x14ac:dyDescent="0.25">
      <c r="A1" s="103" t="s">
        <v>317</v>
      </c>
      <c r="B1" s="104"/>
      <c r="C1" s="104"/>
      <c r="D1" s="104"/>
      <c r="E1" s="104"/>
      <c r="F1" s="104"/>
    </row>
    <row r="2" spans="1:6" x14ac:dyDescent="0.25">
      <c r="A2" s="104"/>
      <c r="B2" s="104"/>
      <c r="C2" s="104"/>
      <c r="D2" s="104"/>
      <c r="E2" s="104"/>
      <c r="F2" s="104"/>
    </row>
    <row r="3" spans="1:6" x14ac:dyDescent="0.25">
      <c r="A3" s="104"/>
      <c r="B3" s="104"/>
      <c r="C3" s="104"/>
      <c r="D3" s="104"/>
      <c r="E3" s="104"/>
      <c r="F3" s="104"/>
    </row>
    <row r="4" spans="1:6" s="2" customFormat="1" x14ac:dyDescent="0.25">
      <c r="A4" s="105"/>
      <c r="B4" s="105"/>
      <c r="C4" s="105"/>
      <c r="D4" s="105"/>
      <c r="E4" s="105"/>
      <c r="F4" s="105"/>
    </row>
    <row r="5" spans="1:6" x14ac:dyDescent="0.25">
      <c r="A5" s="26" t="s">
        <v>35</v>
      </c>
      <c r="B5" s="26"/>
      <c r="C5" s="30"/>
    </row>
    <row r="6" spans="1:6" x14ac:dyDescent="0.25">
      <c r="A6" s="27" t="s">
        <v>313</v>
      </c>
      <c r="B6" s="27"/>
      <c r="C6" s="31"/>
    </row>
    <row r="7" spans="1:6" x14ac:dyDescent="0.25">
      <c r="A7" s="22" t="s">
        <v>12</v>
      </c>
      <c r="B7" s="22" t="s">
        <v>41</v>
      </c>
      <c r="C7" s="32" t="s">
        <v>42</v>
      </c>
      <c r="D7" s="23" t="s">
        <v>2</v>
      </c>
      <c r="E7" s="23" t="s">
        <v>3</v>
      </c>
      <c r="F7" s="23" t="s">
        <v>4</v>
      </c>
    </row>
    <row r="8" spans="1:6" x14ac:dyDescent="0.25">
      <c r="A8" s="37" t="s">
        <v>153</v>
      </c>
      <c r="B8" s="38">
        <f>SUM(C9:C17)</f>
        <v>27</v>
      </c>
      <c r="C8" s="39"/>
      <c r="D8" s="89">
        <f>SUM(D9:D17)</f>
        <v>26</v>
      </c>
      <c r="E8" s="89">
        <f>SUM(E9:E17)</f>
        <v>0</v>
      </c>
      <c r="F8" s="89">
        <f>SUM(F9:F17)</f>
        <v>1</v>
      </c>
    </row>
    <row r="9" spans="1:6" x14ac:dyDescent="0.25">
      <c r="A9" s="24" t="s">
        <v>58</v>
      </c>
      <c r="B9" s="28"/>
      <c r="C9" s="42">
        <v>4</v>
      </c>
      <c r="D9" s="19">
        <v>4</v>
      </c>
      <c r="E9" s="20">
        <v>0</v>
      </c>
      <c r="F9" s="19">
        <v>0</v>
      </c>
    </row>
    <row r="10" spans="1:6" x14ac:dyDescent="0.25">
      <c r="A10" s="24" t="s">
        <v>38</v>
      </c>
      <c r="B10" s="28"/>
      <c r="C10" s="35">
        <v>3</v>
      </c>
      <c r="D10" s="19">
        <v>2</v>
      </c>
      <c r="E10" s="20">
        <v>0</v>
      </c>
      <c r="F10" s="19">
        <v>1</v>
      </c>
    </row>
    <row r="11" spans="1:6" x14ac:dyDescent="0.25">
      <c r="A11" s="24" t="s">
        <v>39</v>
      </c>
      <c r="B11" s="28"/>
      <c r="C11" s="35">
        <v>8</v>
      </c>
      <c r="D11" s="19">
        <v>8</v>
      </c>
      <c r="E11" s="20">
        <v>0</v>
      </c>
      <c r="F11" s="19">
        <v>0</v>
      </c>
    </row>
    <row r="12" spans="1:6" x14ac:dyDescent="0.25">
      <c r="A12" s="24" t="s">
        <v>40</v>
      </c>
      <c r="B12" s="28"/>
      <c r="C12" s="42">
        <v>2</v>
      </c>
      <c r="D12" s="19">
        <v>2</v>
      </c>
      <c r="E12" s="20">
        <v>0</v>
      </c>
      <c r="F12" s="19">
        <v>0</v>
      </c>
    </row>
    <row r="13" spans="1:6" x14ac:dyDescent="0.25">
      <c r="A13" s="24" t="s">
        <v>53</v>
      </c>
      <c r="B13" s="28"/>
      <c r="C13" s="35">
        <v>0</v>
      </c>
      <c r="D13" s="19">
        <v>0</v>
      </c>
      <c r="E13" s="20">
        <v>0</v>
      </c>
      <c r="F13" s="19">
        <v>0</v>
      </c>
    </row>
    <row r="14" spans="1:6" x14ac:dyDescent="0.25">
      <c r="A14" s="24" t="s">
        <v>52</v>
      </c>
      <c r="B14" s="28"/>
      <c r="C14" s="35">
        <v>2</v>
      </c>
      <c r="D14" s="19">
        <v>2</v>
      </c>
      <c r="E14" s="20">
        <v>0</v>
      </c>
      <c r="F14" s="19">
        <v>0</v>
      </c>
    </row>
    <row r="15" spans="1:6" x14ac:dyDescent="0.25">
      <c r="A15" s="24" t="s">
        <v>56</v>
      </c>
      <c r="B15" s="28"/>
      <c r="C15" s="42">
        <v>2</v>
      </c>
      <c r="D15" s="19">
        <v>2</v>
      </c>
      <c r="E15" s="20">
        <v>0</v>
      </c>
      <c r="F15" s="19">
        <v>0</v>
      </c>
    </row>
    <row r="16" spans="1:6" x14ac:dyDescent="0.25">
      <c r="A16" s="24" t="s">
        <v>57</v>
      </c>
      <c r="B16" s="28"/>
      <c r="C16" s="35">
        <v>3</v>
      </c>
      <c r="D16" s="19">
        <v>3</v>
      </c>
      <c r="E16" s="20">
        <v>0</v>
      </c>
      <c r="F16" s="19">
        <v>0</v>
      </c>
    </row>
    <row r="17" spans="1:6" x14ac:dyDescent="0.25">
      <c r="A17" s="24" t="s">
        <v>54</v>
      </c>
      <c r="B17" s="28"/>
      <c r="C17" s="42">
        <v>3</v>
      </c>
      <c r="D17" s="19">
        <v>3</v>
      </c>
      <c r="E17" s="20">
        <v>0</v>
      </c>
      <c r="F17" s="19">
        <v>0</v>
      </c>
    </row>
    <row r="18" spans="1:6" x14ac:dyDescent="0.25">
      <c r="A18" s="37" t="s">
        <v>14</v>
      </c>
      <c r="B18" s="38">
        <f>SUM(C19:C25)</f>
        <v>1</v>
      </c>
      <c r="C18" s="40"/>
      <c r="D18" s="89">
        <f>SUM(D19:D25)</f>
        <v>1</v>
      </c>
      <c r="E18" s="89">
        <f t="shared" ref="E18:F18" si="0">SUM(E19:E25)</f>
        <v>0</v>
      </c>
      <c r="F18" s="89">
        <f t="shared" si="0"/>
        <v>0</v>
      </c>
    </row>
    <row r="19" spans="1:6" x14ac:dyDescent="0.25">
      <c r="A19" s="53" t="s">
        <v>59</v>
      </c>
      <c r="B19" s="28"/>
      <c r="C19" s="42">
        <v>0</v>
      </c>
      <c r="D19" s="19">
        <v>0</v>
      </c>
      <c r="E19" s="20">
        <v>0</v>
      </c>
      <c r="F19" s="19">
        <v>0</v>
      </c>
    </row>
    <row r="20" spans="1:6" x14ac:dyDescent="0.25">
      <c r="A20" s="53" t="s">
        <v>55</v>
      </c>
      <c r="B20" s="28"/>
      <c r="C20" s="42">
        <v>0</v>
      </c>
      <c r="D20" s="19">
        <v>0</v>
      </c>
      <c r="E20" s="20">
        <v>0</v>
      </c>
      <c r="F20" s="19">
        <v>0</v>
      </c>
    </row>
    <row r="21" spans="1:6" x14ac:dyDescent="0.25">
      <c r="A21" s="53" t="s">
        <v>60</v>
      </c>
      <c r="B21" s="28"/>
      <c r="C21" s="42">
        <v>0</v>
      </c>
      <c r="D21" s="19">
        <v>0</v>
      </c>
      <c r="E21" s="20">
        <v>0</v>
      </c>
      <c r="F21" s="19">
        <v>0</v>
      </c>
    </row>
    <row r="22" spans="1:6" x14ac:dyDescent="0.25">
      <c r="A22" s="53" t="s">
        <v>61</v>
      </c>
      <c r="B22" s="28"/>
      <c r="C22" s="42">
        <v>0</v>
      </c>
      <c r="D22" s="19">
        <v>0</v>
      </c>
      <c r="E22" s="20">
        <v>0</v>
      </c>
      <c r="F22" s="19">
        <v>0</v>
      </c>
    </row>
    <row r="23" spans="1:6" x14ac:dyDescent="0.25">
      <c r="A23" s="53" t="s">
        <v>63</v>
      </c>
      <c r="B23" s="28"/>
      <c r="C23" s="42">
        <v>0</v>
      </c>
      <c r="D23" s="19">
        <v>0</v>
      </c>
      <c r="E23" s="20">
        <v>0</v>
      </c>
      <c r="F23" s="19">
        <v>0</v>
      </c>
    </row>
    <row r="24" spans="1:6" x14ac:dyDescent="0.25">
      <c r="A24" s="53" t="s">
        <v>62</v>
      </c>
      <c r="B24" s="28"/>
      <c r="C24" s="42">
        <v>1</v>
      </c>
      <c r="D24" s="19">
        <v>1</v>
      </c>
      <c r="E24" s="20">
        <v>0</v>
      </c>
      <c r="F24" s="19">
        <v>0</v>
      </c>
    </row>
    <row r="25" spans="1:6" x14ac:dyDescent="0.25">
      <c r="A25" s="53" t="s">
        <v>64</v>
      </c>
      <c r="B25" s="28"/>
      <c r="C25" s="42">
        <v>0</v>
      </c>
      <c r="D25" s="19">
        <v>0</v>
      </c>
      <c r="E25" s="20">
        <v>0</v>
      </c>
      <c r="F25" s="19">
        <v>0</v>
      </c>
    </row>
    <row r="26" spans="1:6" x14ac:dyDescent="0.25">
      <c r="A26" s="37" t="s">
        <v>15</v>
      </c>
      <c r="B26" s="38">
        <f>SUM(C27:C30)</f>
        <v>0</v>
      </c>
      <c r="C26" s="40"/>
      <c r="D26" s="89">
        <f>SUM(D27:D30)</f>
        <v>0</v>
      </c>
      <c r="E26" s="89">
        <f t="shared" ref="E26:F26" si="1">SUM(E27:E30)</f>
        <v>0</v>
      </c>
      <c r="F26" s="89">
        <f t="shared" si="1"/>
        <v>0</v>
      </c>
    </row>
    <row r="27" spans="1:6" x14ac:dyDescent="0.25">
      <c r="A27" s="53" t="s">
        <v>65</v>
      </c>
      <c r="B27" s="28"/>
      <c r="C27" s="42">
        <v>0</v>
      </c>
      <c r="D27" s="19">
        <v>0</v>
      </c>
      <c r="E27" s="20">
        <v>0</v>
      </c>
      <c r="F27" s="19">
        <v>0</v>
      </c>
    </row>
    <row r="28" spans="1:6" x14ac:dyDescent="0.25">
      <c r="A28" s="53" t="s">
        <v>66</v>
      </c>
      <c r="B28" s="28"/>
      <c r="C28" s="42">
        <v>0</v>
      </c>
      <c r="D28" s="19">
        <v>0</v>
      </c>
      <c r="E28" s="20">
        <v>0</v>
      </c>
      <c r="F28" s="19">
        <v>0</v>
      </c>
    </row>
    <row r="29" spans="1:6" x14ac:dyDescent="0.25">
      <c r="A29" s="53" t="s">
        <v>67</v>
      </c>
      <c r="B29" s="28"/>
      <c r="C29" s="42">
        <v>0</v>
      </c>
      <c r="D29" s="19">
        <v>0</v>
      </c>
      <c r="E29" s="20">
        <v>0</v>
      </c>
      <c r="F29" s="19">
        <v>0</v>
      </c>
    </row>
    <row r="30" spans="1:6" x14ac:dyDescent="0.25">
      <c r="A30" s="53" t="s">
        <v>68</v>
      </c>
      <c r="B30" s="28"/>
      <c r="C30" s="42">
        <v>0</v>
      </c>
      <c r="D30" s="19">
        <v>0</v>
      </c>
      <c r="E30" s="20">
        <v>0</v>
      </c>
      <c r="F30" s="19">
        <v>0</v>
      </c>
    </row>
    <row r="31" spans="1:6" x14ac:dyDescent="0.25">
      <c r="A31" s="37" t="s">
        <v>16</v>
      </c>
      <c r="B31" s="38">
        <f>SUM(C32:C37)</f>
        <v>9</v>
      </c>
      <c r="C31" s="40"/>
      <c r="D31" s="89">
        <f>SUM(D32:D37)</f>
        <v>8</v>
      </c>
      <c r="E31" s="89">
        <f t="shared" ref="E31:F31" si="2">SUM(E32:E37)</f>
        <v>0</v>
      </c>
      <c r="F31" s="89">
        <f t="shared" si="2"/>
        <v>1</v>
      </c>
    </row>
    <row r="32" spans="1:6" x14ac:dyDescent="0.25">
      <c r="A32" s="55" t="s">
        <v>69</v>
      </c>
      <c r="B32" s="28"/>
      <c r="C32" s="42">
        <v>1</v>
      </c>
      <c r="D32" s="19">
        <v>1</v>
      </c>
      <c r="E32" s="20">
        <v>0</v>
      </c>
      <c r="F32" s="19">
        <v>0</v>
      </c>
    </row>
    <row r="33" spans="1:6" x14ac:dyDescent="0.25">
      <c r="A33" s="55" t="s">
        <v>70</v>
      </c>
      <c r="B33" s="28"/>
      <c r="C33" s="42">
        <v>0</v>
      </c>
      <c r="D33" s="19">
        <v>0</v>
      </c>
      <c r="E33" s="20">
        <v>0</v>
      </c>
      <c r="F33" s="19">
        <v>0</v>
      </c>
    </row>
    <row r="34" spans="1:6" x14ac:dyDescent="0.25">
      <c r="A34" s="55" t="s">
        <v>71</v>
      </c>
      <c r="B34" s="28"/>
      <c r="C34" s="42">
        <v>0</v>
      </c>
      <c r="D34" s="19">
        <v>0</v>
      </c>
      <c r="E34" s="20">
        <v>0</v>
      </c>
      <c r="F34" s="19">
        <v>0</v>
      </c>
    </row>
    <row r="35" spans="1:6" x14ac:dyDescent="0.25">
      <c r="A35" s="55" t="s">
        <v>72</v>
      </c>
      <c r="B35" s="28"/>
      <c r="C35" s="42">
        <v>4</v>
      </c>
      <c r="D35" s="19">
        <v>4</v>
      </c>
      <c r="E35" s="20">
        <v>0</v>
      </c>
      <c r="F35" s="19">
        <v>0</v>
      </c>
    </row>
    <row r="36" spans="1:6" x14ac:dyDescent="0.25">
      <c r="A36" s="55" t="s">
        <v>73</v>
      </c>
      <c r="B36" s="28"/>
      <c r="C36" s="42">
        <v>2</v>
      </c>
      <c r="D36" s="19">
        <v>1</v>
      </c>
      <c r="E36" s="20">
        <v>0</v>
      </c>
      <c r="F36" s="19">
        <v>1</v>
      </c>
    </row>
    <row r="37" spans="1:6" x14ac:dyDescent="0.25">
      <c r="A37" s="55" t="s">
        <v>74</v>
      </c>
      <c r="B37" s="28"/>
      <c r="C37" s="42">
        <v>2</v>
      </c>
      <c r="D37" s="19">
        <v>2</v>
      </c>
      <c r="E37" s="20">
        <v>0</v>
      </c>
      <c r="F37" s="19">
        <v>0</v>
      </c>
    </row>
    <row r="38" spans="1:6" x14ac:dyDescent="0.25">
      <c r="A38" s="37" t="s">
        <v>17</v>
      </c>
      <c r="B38" s="38">
        <f>SUM(C39:C42)</f>
        <v>26</v>
      </c>
      <c r="C38" s="40"/>
      <c r="D38" s="89">
        <f>SUM(D39:D42)</f>
        <v>23</v>
      </c>
      <c r="E38" s="89">
        <f t="shared" ref="E38:F38" si="3">SUM(E39:E42)</f>
        <v>0</v>
      </c>
      <c r="F38" s="89">
        <f t="shared" si="3"/>
        <v>3</v>
      </c>
    </row>
    <row r="39" spans="1:6" x14ac:dyDescent="0.25">
      <c r="A39" s="55" t="s">
        <v>75</v>
      </c>
      <c r="B39" s="28"/>
      <c r="C39" s="42">
        <v>0</v>
      </c>
      <c r="D39" s="19">
        <v>0</v>
      </c>
      <c r="E39" s="20">
        <v>0</v>
      </c>
      <c r="F39" s="19">
        <v>0</v>
      </c>
    </row>
    <row r="40" spans="1:6" x14ac:dyDescent="0.25">
      <c r="A40" s="56" t="s">
        <v>76</v>
      </c>
      <c r="B40" s="28"/>
      <c r="C40" s="42">
        <v>6</v>
      </c>
      <c r="D40" s="19">
        <v>6</v>
      </c>
      <c r="E40" s="20">
        <v>0</v>
      </c>
      <c r="F40" s="19">
        <v>0</v>
      </c>
    </row>
    <row r="41" spans="1:6" x14ac:dyDescent="0.25">
      <c r="A41" s="55" t="s">
        <v>77</v>
      </c>
      <c r="B41" s="28"/>
      <c r="C41" s="42">
        <v>19</v>
      </c>
      <c r="D41" s="19">
        <v>16</v>
      </c>
      <c r="E41" s="20">
        <v>0</v>
      </c>
      <c r="F41" s="19">
        <v>3</v>
      </c>
    </row>
    <row r="42" spans="1:6" x14ac:dyDescent="0.25">
      <c r="A42" s="55" t="s">
        <v>78</v>
      </c>
      <c r="B42" s="28"/>
      <c r="C42" s="42">
        <v>1</v>
      </c>
      <c r="D42" s="19">
        <v>1</v>
      </c>
      <c r="E42" s="20">
        <v>0</v>
      </c>
      <c r="F42" s="19">
        <v>0</v>
      </c>
    </row>
    <row r="43" spans="1:6" x14ac:dyDescent="0.25">
      <c r="A43" s="37" t="s">
        <v>18</v>
      </c>
      <c r="B43" s="38">
        <f>SUM(C44:C48)</f>
        <v>1</v>
      </c>
      <c r="C43" s="40"/>
      <c r="D43" s="89">
        <f>SUM(D44:D48)</f>
        <v>1</v>
      </c>
      <c r="E43" s="89">
        <f t="shared" ref="E43:F43" si="4">SUM(E44:E48)</f>
        <v>0</v>
      </c>
      <c r="F43" s="89">
        <f t="shared" si="4"/>
        <v>0</v>
      </c>
    </row>
    <row r="44" spans="1:6" x14ac:dyDescent="0.25">
      <c r="A44" s="55" t="s">
        <v>79</v>
      </c>
      <c r="B44" s="28"/>
      <c r="C44" s="42">
        <v>0</v>
      </c>
      <c r="D44" s="19">
        <v>0</v>
      </c>
      <c r="E44" s="19">
        <v>0</v>
      </c>
      <c r="F44" s="19">
        <v>0</v>
      </c>
    </row>
    <row r="45" spans="1:6" x14ac:dyDescent="0.25">
      <c r="A45" s="55" t="s">
        <v>80</v>
      </c>
      <c r="B45" s="28"/>
      <c r="C45" s="42">
        <v>1</v>
      </c>
      <c r="D45" s="19">
        <v>1</v>
      </c>
      <c r="E45" s="19">
        <v>0</v>
      </c>
      <c r="F45" s="19">
        <v>0</v>
      </c>
    </row>
    <row r="46" spans="1:6" x14ac:dyDescent="0.25">
      <c r="A46" s="55" t="s">
        <v>81</v>
      </c>
      <c r="B46" s="28"/>
      <c r="C46" s="42">
        <v>0</v>
      </c>
      <c r="D46" s="19">
        <v>0</v>
      </c>
      <c r="E46" s="19">
        <v>0</v>
      </c>
      <c r="F46" s="19">
        <v>0</v>
      </c>
    </row>
    <row r="47" spans="1:6" x14ac:dyDescent="0.25">
      <c r="A47" s="55" t="s">
        <v>82</v>
      </c>
      <c r="B47" s="28"/>
      <c r="C47" s="42">
        <v>0</v>
      </c>
      <c r="D47" s="19">
        <v>0</v>
      </c>
      <c r="E47" s="19">
        <v>0</v>
      </c>
      <c r="F47" s="19">
        <v>0</v>
      </c>
    </row>
    <row r="48" spans="1:6" x14ac:dyDescent="0.25">
      <c r="A48" s="55" t="s">
        <v>83</v>
      </c>
      <c r="B48" s="28"/>
      <c r="C48" s="42">
        <v>0</v>
      </c>
      <c r="D48" s="19">
        <v>0</v>
      </c>
      <c r="E48" s="19">
        <v>0</v>
      </c>
      <c r="F48" s="19">
        <v>0</v>
      </c>
    </row>
    <row r="49" spans="1:6" x14ac:dyDescent="0.25">
      <c r="A49" s="37" t="s">
        <v>19</v>
      </c>
      <c r="B49" s="38">
        <f>SUM(C50:C54)</f>
        <v>0</v>
      </c>
      <c r="C49" s="40"/>
      <c r="D49" s="89">
        <f>SUM(D50:D54)</f>
        <v>0</v>
      </c>
      <c r="E49" s="89">
        <f t="shared" ref="E49:F49" si="5">SUM(E50:E54)</f>
        <v>0</v>
      </c>
      <c r="F49" s="89">
        <f t="shared" si="5"/>
        <v>0</v>
      </c>
    </row>
    <row r="50" spans="1:6" x14ac:dyDescent="0.25">
      <c r="A50" s="55" t="s">
        <v>84</v>
      </c>
      <c r="B50" s="28"/>
      <c r="C50" s="42">
        <v>0</v>
      </c>
      <c r="D50" s="19">
        <v>0</v>
      </c>
      <c r="E50" s="19">
        <v>0</v>
      </c>
      <c r="F50" s="19">
        <v>0</v>
      </c>
    </row>
    <row r="51" spans="1:6" x14ac:dyDescent="0.25">
      <c r="A51" s="55" t="s">
        <v>85</v>
      </c>
      <c r="B51" s="28"/>
      <c r="C51" s="42">
        <v>0</v>
      </c>
      <c r="D51" s="19">
        <v>0</v>
      </c>
      <c r="E51" s="19">
        <v>0</v>
      </c>
      <c r="F51" s="19">
        <v>0</v>
      </c>
    </row>
    <row r="52" spans="1:6" x14ac:dyDescent="0.25">
      <c r="A52" s="55" t="s">
        <v>86</v>
      </c>
      <c r="B52" s="28"/>
      <c r="C52" s="42">
        <v>0</v>
      </c>
      <c r="D52" s="19">
        <v>0</v>
      </c>
      <c r="E52" s="19">
        <v>0</v>
      </c>
      <c r="F52" s="19">
        <v>0</v>
      </c>
    </row>
    <row r="53" spans="1:6" x14ac:dyDescent="0.25">
      <c r="A53" s="55" t="s">
        <v>87</v>
      </c>
      <c r="B53" s="28"/>
      <c r="C53" s="42">
        <v>0</v>
      </c>
      <c r="D53" s="19">
        <v>0</v>
      </c>
      <c r="E53" s="19">
        <v>0</v>
      </c>
      <c r="F53" s="19">
        <v>0</v>
      </c>
    </row>
    <row r="54" spans="1:6" x14ac:dyDescent="0.25">
      <c r="A54" s="55" t="s">
        <v>88</v>
      </c>
      <c r="B54" s="28"/>
      <c r="C54" s="42">
        <v>0</v>
      </c>
      <c r="D54" s="19">
        <v>0</v>
      </c>
      <c r="E54" s="19">
        <v>0</v>
      </c>
      <c r="F54" s="19">
        <v>0</v>
      </c>
    </row>
    <row r="55" spans="1:6" x14ac:dyDescent="0.25">
      <c r="A55" s="37" t="s">
        <v>20</v>
      </c>
      <c r="B55" s="38">
        <f>SUM(C56:C60)</f>
        <v>0</v>
      </c>
      <c r="C55" s="40"/>
      <c r="D55" s="89">
        <f>SUM(D56:D60)</f>
        <v>0</v>
      </c>
      <c r="E55" s="89">
        <f t="shared" ref="E55:F55" si="6">SUM(E56:E60)</f>
        <v>0</v>
      </c>
      <c r="F55" s="89">
        <f t="shared" si="6"/>
        <v>0</v>
      </c>
    </row>
    <row r="56" spans="1:6" x14ac:dyDescent="0.25">
      <c r="A56" s="55" t="s">
        <v>89</v>
      </c>
      <c r="B56" s="28"/>
      <c r="C56" s="42">
        <v>0</v>
      </c>
      <c r="D56" s="19">
        <v>0</v>
      </c>
      <c r="E56" s="19">
        <v>0</v>
      </c>
      <c r="F56" s="19">
        <v>0</v>
      </c>
    </row>
    <row r="57" spans="1:6" x14ac:dyDescent="0.25">
      <c r="A57" s="55" t="s">
        <v>90</v>
      </c>
      <c r="B57" s="28"/>
      <c r="C57" s="42">
        <v>0</v>
      </c>
      <c r="D57" s="19">
        <v>0</v>
      </c>
      <c r="E57" s="19">
        <v>0</v>
      </c>
      <c r="F57" s="19">
        <v>0</v>
      </c>
    </row>
    <row r="58" spans="1:6" x14ac:dyDescent="0.25">
      <c r="A58" s="55" t="s">
        <v>91</v>
      </c>
      <c r="B58" s="28"/>
      <c r="C58" s="42">
        <v>0</v>
      </c>
      <c r="D58" s="19">
        <v>0</v>
      </c>
      <c r="E58" s="19">
        <v>0</v>
      </c>
      <c r="F58" s="19">
        <v>0</v>
      </c>
    </row>
    <row r="59" spans="1:6" x14ac:dyDescent="0.25">
      <c r="A59" s="55" t="s">
        <v>92</v>
      </c>
      <c r="B59" s="28"/>
      <c r="C59" s="42">
        <v>0</v>
      </c>
      <c r="D59" s="19">
        <v>0</v>
      </c>
      <c r="E59" s="19">
        <v>0</v>
      </c>
      <c r="F59" s="19">
        <v>0</v>
      </c>
    </row>
    <row r="60" spans="1:6" x14ac:dyDescent="0.25">
      <c r="A60" s="55" t="s">
        <v>93</v>
      </c>
      <c r="B60" s="28"/>
      <c r="C60" s="42">
        <v>0</v>
      </c>
      <c r="D60" s="19">
        <v>0</v>
      </c>
      <c r="E60" s="19">
        <v>0</v>
      </c>
      <c r="F60" s="19">
        <v>0</v>
      </c>
    </row>
    <row r="61" spans="1:6" x14ac:dyDescent="0.25">
      <c r="A61" s="37" t="s">
        <v>21</v>
      </c>
      <c r="B61" s="38">
        <f>SUM(C62:C65)</f>
        <v>0</v>
      </c>
      <c r="C61" s="40"/>
      <c r="D61" s="89">
        <f>SUM(D62:D65)</f>
        <v>0</v>
      </c>
      <c r="E61" s="89">
        <f t="shared" ref="E61:F61" si="7">SUM(E62:E65)</f>
        <v>0</v>
      </c>
      <c r="F61" s="89">
        <f t="shared" si="7"/>
        <v>0</v>
      </c>
    </row>
    <row r="62" spans="1:6" x14ac:dyDescent="0.25">
      <c r="A62" s="55" t="s">
        <v>94</v>
      </c>
      <c r="B62" s="28"/>
      <c r="C62" s="42">
        <v>0</v>
      </c>
      <c r="D62" s="19">
        <v>0</v>
      </c>
      <c r="E62" s="19">
        <v>0</v>
      </c>
      <c r="F62" s="19">
        <v>0</v>
      </c>
    </row>
    <row r="63" spans="1:6" x14ac:dyDescent="0.25">
      <c r="A63" s="55" t="s">
        <v>95</v>
      </c>
      <c r="B63" s="28"/>
      <c r="C63" s="42">
        <v>0</v>
      </c>
      <c r="D63" s="19">
        <v>0</v>
      </c>
      <c r="E63" s="19">
        <v>0</v>
      </c>
      <c r="F63" s="19">
        <v>0</v>
      </c>
    </row>
    <row r="64" spans="1:6" x14ac:dyDescent="0.25">
      <c r="A64" s="55" t="s">
        <v>96</v>
      </c>
      <c r="B64" s="28"/>
      <c r="C64" s="42">
        <v>0</v>
      </c>
      <c r="D64" s="19">
        <v>0</v>
      </c>
      <c r="E64" s="19">
        <v>0</v>
      </c>
      <c r="F64" s="19">
        <v>0</v>
      </c>
    </row>
    <row r="65" spans="1:6" x14ac:dyDescent="0.25">
      <c r="A65" s="55" t="s">
        <v>97</v>
      </c>
      <c r="B65" s="28"/>
      <c r="C65" s="42">
        <v>0</v>
      </c>
      <c r="D65" s="19">
        <v>0</v>
      </c>
      <c r="E65" s="19">
        <v>0</v>
      </c>
      <c r="F65" s="19">
        <v>0</v>
      </c>
    </row>
    <row r="66" spans="1:6" x14ac:dyDescent="0.25">
      <c r="A66" s="37" t="s">
        <v>22</v>
      </c>
      <c r="B66" s="38">
        <f>SUM(C67:C71)</f>
        <v>1</v>
      </c>
      <c r="C66" s="40"/>
      <c r="D66" s="89">
        <f>SUM(D67:D71)</f>
        <v>1</v>
      </c>
      <c r="E66" s="89">
        <f t="shared" ref="E66:F66" si="8">SUM(E67:E71)</f>
        <v>0</v>
      </c>
      <c r="F66" s="89">
        <f t="shared" si="8"/>
        <v>0</v>
      </c>
    </row>
    <row r="67" spans="1:6" x14ac:dyDescent="0.25">
      <c r="A67" s="58" t="s">
        <v>98</v>
      </c>
      <c r="B67" s="28"/>
      <c r="C67" s="42">
        <v>0</v>
      </c>
      <c r="D67" s="19">
        <v>0</v>
      </c>
      <c r="E67" s="19">
        <v>0</v>
      </c>
      <c r="F67" s="19">
        <v>0</v>
      </c>
    </row>
    <row r="68" spans="1:6" x14ac:dyDescent="0.25">
      <c r="A68" s="58" t="s">
        <v>99</v>
      </c>
      <c r="B68" s="28"/>
      <c r="C68" s="42">
        <v>0</v>
      </c>
      <c r="D68" s="19">
        <v>0</v>
      </c>
      <c r="E68" s="19">
        <v>0</v>
      </c>
      <c r="F68" s="19">
        <v>0</v>
      </c>
    </row>
    <row r="69" spans="1:6" x14ac:dyDescent="0.25">
      <c r="A69" s="58" t="s">
        <v>100</v>
      </c>
      <c r="B69" s="28"/>
      <c r="C69" s="42">
        <v>0</v>
      </c>
      <c r="D69" s="19">
        <v>0</v>
      </c>
      <c r="E69" s="19">
        <v>0</v>
      </c>
      <c r="F69" s="19">
        <v>0</v>
      </c>
    </row>
    <row r="70" spans="1:6" x14ac:dyDescent="0.25">
      <c r="A70" s="57" t="s">
        <v>101</v>
      </c>
      <c r="B70" s="28"/>
      <c r="C70" s="42">
        <v>0</v>
      </c>
      <c r="D70" s="19">
        <v>0</v>
      </c>
      <c r="E70" s="19">
        <v>0</v>
      </c>
      <c r="F70" s="19">
        <v>0</v>
      </c>
    </row>
    <row r="71" spans="1:6" x14ac:dyDescent="0.25">
      <c r="A71" s="55" t="s">
        <v>102</v>
      </c>
      <c r="B71" s="28"/>
      <c r="C71" s="42">
        <v>1</v>
      </c>
      <c r="D71" s="19">
        <v>1</v>
      </c>
      <c r="E71" s="19">
        <v>0</v>
      </c>
      <c r="F71" s="19">
        <v>0</v>
      </c>
    </row>
    <row r="72" spans="1:6" x14ac:dyDescent="0.25">
      <c r="A72" s="37" t="s">
        <v>23</v>
      </c>
      <c r="B72" s="38">
        <f>SUM(C73:C78)</f>
        <v>0</v>
      </c>
      <c r="C72" s="40"/>
      <c r="D72" s="89">
        <f>SUM(D73:D78)</f>
        <v>0</v>
      </c>
      <c r="E72" s="89">
        <f t="shared" ref="E72:F72" si="9">SUM(E73:E78)</f>
        <v>0</v>
      </c>
      <c r="F72" s="89">
        <f t="shared" si="9"/>
        <v>0</v>
      </c>
    </row>
    <row r="73" spans="1:6" x14ac:dyDescent="0.25">
      <c r="A73" s="58" t="s">
        <v>103</v>
      </c>
      <c r="B73" s="28"/>
      <c r="C73" s="42">
        <v>0</v>
      </c>
      <c r="D73" s="19">
        <v>0</v>
      </c>
      <c r="E73" s="19">
        <v>0</v>
      </c>
      <c r="F73" s="19">
        <v>0</v>
      </c>
    </row>
    <row r="74" spans="1:6" x14ac:dyDescent="0.25">
      <c r="A74" s="58" t="s">
        <v>104</v>
      </c>
      <c r="B74" s="28"/>
      <c r="C74" s="42">
        <v>0</v>
      </c>
      <c r="D74" s="19">
        <v>0</v>
      </c>
      <c r="E74" s="19">
        <v>0</v>
      </c>
      <c r="F74" s="19">
        <v>0</v>
      </c>
    </row>
    <row r="75" spans="1:6" x14ac:dyDescent="0.25">
      <c r="A75" s="58" t="s">
        <v>105</v>
      </c>
      <c r="B75" s="28"/>
      <c r="C75" s="42">
        <v>0</v>
      </c>
      <c r="D75" s="19">
        <v>0</v>
      </c>
      <c r="E75" s="19">
        <v>0</v>
      </c>
      <c r="F75" s="19">
        <v>0</v>
      </c>
    </row>
    <row r="76" spans="1:6" x14ac:dyDescent="0.25">
      <c r="A76" s="58" t="s">
        <v>106</v>
      </c>
      <c r="B76" s="28"/>
      <c r="C76" s="42">
        <v>0</v>
      </c>
      <c r="D76" s="19">
        <v>0</v>
      </c>
      <c r="E76" s="19">
        <v>0</v>
      </c>
      <c r="F76" s="19">
        <v>0</v>
      </c>
    </row>
    <row r="77" spans="1:6" x14ac:dyDescent="0.25">
      <c r="A77" s="57" t="s">
        <v>107</v>
      </c>
      <c r="B77" s="28"/>
      <c r="C77" s="42">
        <v>0</v>
      </c>
      <c r="D77" s="19">
        <v>0</v>
      </c>
      <c r="E77" s="19">
        <v>0</v>
      </c>
      <c r="F77" s="19">
        <v>0</v>
      </c>
    </row>
    <row r="78" spans="1:6" x14ac:dyDescent="0.25">
      <c r="A78" s="59" t="s">
        <v>108</v>
      </c>
      <c r="B78" s="28"/>
      <c r="C78" s="42">
        <v>0</v>
      </c>
      <c r="D78" s="19">
        <v>0</v>
      </c>
      <c r="E78" s="19">
        <v>0</v>
      </c>
      <c r="F78" s="19">
        <v>0</v>
      </c>
    </row>
    <row r="79" spans="1:6" x14ac:dyDescent="0.25">
      <c r="A79" s="37" t="s">
        <v>24</v>
      </c>
      <c r="B79" s="38">
        <f>SUM(C80:C86)</f>
        <v>9</v>
      </c>
      <c r="C79" s="40"/>
      <c r="D79" s="89">
        <f>SUM(D80:D86)</f>
        <v>9</v>
      </c>
      <c r="E79" s="89">
        <f t="shared" ref="E79:F79" si="10">SUM(E80:E86)</f>
        <v>0</v>
      </c>
      <c r="F79" s="89">
        <f t="shared" si="10"/>
        <v>0</v>
      </c>
    </row>
    <row r="80" spans="1:6" x14ac:dyDescent="0.25">
      <c r="A80" s="62" t="s">
        <v>109</v>
      </c>
      <c r="B80" s="28"/>
      <c r="C80" s="42">
        <v>1</v>
      </c>
      <c r="D80" s="19">
        <v>1</v>
      </c>
      <c r="E80" s="20">
        <v>0</v>
      </c>
      <c r="F80" s="20">
        <v>0</v>
      </c>
    </row>
    <row r="81" spans="1:6" x14ac:dyDescent="0.25">
      <c r="A81" s="58" t="s">
        <v>110</v>
      </c>
      <c r="B81" s="28"/>
      <c r="C81" s="42">
        <v>0</v>
      </c>
      <c r="D81" s="19">
        <v>0</v>
      </c>
      <c r="E81" s="20">
        <v>0</v>
      </c>
      <c r="F81" s="20">
        <v>0</v>
      </c>
    </row>
    <row r="82" spans="1:6" x14ac:dyDescent="0.25">
      <c r="A82" s="58" t="s">
        <v>111</v>
      </c>
      <c r="B82" s="28"/>
      <c r="C82" s="42">
        <v>2</v>
      </c>
      <c r="D82" s="19">
        <v>2</v>
      </c>
      <c r="E82" s="20">
        <v>0</v>
      </c>
      <c r="F82" s="20">
        <v>0</v>
      </c>
    </row>
    <row r="83" spans="1:6" x14ac:dyDescent="0.25">
      <c r="A83" s="60" t="s">
        <v>112</v>
      </c>
      <c r="B83" s="28"/>
      <c r="C83" s="42">
        <v>0</v>
      </c>
      <c r="D83" s="19">
        <v>0</v>
      </c>
      <c r="E83" s="20">
        <v>0</v>
      </c>
      <c r="F83" s="20">
        <v>0</v>
      </c>
    </row>
    <row r="84" spans="1:6" x14ac:dyDescent="0.25">
      <c r="A84" s="58" t="s">
        <v>113</v>
      </c>
      <c r="B84" s="28"/>
      <c r="C84" s="42">
        <v>5</v>
      </c>
      <c r="D84" s="19">
        <v>5</v>
      </c>
      <c r="E84" s="20">
        <v>0</v>
      </c>
      <c r="F84" s="20">
        <v>0</v>
      </c>
    </row>
    <row r="85" spans="1:6" x14ac:dyDescent="0.25">
      <c r="A85" s="58" t="s">
        <v>114</v>
      </c>
      <c r="B85" s="28"/>
      <c r="C85" s="42">
        <v>0</v>
      </c>
      <c r="D85" s="19">
        <v>0</v>
      </c>
      <c r="E85" s="20">
        <v>0</v>
      </c>
      <c r="F85" s="20">
        <v>0</v>
      </c>
    </row>
    <row r="86" spans="1:6" x14ac:dyDescent="0.25">
      <c r="A86" s="55" t="s">
        <v>115</v>
      </c>
      <c r="B86" s="28"/>
      <c r="C86" s="42">
        <v>1</v>
      </c>
      <c r="D86" s="19">
        <v>1</v>
      </c>
      <c r="E86" s="20">
        <v>0</v>
      </c>
      <c r="F86" s="20">
        <v>0</v>
      </c>
    </row>
    <row r="87" spans="1:6" x14ac:dyDescent="0.25">
      <c r="A87" s="37" t="s">
        <v>25</v>
      </c>
      <c r="B87" s="73">
        <f>SUM(C88:C90)</f>
        <v>124</v>
      </c>
      <c r="C87" s="40"/>
      <c r="D87" s="89">
        <f>SUM(D88:D90)</f>
        <v>123</v>
      </c>
      <c r="E87" s="89">
        <f t="shared" ref="E87:F87" si="11">SUM(E88:E90)</f>
        <v>1</v>
      </c>
      <c r="F87" s="89">
        <f t="shared" si="11"/>
        <v>0</v>
      </c>
    </row>
    <row r="88" spans="1:6" x14ac:dyDescent="0.25">
      <c r="A88" s="57" t="s">
        <v>116</v>
      </c>
      <c r="B88" s="28"/>
      <c r="C88" s="42">
        <v>3</v>
      </c>
      <c r="D88" s="19">
        <v>3</v>
      </c>
      <c r="E88" s="20">
        <v>0</v>
      </c>
      <c r="F88" s="20">
        <v>0</v>
      </c>
    </row>
    <row r="89" spans="1:6" x14ac:dyDescent="0.25">
      <c r="A89" s="57" t="s">
        <v>117</v>
      </c>
      <c r="B89" s="28"/>
      <c r="C89" s="74">
        <v>54</v>
      </c>
      <c r="D89" s="19">
        <v>53</v>
      </c>
      <c r="E89" s="20">
        <v>1</v>
      </c>
      <c r="F89" s="20">
        <v>0</v>
      </c>
    </row>
    <row r="90" spans="1:6" x14ac:dyDescent="0.25">
      <c r="A90" s="61" t="s">
        <v>118</v>
      </c>
      <c r="B90" s="28"/>
      <c r="C90" s="74">
        <v>67</v>
      </c>
      <c r="D90" s="19">
        <v>67</v>
      </c>
      <c r="E90" s="20">
        <v>0</v>
      </c>
      <c r="F90" s="20">
        <v>0</v>
      </c>
    </row>
    <row r="91" spans="1:6" x14ac:dyDescent="0.25">
      <c r="A91" s="37" t="s">
        <v>26</v>
      </c>
      <c r="B91" s="38">
        <v>14</v>
      </c>
      <c r="C91" s="40">
        <v>14</v>
      </c>
      <c r="D91" s="89">
        <v>14</v>
      </c>
      <c r="E91" s="90">
        <v>0</v>
      </c>
      <c r="F91" s="89">
        <v>0</v>
      </c>
    </row>
    <row r="92" spans="1:6" x14ac:dyDescent="0.25">
      <c r="A92" s="37" t="s">
        <v>27</v>
      </c>
      <c r="B92" s="38">
        <f>SUM(C93:C98)</f>
        <v>0</v>
      </c>
      <c r="C92" s="65"/>
      <c r="D92" s="89">
        <f>SUM(D93:D98)</f>
        <v>0</v>
      </c>
      <c r="E92" s="89">
        <f t="shared" ref="E92:F92" si="12">SUM(E93:E98)</f>
        <v>0</v>
      </c>
      <c r="F92" s="89">
        <f t="shared" si="12"/>
        <v>0</v>
      </c>
    </row>
    <row r="93" spans="1:6" x14ac:dyDescent="0.25">
      <c r="A93" s="58" t="s">
        <v>119</v>
      </c>
      <c r="B93" s="28"/>
      <c r="C93" s="42">
        <v>0</v>
      </c>
      <c r="D93" s="19">
        <v>0</v>
      </c>
      <c r="E93" s="20">
        <v>0</v>
      </c>
      <c r="F93" s="20">
        <v>0</v>
      </c>
    </row>
    <row r="94" spans="1:6" x14ac:dyDescent="0.25">
      <c r="A94" s="58" t="s">
        <v>120</v>
      </c>
      <c r="B94" s="28"/>
      <c r="C94" s="42">
        <v>0</v>
      </c>
      <c r="D94" s="19">
        <v>0</v>
      </c>
      <c r="E94" s="20">
        <v>0</v>
      </c>
      <c r="F94" s="20">
        <v>0</v>
      </c>
    </row>
    <row r="95" spans="1:6" x14ac:dyDescent="0.25">
      <c r="A95" s="58" t="s">
        <v>121</v>
      </c>
      <c r="B95" s="28"/>
      <c r="C95" s="42">
        <v>0</v>
      </c>
      <c r="D95" s="19">
        <v>0</v>
      </c>
      <c r="E95" s="20">
        <v>0</v>
      </c>
      <c r="F95" s="20">
        <v>0</v>
      </c>
    </row>
    <row r="96" spans="1:6" x14ac:dyDescent="0.25">
      <c r="A96" s="58" t="s">
        <v>122</v>
      </c>
      <c r="B96" s="28"/>
      <c r="C96" s="42">
        <v>0</v>
      </c>
      <c r="D96" s="19">
        <v>0</v>
      </c>
      <c r="E96" s="20">
        <v>0</v>
      </c>
      <c r="F96" s="20">
        <v>0</v>
      </c>
    </row>
    <row r="97" spans="1:6" x14ac:dyDescent="0.25">
      <c r="A97" s="57" t="s">
        <v>123</v>
      </c>
      <c r="B97" s="28"/>
      <c r="C97" s="42">
        <v>0</v>
      </c>
      <c r="D97" s="19">
        <v>0</v>
      </c>
      <c r="E97" s="20">
        <v>0</v>
      </c>
      <c r="F97" s="20">
        <v>0</v>
      </c>
    </row>
    <row r="98" spans="1:6" x14ac:dyDescent="0.25">
      <c r="A98" s="59" t="s">
        <v>124</v>
      </c>
      <c r="B98" s="28"/>
      <c r="C98" s="42">
        <v>0</v>
      </c>
      <c r="D98" s="19">
        <v>0</v>
      </c>
      <c r="E98" s="20">
        <v>0</v>
      </c>
      <c r="F98" s="20">
        <v>0</v>
      </c>
    </row>
    <row r="99" spans="1:6" x14ac:dyDescent="0.25">
      <c r="A99" s="37" t="s">
        <v>28</v>
      </c>
      <c r="B99" s="73">
        <f>SUM(C100:C107)</f>
        <v>75</v>
      </c>
      <c r="C99" s="40"/>
      <c r="D99" s="89">
        <f>SUM(D100:D107)</f>
        <v>75</v>
      </c>
      <c r="E99" s="89">
        <f t="shared" ref="E99:F99" si="13">SUM(E100:E107)</f>
        <v>0</v>
      </c>
      <c r="F99" s="89">
        <f t="shared" si="13"/>
        <v>0</v>
      </c>
    </row>
    <row r="100" spans="1:6" x14ac:dyDescent="0.25">
      <c r="A100" s="71" t="s">
        <v>125</v>
      </c>
      <c r="B100" s="49"/>
      <c r="C100" s="43">
        <v>1</v>
      </c>
      <c r="D100" s="45">
        <v>1</v>
      </c>
      <c r="E100" s="46">
        <v>0</v>
      </c>
      <c r="F100" s="48">
        <v>0</v>
      </c>
    </row>
    <row r="101" spans="1:6" x14ac:dyDescent="0.25">
      <c r="A101" s="58" t="s">
        <v>126</v>
      </c>
      <c r="B101" s="43"/>
      <c r="C101" s="42">
        <v>15</v>
      </c>
      <c r="D101" s="45">
        <v>15</v>
      </c>
      <c r="E101" s="46">
        <v>0</v>
      </c>
      <c r="F101" s="47">
        <v>0</v>
      </c>
    </row>
    <row r="102" spans="1:6" x14ac:dyDescent="0.25">
      <c r="A102" s="62" t="s">
        <v>127</v>
      </c>
      <c r="B102" s="43"/>
      <c r="C102" s="44">
        <v>20</v>
      </c>
      <c r="D102" s="45">
        <v>20</v>
      </c>
      <c r="E102" s="46">
        <v>0</v>
      </c>
      <c r="F102" s="47">
        <v>0</v>
      </c>
    </row>
    <row r="103" spans="1:6" x14ac:dyDescent="0.25">
      <c r="A103" s="58" t="s">
        <v>128</v>
      </c>
      <c r="B103" s="43"/>
      <c r="C103" s="44">
        <v>24</v>
      </c>
      <c r="D103" s="45">
        <v>24</v>
      </c>
      <c r="E103" s="46">
        <v>0</v>
      </c>
      <c r="F103" s="47">
        <v>0</v>
      </c>
    </row>
    <row r="104" spans="1:6" x14ac:dyDescent="0.25">
      <c r="A104" s="58" t="s">
        <v>129</v>
      </c>
      <c r="B104" s="43"/>
      <c r="C104" s="42">
        <v>3</v>
      </c>
      <c r="D104" s="45">
        <v>3</v>
      </c>
      <c r="E104" s="20">
        <v>0</v>
      </c>
      <c r="F104" s="63">
        <v>0</v>
      </c>
    </row>
    <row r="105" spans="1:6" x14ac:dyDescent="0.25">
      <c r="A105" s="60" t="s">
        <v>130</v>
      </c>
      <c r="B105" s="43"/>
      <c r="C105" s="42">
        <v>9</v>
      </c>
      <c r="D105" s="45">
        <v>9</v>
      </c>
      <c r="E105" s="20">
        <v>0</v>
      </c>
      <c r="F105" s="63">
        <v>0</v>
      </c>
    </row>
    <row r="106" spans="1:6" x14ac:dyDescent="0.25">
      <c r="A106" s="57" t="s">
        <v>131</v>
      </c>
      <c r="B106" s="43"/>
      <c r="C106" s="42">
        <v>2</v>
      </c>
      <c r="D106" s="45">
        <v>2</v>
      </c>
      <c r="E106" s="20">
        <v>0</v>
      </c>
      <c r="F106" s="63">
        <v>0</v>
      </c>
    </row>
    <row r="107" spans="1:6" x14ac:dyDescent="0.25">
      <c r="A107" s="61" t="s">
        <v>132</v>
      </c>
      <c r="B107" s="43"/>
      <c r="C107" s="42">
        <v>1</v>
      </c>
      <c r="D107" s="45">
        <v>1</v>
      </c>
      <c r="E107" s="20">
        <v>0</v>
      </c>
      <c r="F107" s="63">
        <v>0</v>
      </c>
    </row>
    <row r="108" spans="1:6" x14ac:dyDescent="0.25">
      <c r="A108" s="37" t="s">
        <v>29</v>
      </c>
      <c r="B108" s="38">
        <f>SUM(C109:C114)</f>
        <v>1</v>
      </c>
      <c r="C108" s="40"/>
      <c r="D108" s="89">
        <f>SUM(D109:D114)</f>
        <v>1</v>
      </c>
      <c r="E108" s="89">
        <f t="shared" ref="E108:F108" si="14">SUM(E109:E114)</f>
        <v>0</v>
      </c>
      <c r="F108" s="89">
        <f t="shared" si="14"/>
        <v>0</v>
      </c>
    </row>
    <row r="109" spans="1:6" x14ac:dyDescent="0.25">
      <c r="A109" s="62" t="s">
        <v>133</v>
      </c>
      <c r="B109" s="28"/>
      <c r="C109" s="42">
        <v>0</v>
      </c>
      <c r="D109" s="19">
        <v>0</v>
      </c>
      <c r="E109" s="19">
        <v>0</v>
      </c>
      <c r="F109" s="19">
        <v>0</v>
      </c>
    </row>
    <row r="110" spans="1:6" x14ac:dyDescent="0.25">
      <c r="A110" s="58" t="s">
        <v>134</v>
      </c>
      <c r="B110" s="28"/>
      <c r="C110" s="42">
        <v>0</v>
      </c>
      <c r="D110" s="19">
        <v>0</v>
      </c>
      <c r="E110" s="19">
        <v>0</v>
      </c>
      <c r="F110" s="19">
        <v>0</v>
      </c>
    </row>
    <row r="111" spans="1:6" x14ac:dyDescent="0.25">
      <c r="A111" s="58" t="s">
        <v>135</v>
      </c>
      <c r="B111" s="28"/>
      <c r="C111" s="42">
        <v>1</v>
      </c>
      <c r="D111" s="19">
        <v>1</v>
      </c>
      <c r="E111" s="19">
        <v>0</v>
      </c>
      <c r="F111" s="19">
        <v>0</v>
      </c>
    </row>
    <row r="112" spans="1:6" x14ac:dyDescent="0.25">
      <c r="A112" s="58" t="s">
        <v>136</v>
      </c>
      <c r="B112" s="28"/>
      <c r="C112" s="42">
        <v>0</v>
      </c>
      <c r="D112" s="19">
        <v>0</v>
      </c>
      <c r="E112" s="19">
        <v>0</v>
      </c>
      <c r="F112" s="19">
        <v>0</v>
      </c>
    </row>
    <row r="113" spans="1:6" x14ac:dyDescent="0.25">
      <c r="A113" s="58" t="s">
        <v>137</v>
      </c>
      <c r="B113" s="28"/>
      <c r="C113" s="42">
        <v>0</v>
      </c>
      <c r="D113" s="19">
        <v>0</v>
      </c>
      <c r="E113" s="19">
        <v>0</v>
      </c>
      <c r="F113" s="19">
        <v>0</v>
      </c>
    </row>
    <row r="114" spans="1:6" x14ac:dyDescent="0.25">
      <c r="A114" s="55" t="s">
        <v>138</v>
      </c>
      <c r="B114" s="28"/>
      <c r="C114" s="42">
        <v>0</v>
      </c>
      <c r="D114" s="19">
        <v>0</v>
      </c>
      <c r="E114" s="19">
        <v>0</v>
      </c>
      <c r="F114" s="19">
        <v>0</v>
      </c>
    </row>
    <row r="115" spans="1:6" x14ac:dyDescent="0.25">
      <c r="A115" s="37" t="s">
        <v>30</v>
      </c>
      <c r="B115" s="38">
        <f>SUM(Table13[[#This Row],[Tier 1]:[Tier 3]])</f>
        <v>0</v>
      </c>
      <c r="C115" s="40"/>
      <c r="D115" s="89">
        <v>0</v>
      </c>
      <c r="E115" s="90">
        <v>0</v>
      </c>
      <c r="F115" s="89">
        <v>0</v>
      </c>
    </row>
    <row r="116" spans="1:6" x14ac:dyDescent="0.25">
      <c r="A116" s="37" t="s">
        <v>31</v>
      </c>
      <c r="B116" s="38">
        <f>SUM(C117:C119)</f>
        <v>1</v>
      </c>
      <c r="C116" s="40"/>
      <c r="D116" s="89">
        <f>SUM(D117:D119)</f>
        <v>1</v>
      </c>
      <c r="E116" s="89">
        <f t="shared" ref="E116:F116" si="15">SUM(E117:E119)</f>
        <v>0</v>
      </c>
      <c r="F116" s="89">
        <f t="shared" si="15"/>
        <v>0</v>
      </c>
    </row>
    <row r="117" spans="1:6" x14ac:dyDescent="0.25">
      <c r="A117" s="57" t="s">
        <v>139</v>
      </c>
      <c r="B117" s="28"/>
      <c r="C117" s="42">
        <v>1</v>
      </c>
      <c r="D117" s="19">
        <v>1</v>
      </c>
      <c r="E117" s="19">
        <v>0</v>
      </c>
      <c r="F117" s="19">
        <v>0</v>
      </c>
    </row>
    <row r="118" spans="1:6" x14ac:dyDescent="0.25">
      <c r="A118" s="57" t="s">
        <v>140</v>
      </c>
      <c r="B118" s="28"/>
      <c r="C118" s="42">
        <v>0</v>
      </c>
      <c r="D118" s="19">
        <v>0</v>
      </c>
      <c r="E118" s="19">
        <v>0</v>
      </c>
      <c r="F118" s="19">
        <v>0</v>
      </c>
    </row>
    <row r="119" spans="1:6" x14ac:dyDescent="0.25">
      <c r="A119" s="61" t="s">
        <v>141</v>
      </c>
      <c r="B119" s="28"/>
      <c r="C119" s="42">
        <v>0</v>
      </c>
      <c r="D119" s="19">
        <v>0</v>
      </c>
      <c r="E119" s="19">
        <v>0</v>
      </c>
      <c r="F119" s="19">
        <v>0</v>
      </c>
    </row>
    <row r="120" spans="1:6" x14ac:dyDescent="0.25">
      <c r="A120" s="37" t="s">
        <v>32</v>
      </c>
      <c r="B120" s="38">
        <f>SUM(C121:C126)</f>
        <v>7</v>
      </c>
      <c r="C120" s="40"/>
      <c r="D120" s="89">
        <f>SUM(D121:D126)</f>
        <v>7</v>
      </c>
      <c r="E120" s="89">
        <f t="shared" ref="E120:F120" si="16">SUM(E121:E126)</f>
        <v>0</v>
      </c>
      <c r="F120" s="89">
        <f t="shared" si="16"/>
        <v>0</v>
      </c>
    </row>
    <row r="121" spans="1:6" x14ac:dyDescent="0.25">
      <c r="A121" s="58" t="s">
        <v>142</v>
      </c>
      <c r="B121" s="28"/>
      <c r="C121" s="42">
        <v>0</v>
      </c>
      <c r="D121" s="19">
        <v>0</v>
      </c>
      <c r="E121" s="20">
        <v>0</v>
      </c>
      <c r="F121" s="20">
        <v>0</v>
      </c>
    </row>
    <row r="122" spans="1:6" x14ac:dyDescent="0.25">
      <c r="A122" s="58" t="s">
        <v>143</v>
      </c>
      <c r="B122" s="28"/>
      <c r="C122" s="42">
        <v>3</v>
      </c>
      <c r="D122" s="19">
        <v>3</v>
      </c>
      <c r="E122" s="20">
        <v>0</v>
      </c>
      <c r="F122" s="20">
        <v>0</v>
      </c>
    </row>
    <row r="123" spans="1:6" x14ac:dyDescent="0.25">
      <c r="A123" s="58" t="s">
        <v>144</v>
      </c>
      <c r="B123" s="28"/>
      <c r="C123" s="42">
        <v>0</v>
      </c>
      <c r="D123" s="19">
        <v>0</v>
      </c>
      <c r="E123" s="20">
        <v>0</v>
      </c>
      <c r="F123" s="20">
        <v>0</v>
      </c>
    </row>
    <row r="124" spans="1:6" x14ac:dyDescent="0.25">
      <c r="A124" s="58" t="s">
        <v>145</v>
      </c>
      <c r="B124" s="28"/>
      <c r="C124" s="42">
        <v>0</v>
      </c>
      <c r="D124" s="19">
        <v>0</v>
      </c>
      <c r="E124" s="20">
        <v>0</v>
      </c>
      <c r="F124" s="20">
        <v>0</v>
      </c>
    </row>
    <row r="125" spans="1:6" x14ac:dyDescent="0.25">
      <c r="A125" s="55" t="s">
        <v>146</v>
      </c>
      <c r="B125" s="28"/>
      <c r="C125" s="42">
        <v>3</v>
      </c>
      <c r="D125" s="19">
        <v>3</v>
      </c>
      <c r="E125" s="20">
        <v>0</v>
      </c>
      <c r="F125" s="20">
        <v>0</v>
      </c>
    </row>
    <row r="126" spans="1:6" x14ac:dyDescent="0.25">
      <c r="A126" s="55" t="s">
        <v>147</v>
      </c>
      <c r="B126" s="28"/>
      <c r="C126" s="42">
        <v>1</v>
      </c>
      <c r="D126" s="19">
        <v>1</v>
      </c>
      <c r="E126" s="20">
        <v>0</v>
      </c>
      <c r="F126" s="20">
        <v>0</v>
      </c>
    </row>
    <row r="127" spans="1:6" x14ac:dyDescent="0.25">
      <c r="A127" s="37" t="s">
        <v>33</v>
      </c>
      <c r="B127" s="38">
        <f>SUM(C128:C129)</f>
        <v>9</v>
      </c>
      <c r="C127" s="40"/>
      <c r="D127" s="89">
        <f>SUM(D128:D129)</f>
        <v>9</v>
      </c>
      <c r="E127" s="89">
        <f t="shared" ref="E127:F127" si="17">SUM(E128:E129)</f>
        <v>0</v>
      </c>
      <c r="F127" s="89">
        <f t="shared" si="17"/>
        <v>0</v>
      </c>
    </row>
    <row r="128" spans="1:6" x14ac:dyDescent="0.25">
      <c r="A128" s="54" t="s">
        <v>148</v>
      </c>
      <c r="B128" s="28"/>
      <c r="C128" s="42">
        <v>3</v>
      </c>
      <c r="D128" s="19">
        <v>3</v>
      </c>
      <c r="E128" s="20">
        <v>0</v>
      </c>
      <c r="F128" s="20">
        <v>0</v>
      </c>
    </row>
    <row r="129" spans="1:6" x14ac:dyDescent="0.25">
      <c r="A129" s="54" t="s">
        <v>149</v>
      </c>
      <c r="B129" s="28"/>
      <c r="C129" s="42">
        <v>6</v>
      </c>
      <c r="D129" s="19">
        <v>6</v>
      </c>
      <c r="E129" s="20">
        <v>0</v>
      </c>
      <c r="F129" s="20">
        <v>0</v>
      </c>
    </row>
    <row r="130" spans="1:6" x14ac:dyDescent="0.25">
      <c r="A130" s="107"/>
      <c r="B130" s="49"/>
      <c r="C130" s="108"/>
      <c r="D130" s="49"/>
      <c r="E130" s="109"/>
      <c r="F130" s="109"/>
    </row>
    <row r="131" spans="1:6" x14ac:dyDescent="0.25">
      <c r="A131" s="64" t="s">
        <v>11</v>
      </c>
      <c r="B131" s="38">
        <f>SUM(Table13[Total Issues by Topic])</f>
        <v>305</v>
      </c>
      <c r="C131" s="38">
        <f>SUM(Table13[Total Issues by Sub-Topic])</f>
        <v>305</v>
      </c>
      <c r="D131" s="38">
        <f>SUM(D8,D18,D26,D31,D38,D43,D49,D55,D61,D66,D72,D79,D87,D91,D92,D99,D108,D115,D116,D120,D127)</f>
        <v>299</v>
      </c>
      <c r="E131" s="38">
        <f t="shared" ref="E131:F131" si="18">SUM(E8,E18,E26,E31,E38,E43,E49,E55,E61,E66,E72,E79,E87,E91,E92,E99,E108,E115,E116,E120,E127)</f>
        <v>1</v>
      </c>
      <c r="F131" s="38">
        <f t="shared" si="18"/>
        <v>5</v>
      </c>
    </row>
  </sheetData>
  <mergeCells count="1">
    <mergeCell ref="A1:F4"/>
  </mergeCell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C976-AD9E-4654-BF82-727DB779049D}">
  <dimension ref="A1:F130"/>
  <sheetViews>
    <sheetView topLeftCell="A104" zoomScale="110" zoomScaleNormal="110" workbookViewId="0">
      <selection activeCell="D115" sqref="D115"/>
    </sheetView>
  </sheetViews>
  <sheetFormatPr defaultRowHeight="15" x14ac:dyDescent="0.25"/>
  <cols>
    <col min="1" max="1" width="44.85546875" style="1" customWidth="1"/>
    <col min="2" max="2" width="14.28515625" style="1" customWidth="1"/>
    <col min="3" max="3" width="17" style="29" customWidth="1"/>
    <col min="4" max="4" width="12.5703125" style="1" customWidth="1"/>
    <col min="5" max="5" width="11.42578125" style="1" customWidth="1"/>
    <col min="6" max="6" width="10.7109375" style="1" customWidth="1"/>
    <col min="7" max="16384" width="9.140625" style="1"/>
  </cols>
  <sheetData>
    <row r="1" spans="1:6" x14ac:dyDescent="0.25">
      <c r="A1" s="103" t="s">
        <v>318</v>
      </c>
      <c r="B1" s="104"/>
      <c r="C1" s="104"/>
      <c r="D1" s="104"/>
      <c r="E1" s="104"/>
      <c r="F1" s="104"/>
    </row>
    <row r="2" spans="1:6" x14ac:dyDescent="0.25">
      <c r="A2" s="104"/>
      <c r="B2" s="104"/>
      <c r="C2" s="104"/>
      <c r="D2" s="104"/>
      <c r="E2" s="104"/>
      <c r="F2" s="104"/>
    </row>
    <row r="3" spans="1:6" x14ac:dyDescent="0.25">
      <c r="A3" s="104"/>
      <c r="B3" s="104"/>
      <c r="C3" s="104"/>
      <c r="D3" s="104"/>
      <c r="E3" s="104"/>
      <c r="F3" s="104"/>
    </row>
    <row r="4" spans="1:6" s="2" customFormat="1" x14ac:dyDescent="0.25">
      <c r="A4" s="105"/>
      <c r="B4" s="105"/>
      <c r="C4" s="105"/>
      <c r="D4" s="105"/>
      <c r="E4" s="105"/>
      <c r="F4" s="105"/>
    </row>
    <row r="5" spans="1:6" x14ac:dyDescent="0.25">
      <c r="A5" s="26" t="s">
        <v>35</v>
      </c>
      <c r="B5" s="26"/>
      <c r="C5" s="30"/>
    </row>
    <row r="6" spans="1:6" x14ac:dyDescent="0.25">
      <c r="A6" s="27" t="s">
        <v>312</v>
      </c>
      <c r="B6" s="27"/>
      <c r="C6" s="31"/>
    </row>
    <row r="7" spans="1:6" x14ac:dyDescent="0.25">
      <c r="A7" s="22" t="s">
        <v>12</v>
      </c>
      <c r="B7" s="22" t="s">
        <v>41</v>
      </c>
      <c r="C7" s="32" t="s">
        <v>42</v>
      </c>
      <c r="D7" s="23" t="s">
        <v>2</v>
      </c>
      <c r="E7" s="23" t="s">
        <v>3</v>
      </c>
      <c r="F7" s="23" t="s">
        <v>4</v>
      </c>
    </row>
    <row r="8" spans="1:6" x14ac:dyDescent="0.25">
      <c r="A8" s="37" t="s">
        <v>13</v>
      </c>
      <c r="B8" s="72">
        <f>SUM(C9:C17)</f>
        <v>219</v>
      </c>
      <c r="C8" s="39"/>
      <c r="D8" s="89">
        <f>SUM(D9:D17)</f>
        <v>216</v>
      </c>
      <c r="E8" s="89">
        <f t="shared" ref="E8:F8" si="0">SUM(E9:E17)</f>
        <v>3</v>
      </c>
      <c r="F8" s="89">
        <f t="shared" si="0"/>
        <v>0</v>
      </c>
    </row>
    <row r="9" spans="1:6" x14ac:dyDescent="0.25">
      <c r="A9" s="24" t="s">
        <v>58</v>
      </c>
      <c r="B9" s="28"/>
      <c r="C9" s="42">
        <v>4</v>
      </c>
      <c r="D9" s="19">
        <v>4</v>
      </c>
      <c r="E9" s="20">
        <v>0</v>
      </c>
      <c r="F9" s="19">
        <v>0</v>
      </c>
    </row>
    <row r="10" spans="1:6" x14ac:dyDescent="0.25">
      <c r="A10" s="24" t="s">
        <v>38</v>
      </c>
      <c r="B10" s="28"/>
      <c r="C10" s="35">
        <v>50</v>
      </c>
      <c r="D10" s="45">
        <v>50</v>
      </c>
      <c r="E10" s="20">
        <v>0</v>
      </c>
      <c r="F10" s="19">
        <v>0</v>
      </c>
    </row>
    <row r="11" spans="1:6" x14ac:dyDescent="0.25">
      <c r="A11" s="24" t="s">
        <v>39</v>
      </c>
      <c r="B11" s="28"/>
      <c r="C11" s="35">
        <v>42</v>
      </c>
      <c r="D11" s="19">
        <v>42</v>
      </c>
      <c r="E11" s="20">
        <v>0</v>
      </c>
      <c r="F11" s="19">
        <v>0</v>
      </c>
    </row>
    <row r="12" spans="1:6" x14ac:dyDescent="0.25">
      <c r="A12" s="24" t="s">
        <v>40</v>
      </c>
      <c r="B12" s="28"/>
      <c r="C12" s="42">
        <v>15</v>
      </c>
      <c r="D12" s="19">
        <v>15</v>
      </c>
      <c r="E12" s="20">
        <v>0</v>
      </c>
      <c r="F12" s="19">
        <v>0</v>
      </c>
    </row>
    <row r="13" spans="1:6" x14ac:dyDescent="0.25">
      <c r="A13" s="24" t="s">
        <v>53</v>
      </c>
      <c r="B13" s="28"/>
      <c r="C13" s="35">
        <v>13</v>
      </c>
      <c r="D13" s="19">
        <v>13</v>
      </c>
      <c r="E13" s="20">
        <v>0</v>
      </c>
      <c r="F13" s="19">
        <v>0</v>
      </c>
    </row>
    <row r="14" spans="1:6" x14ac:dyDescent="0.25">
      <c r="A14" s="24" t="s">
        <v>52</v>
      </c>
      <c r="B14" s="28"/>
      <c r="C14" s="35">
        <v>14</v>
      </c>
      <c r="D14" s="19">
        <v>14</v>
      </c>
      <c r="E14" s="20">
        <v>0</v>
      </c>
      <c r="F14" s="19">
        <v>0</v>
      </c>
    </row>
    <row r="15" spans="1:6" x14ac:dyDescent="0.25">
      <c r="A15" s="24" t="s">
        <v>56</v>
      </c>
      <c r="B15" s="28"/>
      <c r="C15" s="42">
        <v>28</v>
      </c>
      <c r="D15" s="19">
        <v>27</v>
      </c>
      <c r="E15" s="20">
        <v>1</v>
      </c>
      <c r="F15" s="19">
        <v>0</v>
      </c>
    </row>
    <row r="16" spans="1:6" x14ac:dyDescent="0.25">
      <c r="A16" s="24" t="s">
        <v>57</v>
      </c>
      <c r="B16" s="28"/>
      <c r="C16" s="35">
        <v>7</v>
      </c>
      <c r="D16" s="19">
        <v>6</v>
      </c>
      <c r="E16" s="20">
        <v>1</v>
      </c>
      <c r="F16" s="19">
        <v>0</v>
      </c>
    </row>
    <row r="17" spans="1:6" x14ac:dyDescent="0.25">
      <c r="A17" s="24" t="s">
        <v>54</v>
      </c>
      <c r="B17" s="28"/>
      <c r="C17" s="110">
        <v>46</v>
      </c>
      <c r="D17" s="111">
        <v>45</v>
      </c>
      <c r="E17" s="20">
        <v>1</v>
      </c>
      <c r="F17" s="19">
        <v>0</v>
      </c>
    </row>
    <row r="18" spans="1:6" x14ac:dyDescent="0.25">
      <c r="A18" s="37" t="s">
        <v>14</v>
      </c>
      <c r="B18" s="38">
        <f>SUM(C19:C25)</f>
        <v>5</v>
      </c>
      <c r="C18" s="40"/>
      <c r="D18" s="89">
        <f>SUM(D19:D25)</f>
        <v>5</v>
      </c>
      <c r="E18" s="89">
        <f t="shared" ref="E18:F18" si="1">SUM(E19:E25)</f>
        <v>0</v>
      </c>
      <c r="F18" s="89">
        <f t="shared" si="1"/>
        <v>0</v>
      </c>
    </row>
    <row r="19" spans="1:6" x14ac:dyDescent="0.25">
      <c r="A19" s="53" t="s">
        <v>59</v>
      </c>
      <c r="B19" s="28"/>
      <c r="C19" s="42">
        <v>0</v>
      </c>
      <c r="D19" s="19">
        <v>0</v>
      </c>
      <c r="E19" s="20">
        <v>0</v>
      </c>
      <c r="F19" s="19">
        <v>0</v>
      </c>
    </row>
    <row r="20" spans="1:6" x14ac:dyDescent="0.25">
      <c r="A20" s="53" t="s">
        <v>55</v>
      </c>
      <c r="B20" s="28"/>
      <c r="C20" s="42">
        <v>1</v>
      </c>
      <c r="D20" s="19">
        <v>1</v>
      </c>
      <c r="E20" s="20">
        <v>0</v>
      </c>
      <c r="F20" s="19">
        <v>0</v>
      </c>
    </row>
    <row r="21" spans="1:6" x14ac:dyDescent="0.25">
      <c r="A21" s="53" t="s">
        <v>60</v>
      </c>
      <c r="B21" s="28"/>
      <c r="C21" s="42">
        <v>0</v>
      </c>
      <c r="D21" s="19">
        <v>0</v>
      </c>
      <c r="E21" s="20">
        <v>0</v>
      </c>
      <c r="F21" s="19">
        <v>0</v>
      </c>
    </row>
    <row r="22" spans="1:6" x14ac:dyDescent="0.25">
      <c r="A22" s="53" t="s">
        <v>61</v>
      </c>
      <c r="B22" s="28"/>
      <c r="C22" s="42">
        <v>0</v>
      </c>
      <c r="D22" s="19">
        <v>0</v>
      </c>
      <c r="E22" s="20">
        <v>0</v>
      </c>
      <c r="F22" s="19">
        <v>0</v>
      </c>
    </row>
    <row r="23" spans="1:6" x14ac:dyDescent="0.25">
      <c r="A23" s="53" t="s">
        <v>63</v>
      </c>
      <c r="B23" s="28"/>
      <c r="C23" s="42">
        <v>1</v>
      </c>
      <c r="D23" s="19">
        <v>1</v>
      </c>
      <c r="E23" s="20">
        <v>0</v>
      </c>
      <c r="F23" s="19">
        <v>0</v>
      </c>
    </row>
    <row r="24" spans="1:6" x14ac:dyDescent="0.25">
      <c r="A24" s="53" t="s">
        <v>62</v>
      </c>
      <c r="B24" s="28"/>
      <c r="C24" s="42">
        <v>3</v>
      </c>
      <c r="D24" s="19">
        <v>3</v>
      </c>
      <c r="E24" s="20">
        <v>0</v>
      </c>
      <c r="F24" s="19">
        <v>0</v>
      </c>
    </row>
    <row r="25" spans="1:6" x14ac:dyDescent="0.25">
      <c r="A25" s="53" t="s">
        <v>64</v>
      </c>
      <c r="B25" s="28"/>
      <c r="C25" s="42">
        <v>0</v>
      </c>
      <c r="D25" s="19">
        <v>0</v>
      </c>
      <c r="E25" s="20">
        <v>0</v>
      </c>
      <c r="F25" s="19">
        <v>0</v>
      </c>
    </row>
    <row r="26" spans="1:6" x14ac:dyDescent="0.25">
      <c r="A26" s="37" t="s">
        <v>15</v>
      </c>
      <c r="B26" s="38">
        <f>SUM(C27:C30)</f>
        <v>0</v>
      </c>
      <c r="C26" s="40"/>
      <c r="D26" s="89">
        <f>SUM(D27:D30)</f>
        <v>0</v>
      </c>
      <c r="E26" s="89">
        <f t="shared" ref="E26:F26" si="2">SUM(E27:E30)</f>
        <v>0</v>
      </c>
      <c r="F26" s="89">
        <f t="shared" si="2"/>
        <v>0</v>
      </c>
    </row>
    <row r="27" spans="1:6" x14ac:dyDescent="0.25">
      <c r="A27" s="53" t="s">
        <v>65</v>
      </c>
      <c r="B27" s="28"/>
      <c r="C27" s="42">
        <v>0</v>
      </c>
      <c r="D27" s="19">
        <v>0</v>
      </c>
      <c r="E27" s="19">
        <v>0</v>
      </c>
      <c r="F27" s="19">
        <v>0</v>
      </c>
    </row>
    <row r="28" spans="1:6" x14ac:dyDescent="0.25">
      <c r="A28" s="53" t="s">
        <v>66</v>
      </c>
      <c r="B28" s="28"/>
      <c r="C28" s="42">
        <v>0</v>
      </c>
      <c r="D28" s="19">
        <v>0</v>
      </c>
      <c r="E28" s="19">
        <v>0</v>
      </c>
      <c r="F28" s="19">
        <v>0</v>
      </c>
    </row>
    <row r="29" spans="1:6" x14ac:dyDescent="0.25">
      <c r="A29" s="53" t="s">
        <v>67</v>
      </c>
      <c r="B29" s="28"/>
      <c r="C29" s="42">
        <v>0</v>
      </c>
      <c r="D29" s="19">
        <v>0</v>
      </c>
      <c r="E29" s="19">
        <v>0</v>
      </c>
      <c r="F29" s="19">
        <v>0</v>
      </c>
    </row>
    <row r="30" spans="1:6" x14ac:dyDescent="0.25">
      <c r="A30" s="53" t="s">
        <v>68</v>
      </c>
      <c r="B30" s="28"/>
      <c r="C30" s="42">
        <v>0</v>
      </c>
      <c r="D30" s="19">
        <v>0</v>
      </c>
      <c r="E30" s="19">
        <v>0</v>
      </c>
      <c r="F30" s="19">
        <v>0</v>
      </c>
    </row>
    <row r="31" spans="1:6" x14ac:dyDescent="0.25">
      <c r="A31" s="37" t="s">
        <v>16</v>
      </c>
      <c r="B31" s="38">
        <f>SUM(C32:C37)</f>
        <v>12</v>
      </c>
      <c r="C31" s="40"/>
      <c r="D31" s="89">
        <f>SUM(D32:D37)</f>
        <v>12</v>
      </c>
      <c r="E31" s="89">
        <f t="shared" ref="E31:F31" si="3">SUM(E32:E37)</f>
        <v>0</v>
      </c>
      <c r="F31" s="89">
        <f t="shared" si="3"/>
        <v>0</v>
      </c>
    </row>
    <row r="32" spans="1:6" x14ac:dyDescent="0.25">
      <c r="A32" s="55" t="s">
        <v>69</v>
      </c>
      <c r="B32" s="28"/>
      <c r="C32" s="42">
        <v>1</v>
      </c>
      <c r="D32" s="19">
        <v>1</v>
      </c>
      <c r="E32" s="20">
        <v>0</v>
      </c>
      <c r="F32" s="19">
        <v>0</v>
      </c>
    </row>
    <row r="33" spans="1:6" x14ac:dyDescent="0.25">
      <c r="A33" s="55" t="s">
        <v>70</v>
      </c>
      <c r="B33" s="28"/>
      <c r="C33" s="42">
        <v>1</v>
      </c>
      <c r="D33" s="19">
        <v>1</v>
      </c>
      <c r="E33" s="20">
        <v>0</v>
      </c>
      <c r="F33" s="19">
        <v>0</v>
      </c>
    </row>
    <row r="34" spans="1:6" x14ac:dyDescent="0.25">
      <c r="A34" s="55" t="s">
        <v>71</v>
      </c>
      <c r="B34" s="28"/>
      <c r="C34" s="42">
        <v>3</v>
      </c>
      <c r="D34" s="19">
        <v>3</v>
      </c>
      <c r="E34" s="20">
        <v>0</v>
      </c>
      <c r="F34" s="19">
        <v>0</v>
      </c>
    </row>
    <row r="35" spans="1:6" x14ac:dyDescent="0.25">
      <c r="A35" s="55" t="s">
        <v>72</v>
      </c>
      <c r="B35" s="28"/>
      <c r="C35" s="42">
        <v>0</v>
      </c>
      <c r="D35" s="19">
        <v>0</v>
      </c>
      <c r="E35" s="20">
        <v>0</v>
      </c>
      <c r="F35" s="19">
        <v>0</v>
      </c>
    </row>
    <row r="36" spans="1:6" x14ac:dyDescent="0.25">
      <c r="A36" s="55" t="s">
        <v>73</v>
      </c>
      <c r="B36" s="28"/>
      <c r="C36" s="42">
        <v>6</v>
      </c>
      <c r="D36" s="19">
        <v>6</v>
      </c>
      <c r="E36" s="20">
        <v>0</v>
      </c>
      <c r="F36" s="19">
        <v>0</v>
      </c>
    </row>
    <row r="37" spans="1:6" x14ac:dyDescent="0.25">
      <c r="A37" s="55" t="s">
        <v>74</v>
      </c>
      <c r="B37" s="28"/>
      <c r="C37" s="42">
        <v>1</v>
      </c>
      <c r="D37" s="19">
        <v>1</v>
      </c>
      <c r="E37" s="20">
        <v>0</v>
      </c>
      <c r="F37" s="19">
        <v>0</v>
      </c>
    </row>
    <row r="38" spans="1:6" x14ac:dyDescent="0.25">
      <c r="A38" s="37" t="s">
        <v>17</v>
      </c>
      <c r="B38" s="73">
        <f>SUM(C39:C42)</f>
        <v>61</v>
      </c>
      <c r="C38" s="40"/>
      <c r="D38" s="101">
        <f>SUM(D39:D42)</f>
        <v>59</v>
      </c>
      <c r="E38" s="102">
        <f t="shared" ref="E38:F38" si="4">SUM(E39:E42)</f>
        <v>2</v>
      </c>
      <c r="F38" s="102">
        <f t="shared" si="4"/>
        <v>0</v>
      </c>
    </row>
    <row r="39" spans="1:6" x14ac:dyDescent="0.25">
      <c r="A39" s="55" t="s">
        <v>75</v>
      </c>
      <c r="B39" s="28"/>
      <c r="C39" s="42">
        <v>6</v>
      </c>
      <c r="D39" s="19">
        <v>6</v>
      </c>
      <c r="E39" s="20">
        <v>0</v>
      </c>
      <c r="F39" s="19">
        <v>0</v>
      </c>
    </row>
    <row r="40" spans="1:6" x14ac:dyDescent="0.25">
      <c r="A40" s="56" t="s">
        <v>76</v>
      </c>
      <c r="B40" s="28"/>
      <c r="C40" s="42">
        <v>30</v>
      </c>
      <c r="D40" s="19">
        <v>30</v>
      </c>
      <c r="E40" s="20">
        <v>0</v>
      </c>
      <c r="F40" s="19">
        <v>0</v>
      </c>
    </row>
    <row r="41" spans="1:6" x14ac:dyDescent="0.25">
      <c r="A41" s="55" t="s">
        <v>77</v>
      </c>
      <c r="B41" s="28"/>
      <c r="C41" s="42">
        <v>21</v>
      </c>
      <c r="D41" s="19">
        <v>19</v>
      </c>
      <c r="E41" s="20">
        <v>2</v>
      </c>
      <c r="F41" s="19">
        <v>0</v>
      </c>
    </row>
    <row r="42" spans="1:6" x14ac:dyDescent="0.25">
      <c r="A42" s="55" t="s">
        <v>78</v>
      </c>
      <c r="B42" s="28"/>
      <c r="C42" s="42">
        <v>4</v>
      </c>
      <c r="D42" s="19">
        <v>4</v>
      </c>
      <c r="E42" s="20">
        <v>0</v>
      </c>
      <c r="F42" s="19">
        <v>0</v>
      </c>
    </row>
    <row r="43" spans="1:6" x14ac:dyDescent="0.25">
      <c r="A43" s="37" t="s">
        <v>18</v>
      </c>
      <c r="B43" s="38">
        <f>SUM(C44:C48)</f>
        <v>3</v>
      </c>
      <c r="C43" s="40"/>
      <c r="D43" s="89">
        <f>SUM(D44:D48)</f>
        <v>3</v>
      </c>
      <c r="E43" s="89">
        <f t="shared" ref="E43:F43" si="5">SUM(E44:E48)</f>
        <v>0</v>
      </c>
      <c r="F43" s="89">
        <f t="shared" si="5"/>
        <v>0</v>
      </c>
    </row>
    <row r="44" spans="1:6" x14ac:dyDescent="0.25">
      <c r="A44" s="55" t="s">
        <v>79</v>
      </c>
      <c r="B44" s="28"/>
      <c r="C44" s="42">
        <v>0</v>
      </c>
      <c r="D44" s="19">
        <v>0</v>
      </c>
      <c r="E44" s="19">
        <v>0</v>
      </c>
      <c r="F44" s="19">
        <v>0</v>
      </c>
    </row>
    <row r="45" spans="1:6" x14ac:dyDescent="0.25">
      <c r="A45" s="55" t="s">
        <v>80</v>
      </c>
      <c r="B45" s="28"/>
      <c r="C45" s="42">
        <v>1</v>
      </c>
      <c r="D45" s="19">
        <v>1</v>
      </c>
      <c r="E45" s="19">
        <v>0</v>
      </c>
      <c r="F45" s="19">
        <v>0</v>
      </c>
    </row>
    <row r="46" spans="1:6" x14ac:dyDescent="0.25">
      <c r="A46" s="55" t="s">
        <v>81</v>
      </c>
      <c r="B46" s="28"/>
      <c r="C46" s="42">
        <v>1</v>
      </c>
      <c r="D46" s="19">
        <v>1</v>
      </c>
      <c r="E46" s="19">
        <v>0</v>
      </c>
      <c r="F46" s="19">
        <v>0</v>
      </c>
    </row>
    <row r="47" spans="1:6" x14ac:dyDescent="0.25">
      <c r="A47" s="55" t="s">
        <v>82</v>
      </c>
      <c r="B47" s="28"/>
      <c r="C47" s="42">
        <v>0</v>
      </c>
      <c r="D47" s="19">
        <v>0</v>
      </c>
      <c r="E47" s="19">
        <v>0</v>
      </c>
      <c r="F47" s="19">
        <v>0</v>
      </c>
    </row>
    <row r="48" spans="1:6" x14ac:dyDescent="0.25">
      <c r="A48" s="55" t="s">
        <v>83</v>
      </c>
      <c r="B48" s="28"/>
      <c r="C48" s="42">
        <v>1</v>
      </c>
      <c r="D48" s="19">
        <v>1</v>
      </c>
      <c r="E48" s="19">
        <v>0</v>
      </c>
      <c r="F48" s="19">
        <v>0</v>
      </c>
    </row>
    <row r="49" spans="1:6" x14ac:dyDescent="0.25">
      <c r="A49" s="37" t="s">
        <v>19</v>
      </c>
      <c r="B49" s="38">
        <f>SUM(C50:C54)</f>
        <v>1</v>
      </c>
      <c r="C49" s="40"/>
      <c r="D49" s="89">
        <f>SUM(D50:D54)</f>
        <v>1</v>
      </c>
      <c r="E49" s="89">
        <f t="shared" ref="E49:F49" si="6">SUM(E50:E54)</f>
        <v>0</v>
      </c>
      <c r="F49" s="89">
        <f t="shared" si="6"/>
        <v>0</v>
      </c>
    </row>
    <row r="50" spans="1:6" x14ac:dyDescent="0.25">
      <c r="A50" s="55" t="s">
        <v>84</v>
      </c>
      <c r="B50" s="28"/>
      <c r="C50" s="42">
        <v>1</v>
      </c>
      <c r="D50" s="19">
        <v>1</v>
      </c>
      <c r="E50" s="19">
        <v>0</v>
      </c>
      <c r="F50" s="19">
        <v>0</v>
      </c>
    </row>
    <row r="51" spans="1:6" x14ac:dyDescent="0.25">
      <c r="A51" s="55" t="s">
        <v>85</v>
      </c>
      <c r="B51" s="28"/>
      <c r="C51" s="42">
        <v>0</v>
      </c>
      <c r="D51" s="19">
        <v>0</v>
      </c>
      <c r="E51" s="19">
        <v>0</v>
      </c>
      <c r="F51" s="19">
        <v>0</v>
      </c>
    </row>
    <row r="52" spans="1:6" x14ac:dyDescent="0.25">
      <c r="A52" s="55" t="s">
        <v>86</v>
      </c>
      <c r="B52" s="28"/>
      <c r="C52" s="42">
        <v>0</v>
      </c>
      <c r="D52" s="19">
        <v>0</v>
      </c>
      <c r="E52" s="19">
        <v>0</v>
      </c>
      <c r="F52" s="19">
        <v>0</v>
      </c>
    </row>
    <row r="53" spans="1:6" x14ac:dyDescent="0.25">
      <c r="A53" s="55" t="s">
        <v>87</v>
      </c>
      <c r="B53" s="28"/>
      <c r="C53" s="42">
        <v>0</v>
      </c>
      <c r="D53" s="19">
        <v>0</v>
      </c>
      <c r="E53" s="19">
        <v>0</v>
      </c>
      <c r="F53" s="19">
        <v>0</v>
      </c>
    </row>
    <row r="54" spans="1:6" x14ac:dyDescent="0.25">
      <c r="A54" s="55" t="s">
        <v>88</v>
      </c>
      <c r="B54" s="28"/>
      <c r="C54" s="42">
        <v>0</v>
      </c>
      <c r="D54" s="19">
        <v>0</v>
      </c>
      <c r="E54" s="19">
        <v>0</v>
      </c>
      <c r="F54" s="19">
        <v>0</v>
      </c>
    </row>
    <row r="55" spans="1:6" x14ac:dyDescent="0.25">
      <c r="A55" s="37" t="s">
        <v>20</v>
      </c>
      <c r="B55" s="38">
        <f>SUM(C56:C60)</f>
        <v>1</v>
      </c>
      <c r="C55" s="40"/>
      <c r="D55" s="89">
        <f>SUM(D56:D60)</f>
        <v>1</v>
      </c>
      <c r="E55" s="89">
        <f t="shared" ref="E55:F55" si="7">SUM(E56:E60)</f>
        <v>0</v>
      </c>
      <c r="F55" s="89">
        <f t="shared" si="7"/>
        <v>0</v>
      </c>
    </row>
    <row r="56" spans="1:6" x14ac:dyDescent="0.25">
      <c r="A56" s="55" t="s">
        <v>89</v>
      </c>
      <c r="B56" s="28"/>
      <c r="C56" s="42">
        <v>0</v>
      </c>
      <c r="D56" s="19">
        <v>0</v>
      </c>
      <c r="E56" s="19">
        <v>0</v>
      </c>
      <c r="F56" s="19">
        <v>0</v>
      </c>
    </row>
    <row r="57" spans="1:6" x14ac:dyDescent="0.25">
      <c r="A57" s="55" t="s">
        <v>90</v>
      </c>
      <c r="B57" s="28"/>
      <c r="C57" s="42">
        <v>0</v>
      </c>
      <c r="D57" s="19">
        <v>0</v>
      </c>
      <c r="E57" s="19">
        <v>0</v>
      </c>
      <c r="F57" s="19">
        <v>0</v>
      </c>
    </row>
    <row r="58" spans="1:6" x14ac:dyDescent="0.25">
      <c r="A58" s="55" t="s">
        <v>91</v>
      </c>
      <c r="B58" s="28"/>
      <c r="C58" s="42">
        <v>0</v>
      </c>
      <c r="D58" s="19">
        <v>0</v>
      </c>
      <c r="E58" s="19">
        <v>0</v>
      </c>
      <c r="F58" s="19">
        <v>0</v>
      </c>
    </row>
    <row r="59" spans="1:6" x14ac:dyDescent="0.25">
      <c r="A59" s="55" t="s">
        <v>92</v>
      </c>
      <c r="B59" s="28"/>
      <c r="C59" s="42">
        <v>0</v>
      </c>
      <c r="D59" s="19">
        <v>0</v>
      </c>
      <c r="E59" s="19">
        <v>0</v>
      </c>
      <c r="F59" s="19">
        <v>0</v>
      </c>
    </row>
    <row r="60" spans="1:6" x14ac:dyDescent="0.25">
      <c r="A60" s="55" t="s">
        <v>93</v>
      </c>
      <c r="B60" s="28"/>
      <c r="C60" s="42">
        <v>1</v>
      </c>
      <c r="D60" s="19">
        <v>1</v>
      </c>
      <c r="E60" s="19">
        <v>0</v>
      </c>
      <c r="F60" s="19">
        <v>0</v>
      </c>
    </row>
    <row r="61" spans="1:6" x14ac:dyDescent="0.25">
      <c r="A61" s="37" t="s">
        <v>21</v>
      </c>
      <c r="B61" s="38">
        <f>SUM(C62:C65)</f>
        <v>0</v>
      </c>
      <c r="C61" s="40"/>
      <c r="D61" s="89">
        <f>SUM(D62:D65)</f>
        <v>0</v>
      </c>
      <c r="E61" s="89">
        <f t="shared" ref="E61:F61" si="8">SUM(E62:E65)</f>
        <v>0</v>
      </c>
      <c r="F61" s="89">
        <f t="shared" si="8"/>
        <v>0</v>
      </c>
    </row>
    <row r="62" spans="1:6" x14ac:dyDescent="0.25">
      <c r="A62" s="55" t="s">
        <v>94</v>
      </c>
      <c r="B62" s="28"/>
      <c r="C62" s="42">
        <v>0</v>
      </c>
      <c r="D62" s="19">
        <v>0</v>
      </c>
      <c r="E62" s="19">
        <v>0</v>
      </c>
      <c r="F62" s="19">
        <v>0</v>
      </c>
    </row>
    <row r="63" spans="1:6" x14ac:dyDescent="0.25">
      <c r="A63" s="55" t="s">
        <v>95</v>
      </c>
      <c r="B63" s="28"/>
      <c r="C63" s="42">
        <v>0</v>
      </c>
      <c r="D63" s="19">
        <v>0</v>
      </c>
      <c r="E63" s="19">
        <v>0</v>
      </c>
      <c r="F63" s="19">
        <v>0</v>
      </c>
    </row>
    <row r="64" spans="1:6" x14ac:dyDescent="0.25">
      <c r="A64" s="55" t="s">
        <v>96</v>
      </c>
      <c r="B64" s="28"/>
      <c r="C64" s="42">
        <v>0</v>
      </c>
      <c r="D64" s="19">
        <v>0</v>
      </c>
      <c r="E64" s="19">
        <v>0</v>
      </c>
      <c r="F64" s="19">
        <v>0</v>
      </c>
    </row>
    <row r="65" spans="1:6" x14ac:dyDescent="0.25">
      <c r="A65" s="55" t="s">
        <v>97</v>
      </c>
      <c r="B65" s="28"/>
      <c r="C65" s="42">
        <v>0</v>
      </c>
      <c r="D65" s="19">
        <v>0</v>
      </c>
      <c r="E65" s="19">
        <v>0</v>
      </c>
      <c r="F65" s="19">
        <v>0</v>
      </c>
    </row>
    <row r="66" spans="1:6" x14ac:dyDescent="0.25">
      <c r="A66" s="37" t="s">
        <v>22</v>
      </c>
      <c r="B66" s="38">
        <f>SUM(C67:C71)</f>
        <v>0</v>
      </c>
      <c r="C66" s="40"/>
      <c r="D66" s="89">
        <f>SUM(D67:D71)</f>
        <v>0</v>
      </c>
      <c r="E66" s="89">
        <f t="shared" ref="E66:F66" si="9">SUM(E67:E71)</f>
        <v>0</v>
      </c>
      <c r="F66" s="89">
        <f t="shared" si="9"/>
        <v>0</v>
      </c>
    </row>
    <row r="67" spans="1:6" x14ac:dyDescent="0.25">
      <c r="A67" s="58" t="s">
        <v>98</v>
      </c>
      <c r="B67" s="28"/>
      <c r="C67" s="42">
        <v>0</v>
      </c>
      <c r="D67" s="19">
        <v>0</v>
      </c>
      <c r="E67" s="19">
        <v>0</v>
      </c>
      <c r="F67" s="19">
        <v>0</v>
      </c>
    </row>
    <row r="68" spans="1:6" x14ac:dyDescent="0.25">
      <c r="A68" s="58" t="s">
        <v>99</v>
      </c>
      <c r="B68" s="28"/>
      <c r="C68" s="42">
        <v>0</v>
      </c>
      <c r="D68" s="19">
        <v>0</v>
      </c>
      <c r="E68" s="19">
        <v>0</v>
      </c>
      <c r="F68" s="19">
        <v>0</v>
      </c>
    </row>
    <row r="69" spans="1:6" x14ac:dyDescent="0.25">
      <c r="A69" s="58" t="s">
        <v>100</v>
      </c>
      <c r="B69" s="28"/>
      <c r="C69" s="42">
        <v>0</v>
      </c>
      <c r="D69" s="19">
        <v>0</v>
      </c>
      <c r="E69" s="19">
        <v>0</v>
      </c>
      <c r="F69" s="19">
        <v>0</v>
      </c>
    </row>
    <row r="70" spans="1:6" x14ac:dyDescent="0.25">
      <c r="A70" s="57" t="s">
        <v>101</v>
      </c>
      <c r="B70" s="28"/>
      <c r="C70" s="42">
        <v>0</v>
      </c>
      <c r="D70" s="19">
        <v>0</v>
      </c>
      <c r="E70" s="19">
        <v>0</v>
      </c>
      <c r="F70" s="19">
        <v>0</v>
      </c>
    </row>
    <row r="71" spans="1:6" x14ac:dyDescent="0.25">
      <c r="A71" s="55" t="s">
        <v>102</v>
      </c>
      <c r="B71" s="28"/>
      <c r="C71" s="42">
        <v>0</v>
      </c>
      <c r="D71" s="19">
        <v>0</v>
      </c>
      <c r="E71" s="19">
        <v>0</v>
      </c>
      <c r="F71" s="19">
        <v>0</v>
      </c>
    </row>
    <row r="72" spans="1:6" x14ac:dyDescent="0.25">
      <c r="A72" s="37" t="s">
        <v>23</v>
      </c>
      <c r="B72" s="38">
        <f>SUM(C73:C78)</f>
        <v>10</v>
      </c>
      <c r="C72" s="40"/>
      <c r="D72" s="89">
        <f>SUM(D73:D78)</f>
        <v>10</v>
      </c>
      <c r="E72" s="89">
        <f t="shared" ref="E72:F72" si="10">SUM(E73:E78)</f>
        <v>0</v>
      </c>
      <c r="F72" s="89">
        <f t="shared" si="10"/>
        <v>0</v>
      </c>
    </row>
    <row r="73" spans="1:6" x14ac:dyDescent="0.25">
      <c r="A73" s="58" t="s">
        <v>103</v>
      </c>
      <c r="B73" s="28"/>
      <c r="C73" s="42">
        <v>2</v>
      </c>
      <c r="D73" s="19">
        <v>2</v>
      </c>
      <c r="E73" s="19">
        <v>0</v>
      </c>
      <c r="F73" s="19">
        <v>0</v>
      </c>
    </row>
    <row r="74" spans="1:6" x14ac:dyDescent="0.25">
      <c r="A74" s="58" t="s">
        <v>104</v>
      </c>
      <c r="B74" s="28"/>
      <c r="C74" s="42">
        <v>1</v>
      </c>
      <c r="D74" s="19">
        <v>1</v>
      </c>
      <c r="E74" s="19">
        <v>0</v>
      </c>
      <c r="F74" s="19">
        <v>0</v>
      </c>
    </row>
    <row r="75" spans="1:6" x14ac:dyDescent="0.25">
      <c r="A75" s="58" t="s">
        <v>105</v>
      </c>
      <c r="B75" s="28"/>
      <c r="C75" s="42">
        <v>3</v>
      </c>
      <c r="D75" s="19">
        <v>3</v>
      </c>
      <c r="E75" s="19">
        <v>0</v>
      </c>
      <c r="F75" s="19">
        <v>0</v>
      </c>
    </row>
    <row r="76" spans="1:6" x14ac:dyDescent="0.25">
      <c r="A76" s="58" t="s">
        <v>106</v>
      </c>
      <c r="B76" s="28"/>
      <c r="C76" s="42">
        <v>3</v>
      </c>
      <c r="D76" s="19">
        <v>3</v>
      </c>
      <c r="E76" s="19">
        <v>0</v>
      </c>
      <c r="F76" s="19">
        <v>0</v>
      </c>
    </row>
    <row r="77" spans="1:6" x14ac:dyDescent="0.25">
      <c r="A77" s="57" t="s">
        <v>107</v>
      </c>
      <c r="B77" s="28"/>
      <c r="C77" s="42">
        <v>1</v>
      </c>
      <c r="D77" s="19">
        <v>1</v>
      </c>
      <c r="E77" s="19">
        <v>0</v>
      </c>
      <c r="F77" s="19">
        <v>0</v>
      </c>
    </row>
    <row r="78" spans="1:6" x14ac:dyDescent="0.25">
      <c r="A78" s="59" t="s">
        <v>108</v>
      </c>
      <c r="B78" s="28"/>
      <c r="C78" s="42">
        <v>0</v>
      </c>
      <c r="D78" s="19">
        <v>0</v>
      </c>
      <c r="E78" s="19">
        <v>0</v>
      </c>
      <c r="F78" s="19">
        <v>0</v>
      </c>
    </row>
    <row r="79" spans="1:6" x14ac:dyDescent="0.25">
      <c r="A79" s="37" t="s">
        <v>24</v>
      </c>
      <c r="B79" s="38">
        <f>SUM(C80:C86)</f>
        <v>4</v>
      </c>
      <c r="C79" s="40"/>
      <c r="D79" s="89">
        <f>SUM(D80:D86)</f>
        <v>4</v>
      </c>
      <c r="E79" s="89">
        <f t="shared" ref="E79:F79" si="11">SUM(E80:E86)</f>
        <v>0</v>
      </c>
      <c r="F79" s="89">
        <f t="shared" si="11"/>
        <v>0</v>
      </c>
    </row>
    <row r="80" spans="1:6" x14ac:dyDescent="0.25">
      <c r="A80" s="62" t="s">
        <v>109</v>
      </c>
      <c r="B80" s="28"/>
      <c r="C80" s="42">
        <v>0</v>
      </c>
      <c r="D80" s="19">
        <v>0</v>
      </c>
      <c r="E80" s="20">
        <v>0</v>
      </c>
      <c r="F80" s="20">
        <v>0</v>
      </c>
    </row>
    <row r="81" spans="1:6" x14ac:dyDescent="0.25">
      <c r="A81" s="58" t="s">
        <v>110</v>
      </c>
      <c r="B81" s="28"/>
      <c r="C81" s="42">
        <v>0</v>
      </c>
      <c r="D81" s="19">
        <v>0</v>
      </c>
      <c r="E81" s="20">
        <v>0</v>
      </c>
      <c r="F81" s="20">
        <v>0</v>
      </c>
    </row>
    <row r="82" spans="1:6" x14ac:dyDescent="0.25">
      <c r="A82" s="58" t="s">
        <v>111</v>
      </c>
      <c r="B82" s="28"/>
      <c r="C82" s="42">
        <v>1</v>
      </c>
      <c r="D82" s="19">
        <v>1</v>
      </c>
      <c r="E82" s="20">
        <v>0</v>
      </c>
      <c r="F82" s="20">
        <v>0</v>
      </c>
    </row>
    <row r="83" spans="1:6" x14ac:dyDescent="0.25">
      <c r="A83" s="60" t="s">
        <v>112</v>
      </c>
      <c r="B83" s="28"/>
      <c r="C83" s="42">
        <v>2</v>
      </c>
      <c r="D83" s="19">
        <v>2</v>
      </c>
      <c r="E83" s="20">
        <v>0</v>
      </c>
      <c r="F83" s="20">
        <v>0</v>
      </c>
    </row>
    <row r="84" spans="1:6" x14ac:dyDescent="0.25">
      <c r="A84" s="58" t="s">
        <v>113</v>
      </c>
      <c r="B84" s="28"/>
      <c r="C84" s="42">
        <v>0</v>
      </c>
      <c r="D84" s="19">
        <v>0</v>
      </c>
      <c r="E84" s="20">
        <v>0</v>
      </c>
      <c r="F84" s="20">
        <v>0</v>
      </c>
    </row>
    <row r="85" spans="1:6" x14ac:dyDescent="0.25">
      <c r="A85" s="58" t="s">
        <v>114</v>
      </c>
      <c r="B85" s="28"/>
      <c r="C85" s="42">
        <v>0</v>
      </c>
      <c r="D85" s="19">
        <v>0</v>
      </c>
      <c r="E85" s="20">
        <v>0</v>
      </c>
      <c r="F85" s="20">
        <v>0</v>
      </c>
    </row>
    <row r="86" spans="1:6" x14ac:dyDescent="0.25">
      <c r="A86" s="55" t="s">
        <v>115</v>
      </c>
      <c r="B86" s="28"/>
      <c r="C86" s="42">
        <v>1</v>
      </c>
      <c r="D86" s="19">
        <v>1</v>
      </c>
      <c r="E86" s="20">
        <v>0</v>
      </c>
      <c r="F86" s="20">
        <v>0</v>
      </c>
    </row>
    <row r="87" spans="1:6" x14ac:dyDescent="0.25">
      <c r="A87" s="37" t="s">
        <v>25</v>
      </c>
      <c r="B87" s="38">
        <f>SUM(C88:C90)</f>
        <v>32</v>
      </c>
      <c r="C87" s="40"/>
      <c r="D87" s="89">
        <f>SUM(D88:D90)</f>
        <v>32</v>
      </c>
      <c r="E87" s="89">
        <f t="shared" ref="E87:F87" si="12">SUM(E88:E90)</f>
        <v>0</v>
      </c>
      <c r="F87" s="89">
        <f t="shared" si="12"/>
        <v>0</v>
      </c>
    </row>
    <row r="88" spans="1:6" x14ac:dyDescent="0.25">
      <c r="A88" s="57" t="s">
        <v>116</v>
      </c>
      <c r="B88" s="28"/>
      <c r="C88" s="42">
        <v>0</v>
      </c>
      <c r="D88" s="19">
        <v>0</v>
      </c>
      <c r="E88" s="20">
        <v>0</v>
      </c>
      <c r="F88" s="20">
        <v>0</v>
      </c>
    </row>
    <row r="89" spans="1:6" x14ac:dyDescent="0.25">
      <c r="A89" s="57" t="s">
        <v>117</v>
      </c>
      <c r="B89" s="28"/>
      <c r="C89" s="42">
        <v>27</v>
      </c>
      <c r="D89" s="19">
        <v>27</v>
      </c>
      <c r="E89" s="20">
        <v>0</v>
      </c>
      <c r="F89" s="20">
        <v>0</v>
      </c>
    </row>
    <row r="90" spans="1:6" x14ac:dyDescent="0.25">
      <c r="A90" s="61" t="s">
        <v>118</v>
      </c>
      <c r="B90" s="28"/>
      <c r="C90" s="42">
        <v>5</v>
      </c>
      <c r="D90" s="19">
        <v>5</v>
      </c>
      <c r="E90" s="20">
        <v>0</v>
      </c>
      <c r="F90" s="20">
        <v>0</v>
      </c>
    </row>
    <row r="91" spans="1:6" x14ac:dyDescent="0.25">
      <c r="A91" s="37" t="s">
        <v>26</v>
      </c>
      <c r="B91" s="73">
        <f>SUM(Table136[[#This Row],[Tier 1]:[Tier 3]])</f>
        <v>74</v>
      </c>
      <c r="C91" s="40">
        <v>74</v>
      </c>
      <c r="D91" s="101">
        <v>74</v>
      </c>
      <c r="E91" s="90">
        <v>0</v>
      </c>
      <c r="F91" s="89">
        <v>0</v>
      </c>
    </row>
    <row r="92" spans="1:6" x14ac:dyDescent="0.25">
      <c r="A92" s="37" t="s">
        <v>27</v>
      </c>
      <c r="B92" s="38">
        <f>SUM(C93:C98)</f>
        <v>1</v>
      </c>
      <c r="C92" s="40"/>
      <c r="D92" s="89">
        <f>SUM(D93:D98)</f>
        <v>1</v>
      </c>
      <c r="E92" s="89">
        <f t="shared" ref="E92:F92" si="13">SUM(E93:E98)</f>
        <v>0</v>
      </c>
      <c r="F92" s="89">
        <f t="shared" si="13"/>
        <v>0</v>
      </c>
    </row>
    <row r="93" spans="1:6" x14ac:dyDescent="0.25">
      <c r="A93" s="58" t="s">
        <v>119</v>
      </c>
      <c r="B93" s="28"/>
      <c r="C93" s="42">
        <v>1</v>
      </c>
      <c r="D93" s="19">
        <v>1</v>
      </c>
      <c r="E93" s="20">
        <v>0</v>
      </c>
      <c r="F93" s="20">
        <v>0</v>
      </c>
    </row>
    <row r="94" spans="1:6" x14ac:dyDescent="0.25">
      <c r="A94" s="58" t="s">
        <v>120</v>
      </c>
      <c r="B94" s="28"/>
      <c r="C94" s="42">
        <v>0</v>
      </c>
      <c r="D94" s="19">
        <v>0</v>
      </c>
      <c r="E94" s="20">
        <v>0</v>
      </c>
      <c r="F94" s="20">
        <v>0</v>
      </c>
    </row>
    <row r="95" spans="1:6" x14ac:dyDescent="0.25">
      <c r="A95" s="58" t="s">
        <v>121</v>
      </c>
      <c r="B95" s="28"/>
      <c r="C95" s="42">
        <v>0</v>
      </c>
      <c r="D95" s="19">
        <v>0</v>
      </c>
      <c r="E95" s="20">
        <v>0</v>
      </c>
      <c r="F95" s="20">
        <v>0</v>
      </c>
    </row>
    <row r="96" spans="1:6" x14ac:dyDescent="0.25">
      <c r="A96" s="58" t="s">
        <v>122</v>
      </c>
      <c r="B96" s="28"/>
      <c r="C96" s="42">
        <v>0</v>
      </c>
      <c r="D96" s="19">
        <v>0</v>
      </c>
      <c r="E96" s="20">
        <v>0</v>
      </c>
      <c r="F96" s="20">
        <v>0</v>
      </c>
    </row>
    <row r="97" spans="1:6" x14ac:dyDescent="0.25">
      <c r="A97" s="57" t="s">
        <v>123</v>
      </c>
      <c r="B97" s="28"/>
      <c r="C97" s="42">
        <v>0</v>
      </c>
      <c r="D97" s="19">
        <v>0</v>
      </c>
      <c r="E97" s="20">
        <v>0</v>
      </c>
      <c r="F97" s="20">
        <v>0</v>
      </c>
    </row>
    <row r="98" spans="1:6" x14ac:dyDescent="0.25">
      <c r="A98" s="59" t="s">
        <v>124</v>
      </c>
      <c r="B98" s="28"/>
      <c r="C98" s="42">
        <v>0</v>
      </c>
      <c r="D98" s="19">
        <v>0</v>
      </c>
      <c r="E98" s="20">
        <v>0</v>
      </c>
      <c r="F98" s="20">
        <v>0</v>
      </c>
    </row>
    <row r="99" spans="1:6" x14ac:dyDescent="0.25">
      <c r="A99" s="37" t="s">
        <v>28</v>
      </c>
      <c r="B99" s="38">
        <f>SUM(C100:C107)</f>
        <v>103</v>
      </c>
      <c r="C99" s="40"/>
      <c r="D99" s="89">
        <f>SUM(D100:D107)</f>
        <v>103</v>
      </c>
      <c r="E99" s="89">
        <f t="shared" ref="E99:F99" si="14">SUM(E100:E107)</f>
        <v>0</v>
      </c>
      <c r="F99" s="89">
        <f t="shared" si="14"/>
        <v>0</v>
      </c>
    </row>
    <row r="100" spans="1:6" x14ac:dyDescent="0.25">
      <c r="A100" s="71" t="s">
        <v>125</v>
      </c>
      <c r="B100" s="49"/>
      <c r="C100" s="43">
        <v>3</v>
      </c>
      <c r="D100" s="45">
        <v>3</v>
      </c>
      <c r="E100" s="46">
        <v>0</v>
      </c>
      <c r="F100" s="48">
        <v>0</v>
      </c>
    </row>
    <row r="101" spans="1:6" x14ac:dyDescent="0.25">
      <c r="A101" s="58" t="s">
        <v>126</v>
      </c>
      <c r="B101" s="43"/>
      <c r="C101" s="42">
        <v>15</v>
      </c>
      <c r="D101" s="45">
        <v>15</v>
      </c>
      <c r="E101" s="46">
        <v>0</v>
      </c>
      <c r="F101" s="48">
        <v>0</v>
      </c>
    </row>
    <row r="102" spans="1:6" x14ac:dyDescent="0.25">
      <c r="A102" s="62" t="s">
        <v>127</v>
      </c>
      <c r="B102" s="43"/>
      <c r="C102" s="44">
        <v>11</v>
      </c>
      <c r="D102" s="45">
        <v>11</v>
      </c>
      <c r="E102" s="46">
        <v>0</v>
      </c>
      <c r="F102" s="48">
        <v>0</v>
      </c>
    </row>
    <row r="103" spans="1:6" x14ac:dyDescent="0.25">
      <c r="A103" s="58" t="s">
        <v>128</v>
      </c>
      <c r="B103" s="43"/>
      <c r="C103" s="44">
        <v>9</v>
      </c>
      <c r="D103" s="45">
        <v>9</v>
      </c>
      <c r="E103" s="46">
        <v>0</v>
      </c>
      <c r="F103" s="47">
        <v>0</v>
      </c>
    </row>
    <row r="104" spans="1:6" x14ac:dyDescent="0.25">
      <c r="A104" s="58" t="s">
        <v>129</v>
      </c>
      <c r="B104" s="43"/>
      <c r="C104" s="42">
        <v>49</v>
      </c>
      <c r="D104" s="45">
        <v>49</v>
      </c>
      <c r="E104" s="46">
        <v>0</v>
      </c>
      <c r="F104" s="48">
        <v>0</v>
      </c>
    </row>
    <row r="105" spans="1:6" x14ac:dyDescent="0.25">
      <c r="A105" s="60" t="s">
        <v>130</v>
      </c>
      <c r="B105" s="43"/>
      <c r="C105" s="42">
        <v>13</v>
      </c>
      <c r="D105" s="45">
        <v>13</v>
      </c>
      <c r="E105" s="46">
        <v>0</v>
      </c>
      <c r="F105" s="48">
        <v>0</v>
      </c>
    </row>
    <row r="106" spans="1:6" x14ac:dyDescent="0.25">
      <c r="A106" s="57" t="s">
        <v>131</v>
      </c>
      <c r="B106" s="43"/>
      <c r="C106" s="42">
        <v>0</v>
      </c>
      <c r="D106" s="45">
        <v>0</v>
      </c>
      <c r="E106" s="46">
        <v>0</v>
      </c>
      <c r="F106" s="48">
        <v>0</v>
      </c>
    </row>
    <row r="107" spans="1:6" x14ac:dyDescent="0.25">
      <c r="A107" s="61" t="s">
        <v>132</v>
      </c>
      <c r="B107" s="43"/>
      <c r="C107" s="42">
        <v>3</v>
      </c>
      <c r="D107" s="45">
        <v>3</v>
      </c>
      <c r="E107" s="46">
        <v>0</v>
      </c>
      <c r="F107" s="48">
        <v>0</v>
      </c>
    </row>
    <row r="108" spans="1:6" x14ac:dyDescent="0.25">
      <c r="A108" s="37" t="s">
        <v>29</v>
      </c>
      <c r="B108" s="38">
        <f>SUM(C109:C114)</f>
        <v>0</v>
      </c>
      <c r="C108" s="40"/>
      <c r="D108" s="89">
        <f>SUM(D109:D114)</f>
        <v>0</v>
      </c>
      <c r="E108" s="89">
        <f t="shared" ref="E108:F108" si="15">SUM(E109:E114)</f>
        <v>0</v>
      </c>
      <c r="F108" s="89">
        <f t="shared" si="15"/>
        <v>0</v>
      </c>
    </row>
    <row r="109" spans="1:6" x14ac:dyDescent="0.25">
      <c r="A109" s="62" t="s">
        <v>133</v>
      </c>
      <c r="B109" s="28"/>
      <c r="C109" s="42">
        <v>0</v>
      </c>
      <c r="D109" s="19">
        <v>0</v>
      </c>
      <c r="E109" s="19">
        <v>0</v>
      </c>
      <c r="F109" s="19">
        <v>0</v>
      </c>
    </row>
    <row r="110" spans="1:6" x14ac:dyDescent="0.25">
      <c r="A110" s="58" t="s">
        <v>134</v>
      </c>
      <c r="B110" s="28"/>
      <c r="C110" s="42">
        <v>0</v>
      </c>
      <c r="D110" s="19">
        <v>0</v>
      </c>
      <c r="E110" s="19">
        <v>0</v>
      </c>
      <c r="F110" s="19">
        <v>0</v>
      </c>
    </row>
    <row r="111" spans="1:6" x14ac:dyDescent="0.25">
      <c r="A111" s="58" t="s">
        <v>135</v>
      </c>
      <c r="B111" s="28"/>
      <c r="C111" s="42">
        <v>0</v>
      </c>
      <c r="D111" s="19">
        <v>0</v>
      </c>
      <c r="E111" s="19">
        <v>0</v>
      </c>
      <c r="F111" s="19">
        <v>0</v>
      </c>
    </row>
    <row r="112" spans="1:6" x14ac:dyDescent="0.25">
      <c r="A112" s="58" t="s">
        <v>136</v>
      </c>
      <c r="B112" s="28"/>
      <c r="C112" s="42">
        <v>0</v>
      </c>
      <c r="D112" s="19">
        <v>0</v>
      </c>
      <c r="E112" s="19">
        <v>0</v>
      </c>
      <c r="F112" s="19">
        <v>0</v>
      </c>
    </row>
    <row r="113" spans="1:6" x14ac:dyDescent="0.25">
      <c r="A113" s="58" t="s">
        <v>137</v>
      </c>
      <c r="B113" s="28"/>
      <c r="C113" s="42">
        <v>0</v>
      </c>
      <c r="D113" s="19">
        <v>0</v>
      </c>
      <c r="E113" s="19">
        <v>0</v>
      </c>
      <c r="F113" s="19">
        <v>0</v>
      </c>
    </row>
    <row r="114" spans="1:6" x14ac:dyDescent="0.25">
      <c r="A114" s="55" t="s">
        <v>138</v>
      </c>
      <c r="B114" s="28"/>
      <c r="C114" s="42">
        <v>0</v>
      </c>
      <c r="D114" s="19">
        <v>0</v>
      </c>
      <c r="E114" s="19">
        <v>0</v>
      </c>
      <c r="F114" s="19">
        <v>0</v>
      </c>
    </row>
    <row r="115" spans="1:6" x14ac:dyDescent="0.25">
      <c r="A115" s="37" t="s">
        <v>30</v>
      </c>
      <c r="B115" s="38">
        <v>2</v>
      </c>
      <c r="C115" s="40">
        <v>2</v>
      </c>
      <c r="D115" s="89">
        <v>2</v>
      </c>
      <c r="E115" s="90">
        <v>0</v>
      </c>
      <c r="F115" s="89">
        <v>0</v>
      </c>
    </row>
    <row r="116" spans="1:6" x14ac:dyDescent="0.25">
      <c r="A116" s="37" t="s">
        <v>31</v>
      </c>
      <c r="B116" s="38">
        <f>SUM(C117:C119)</f>
        <v>1</v>
      </c>
      <c r="C116" s="40">
        <v>0</v>
      </c>
      <c r="D116" s="89">
        <f>SUM(D117:D119)</f>
        <v>1</v>
      </c>
      <c r="E116" s="89">
        <f t="shared" ref="E116:F116" si="16">SUM(E117:E119)</f>
        <v>0</v>
      </c>
      <c r="F116" s="89">
        <f t="shared" si="16"/>
        <v>0</v>
      </c>
    </row>
    <row r="117" spans="1:6" x14ac:dyDescent="0.25">
      <c r="A117" s="57" t="s">
        <v>139</v>
      </c>
      <c r="B117" s="28"/>
      <c r="C117" s="42">
        <v>1</v>
      </c>
      <c r="D117" s="19">
        <v>1</v>
      </c>
      <c r="E117" s="19">
        <v>0</v>
      </c>
      <c r="F117" s="19">
        <v>0</v>
      </c>
    </row>
    <row r="118" spans="1:6" x14ac:dyDescent="0.25">
      <c r="A118" s="57" t="s">
        <v>140</v>
      </c>
      <c r="B118" s="28"/>
      <c r="C118" s="42">
        <v>0</v>
      </c>
      <c r="D118" s="19">
        <v>0</v>
      </c>
      <c r="E118" s="19">
        <v>0</v>
      </c>
      <c r="F118" s="19">
        <v>0</v>
      </c>
    </row>
    <row r="119" spans="1:6" x14ac:dyDescent="0.25">
      <c r="A119" s="61" t="s">
        <v>141</v>
      </c>
      <c r="B119" s="28"/>
      <c r="C119" s="42">
        <v>0</v>
      </c>
      <c r="D119" s="19">
        <v>0</v>
      </c>
      <c r="E119" s="19">
        <v>0</v>
      </c>
      <c r="F119" s="19">
        <v>0</v>
      </c>
    </row>
    <row r="120" spans="1:6" x14ac:dyDescent="0.25">
      <c r="A120" s="37" t="s">
        <v>32</v>
      </c>
      <c r="B120" s="38">
        <f>SUM(C121:C126)</f>
        <v>25</v>
      </c>
      <c r="C120" s="40"/>
      <c r="D120" s="89">
        <f>SUM(D121:D126)</f>
        <v>25</v>
      </c>
      <c r="E120" s="89">
        <f t="shared" ref="E120:F120" si="17">SUM(E121:E126)</f>
        <v>0</v>
      </c>
      <c r="F120" s="89">
        <f t="shared" si="17"/>
        <v>0</v>
      </c>
    </row>
    <row r="121" spans="1:6" x14ac:dyDescent="0.25">
      <c r="A121" s="58" t="s">
        <v>142</v>
      </c>
      <c r="B121" s="28"/>
      <c r="C121" s="42">
        <v>1</v>
      </c>
      <c r="D121" s="19">
        <v>1</v>
      </c>
      <c r="E121" s="20">
        <v>0</v>
      </c>
      <c r="F121" s="20">
        <v>0</v>
      </c>
    </row>
    <row r="122" spans="1:6" x14ac:dyDescent="0.25">
      <c r="A122" s="58" t="s">
        <v>143</v>
      </c>
      <c r="B122" s="28"/>
      <c r="C122" s="42">
        <v>7</v>
      </c>
      <c r="D122" s="19">
        <v>7</v>
      </c>
      <c r="E122" s="20">
        <v>0</v>
      </c>
      <c r="F122" s="20">
        <v>0</v>
      </c>
    </row>
    <row r="123" spans="1:6" x14ac:dyDescent="0.25">
      <c r="A123" s="58" t="s">
        <v>144</v>
      </c>
      <c r="B123" s="28"/>
      <c r="C123" s="42">
        <v>15</v>
      </c>
      <c r="D123" s="19">
        <v>15</v>
      </c>
      <c r="E123" s="20">
        <v>0</v>
      </c>
      <c r="F123" s="20">
        <v>0</v>
      </c>
    </row>
    <row r="124" spans="1:6" x14ac:dyDescent="0.25">
      <c r="A124" s="58" t="s">
        <v>145</v>
      </c>
      <c r="B124" s="28"/>
      <c r="C124" s="42">
        <v>0</v>
      </c>
      <c r="D124" s="19">
        <v>0</v>
      </c>
      <c r="E124" s="20">
        <v>0</v>
      </c>
      <c r="F124" s="20">
        <v>0</v>
      </c>
    </row>
    <row r="125" spans="1:6" x14ac:dyDescent="0.25">
      <c r="A125" s="55" t="s">
        <v>146</v>
      </c>
      <c r="B125" s="28"/>
      <c r="C125" s="42">
        <v>0</v>
      </c>
      <c r="D125" s="19">
        <v>0</v>
      </c>
      <c r="E125" s="20">
        <v>0</v>
      </c>
      <c r="F125" s="20">
        <v>0</v>
      </c>
    </row>
    <row r="126" spans="1:6" x14ac:dyDescent="0.25">
      <c r="A126" s="55" t="s">
        <v>147</v>
      </c>
      <c r="B126" s="28"/>
      <c r="C126" s="42">
        <v>2</v>
      </c>
      <c r="D126" s="19">
        <v>2</v>
      </c>
      <c r="E126" s="20">
        <v>0</v>
      </c>
      <c r="F126" s="20">
        <v>0</v>
      </c>
    </row>
    <row r="127" spans="1:6" x14ac:dyDescent="0.25">
      <c r="A127" s="37" t="s">
        <v>33</v>
      </c>
      <c r="B127" s="38">
        <f>SUM(C128:C129)</f>
        <v>2</v>
      </c>
      <c r="C127" s="40"/>
      <c r="D127" s="89">
        <f>SUM(D128:D129)</f>
        <v>2</v>
      </c>
      <c r="E127" s="89">
        <f t="shared" ref="E127:F127" si="18">SUM(E128:E129)</f>
        <v>0</v>
      </c>
      <c r="F127" s="89">
        <f t="shared" si="18"/>
        <v>0</v>
      </c>
    </row>
    <row r="128" spans="1:6" x14ac:dyDescent="0.25">
      <c r="A128" s="54" t="s">
        <v>148</v>
      </c>
      <c r="B128" s="28"/>
      <c r="C128" s="42">
        <v>2</v>
      </c>
      <c r="D128" s="19">
        <v>2</v>
      </c>
      <c r="E128" s="20">
        <v>0</v>
      </c>
      <c r="F128" s="20">
        <v>0</v>
      </c>
    </row>
    <row r="129" spans="1:6" x14ac:dyDescent="0.25">
      <c r="A129" s="54" t="s">
        <v>149</v>
      </c>
      <c r="B129" s="28"/>
      <c r="C129" s="42">
        <v>0</v>
      </c>
      <c r="D129" s="19">
        <v>0</v>
      </c>
      <c r="E129" s="20">
        <v>0</v>
      </c>
      <c r="F129" s="20">
        <v>0</v>
      </c>
    </row>
    <row r="130" spans="1:6" x14ac:dyDescent="0.25">
      <c r="A130" s="64" t="s">
        <v>11</v>
      </c>
      <c r="B130" s="38">
        <f>SUM(Table136[Total Issues by Topic])</f>
        <v>556</v>
      </c>
      <c r="C130" s="38">
        <f>SUM(Table136[Total Issues by Sub-Topic])</f>
        <v>556</v>
      </c>
      <c r="D130" s="38">
        <f>SUM(D127,D120,D116,D115,D108,D99,D92,D91,D87,D79,D72,D66,D61,D55,D49,D43,D38,D31,D26,D18,D8)</f>
        <v>551</v>
      </c>
      <c r="E130" s="38">
        <f>SUM(E127,E120,E116,E99,E91,E87,E79,E43,E38,E31,E18,E8)</f>
        <v>5</v>
      </c>
      <c r="F130" s="38">
        <f>SUM(F127,F120,F116,F115,F108,F99,F92,F91,F87,F79,F72,F66,F61,F55,F49,F43,F38,F31,F26,F18,F8)</f>
        <v>0</v>
      </c>
    </row>
  </sheetData>
  <mergeCells count="1">
    <mergeCell ref="A1:F4"/>
  </mergeCells>
  <conditionalFormatting sqref="B8:B129">
    <cfRule type="top10" dxfId="1" priority="1" percent="1" rank="10"/>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33D7-7792-4065-A3D4-E61E3FC8AEAC}">
  <dimension ref="A1:C218"/>
  <sheetViews>
    <sheetView zoomScale="110" zoomScaleNormal="110" workbookViewId="0">
      <selection activeCell="C209" sqref="C209"/>
    </sheetView>
  </sheetViews>
  <sheetFormatPr defaultRowHeight="15" x14ac:dyDescent="0.25"/>
  <cols>
    <col min="1" max="1" width="20.5703125" style="1" customWidth="1"/>
    <col min="2" max="2" width="61.140625" style="1" bestFit="1" customWidth="1"/>
    <col min="3" max="3" width="25.7109375" style="1" customWidth="1"/>
    <col min="4" max="16384" width="9.140625" style="1"/>
  </cols>
  <sheetData>
    <row r="1" spans="1:3" ht="15" customHeight="1" x14ac:dyDescent="0.25">
      <c r="A1" s="103" t="s">
        <v>319</v>
      </c>
      <c r="B1" s="103"/>
      <c r="C1" s="75"/>
    </row>
    <row r="2" spans="1:3" x14ac:dyDescent="0.25">
      <c r="A2" s="103"/>
      <c r="B2" s="103"/>
      <c r="C2" s="75"/>
    </row>
    <row r="3" spans="1:3" x14ac:dyDescent="0.25">
      <c r="A3" s="103"/>
      <c r="B3" s="103"/>
      <c r="C3" s="75"/>
    </row>
    <row r="4" spans="1:3" s="2" customFormat="1" x14ac:dyDescent="0.25">
      <c r="A4" s="106"/>
      <c r="B4" s="106"/>
      <c r="C4" s="76"/>
    </row>
    <row r="5" spans="1:3" x14ac:dyDescent="0.25">
      <c r="A5" s="26" t="s">
        <v>35</v>
      </c>
      <c r="B5" s="26"/>
      <c r="C5" s="26"/>
    </row>
    <row r="6" spans="1:3" x14ac:dyDescent="0.25">
      <c r="A6" s="67" t="s">
        <v>12</v>
      </c>
      <c r="B6" s="67" t="s">
        <v>309</v>
      </c>
      <c r="C6" s="88" t="s">
        <v>310</v>
      </c>
    </row>
    <row r="7" spans="1:3" ht="15" customHeight="1" x14ac:dyDescent="0.25">
      <c r="A7" s="80" t="s">
        <v>48</v>
      </c>
      <c r="B7" s="84" t="s">
        <v>154</v>
      </c>
      <c r="C7" s="81">
        <v>20550</v>
      </c>
    </row>
    <row r="8" spans="1:3" ht="15" customHeight="1" x14ac:dyDescent="0.25">
      <c r="A8" s="78"/>
      <c r="B8" s="85" t="s">
        <v>155</v>
      </c>
      <c r="C8" s="84">
        <v>721</v>
      </c>
    </row>
    <row r="9" spans="1:3" ht="15" customHeight="1" x14ac:dyDescent="0.25">
      <c r="A9" s="78"/>
      <c r="B9" s="85" t="s">
        <v>156</v>
      </c>
      <c r="C9" s="84">
        <v>19294</v>
      </c>
    </row>
    <row r="10" spans="1:3" ht="15" customHeight="1" x14ac:dyDescent="0.25">
      <c r="A10" s="78"/>
      <c r="B10" s="85" t="s">
        <v>169</v>
      </c>
      <c r="C10" s="84">
        <v>1</v>
      </c>
    </row>
    <row r="11" spans="1:3" ht="15" customHeight="1" x14ac:dyDescent="0.25">
      <c r="A11" s="78"/>
      <c r="B11" s="85" t="s">
        <v>157</v>
      </c>
      <c r="C11" s="84">
        <v>310</v>
      </c>
    </row>
    <row r="12" spans="1:3" ht="15" customHeight="1" x14ac:dyDescent="0.25">
      <c r="A12" s="95"/>
      <c r="B12" s="96" t="s">
        <v>158</v>
      </c>
      <c r="C12" s="84">
        <v>189</v>
      </c>
    </row>
    <row r="13" spans="1:3" ht="15" customHeight="1" x14ac:dyDescent="0.25">
      <c r="A13" s="78"/>
      <c r="B13" s="85" t="s">
        <v>159</v>
      </c>
      <c r="C13" s="84">
        <v>35</v>
      </c>
    </row>
    <row r="14" spans="1:3" ht="30" x14ac:dyDescent="0.25">
      <c r="A14" s="82" t="s">
        <v>160</v>
      </c>
      <c r="B14" s="86" t="s">
        <v>154</v>
      </c>
      <c r="C14" s="83">
        <v>2557</v>
      </c>
    </row>
    <row r="15" spans="1:3" ht="15" customHeight="1" x14ac:dyDescent="0.25">
      <c r="A15" s="79"/>
      <c r="B15" s="87" t="s">
        <v>202</v>
      </c>
      <c r="C15" s="86">
        <v>1</v>
      </c>
    </row>
    <row r="16" spans="1:3" ht="15" customHeight="1" x14ac:dyDescent="0.25">
      <c r="A16" s="79"/>
      <c r="B16" s="87" t="s">
        <v>184</v>
      </c>
      <c r="C16" s="86">
        <v>2</v>
      </c>
    </row>
    <row r="17" spans="1:3" ht="15" customHeight="1" x14ac:dyDescent="0.25">
      <c r="A17" s="79"/>
      <c r="B17" s="87" t="s">
        <v>155</v>
      </c>
      <c r="C17" s="86">
        <v>169</v>
      </c>
    </row>
    <row r="18" spans="1:3" ht="15" customHeight="1" x14ac:dyDescent="0.25">
      <c r="A18" s="79"/>
      <c r="B18" s="87" t="s">
        <v>185</v>
      </c>
      <c r="C18" s="86">
        <v>1</v>
      </c>
    </row>
    <row r="19" spans="1:3" ht="15" customHeight="1" x14ac:dyDescent="0.25">
      <c r="A19" s="79"/>
      <c r="B19" s="87" t="s">
        <v>165</v>
      </c>
      <c r="C19" s="86">
        <v>25</v>
      </c>
    </row>
    <row r="20" spans="1:3" ht="15" customHeight="1" x14ac:dyDescent="0.25">
      <c r="A20" s="97"/>
      <c r="B20" s="98" t="s">
        <v>166</v>
      </c>
      <c r="C20" s="86">
        <v>551</v>
      </c>
    </row>
    <row r="21" spans="1:3" ht="15" customHeight="1" x14ac:dyDescent="0.25">
      <c r="A21" s="79"/>
      <c r="B21" s="87" t="s">
        <v>156</v>
      </c>
      <c r="C21" s="86">
        <v>17</v>
      </c>
    </row>
    <row r="22" spans="1:3" ht="15" customHeight="1" x14ac:dyDescent="0.25">
      <c r="A22" s="79"/>
      <c r="B22" s="87" t="s">
        <v>167</v>
      </c>
      <c r="C22" s="86">
        <v>590</v>
      </c>
    </row>
    <row r="23" spans="1:3" ht="15" customHeight="1" x14ac:dyDescent="0.25">
      <c r="A23" s="79"/>
      <c r="B23" s="87" t="s">
        <v>169</v>
      </c>
      <c r="C23" s="86">
        <v>26</v>
      </c>
    </row>
    <row r="24" spans="1:3" ht="15" customHeight="1" x14ac:dyDescent="0.25">
      <c r="A24" s="79"/>
      <c r="B24" s="87" t="s">
        <v>170</v>
      </c>
      <c r="C24" s="86">
        <v>8</v>
      </c>
    </row>
    <row r="25" spans="1:3" ht="15" customHeight="1" x14ac:dyDescent="0.25">
      <c r="A25" s="79"/>
      <c r="B25" s="87" t="s">
        <v>172</v>
      </c>
      <c r="C25" s="86">
        <v>1</v>
      </c>
    </row>
    <row r="26" spans="1:3" ht="15" customHeight="1" x14ac:dyDescent="0.25">
      <c r="A26" s="97"/>
      <c r="B26" s="98" t="s">
        <v>173</v>
      </c>
      <c r="C26" s="86">
        <v>1</v>
      </c>
    </row>
    <row r="27" spans="1:3" ht="15" customHeight="1" x14ac:dyDescent="0.25">
      <c r="A27" s="79"/>
      <c r="B27" s="87" t="s">
        <v>175</v>
      </c>
      <c r="C27" s="86">
        <v>1</v>
      </c>
    </row>
    <row r="28" spans="1:3" ht="15" customHeight="1" x14ac:dyDescent="0.25">
      <c r="A28" s="97"/>
      <c r="B28" s="98" t="s">
        <v>200</v>
      </c>
      <c r="C28" s="86">
        <v>1</v>
      </c>
    </row>
    <row r="29" spans="1:3" ht="15" customHeight="1" x14ac:dyDescent="0.25">
      <c r="A29" s="79"/>
      <c r="B29" s="87" t="s">
        <v>177</v>
      </c>
      <c r="C29" s="86">
        <v>1154</v>
      </c>
    </row>
    <row r="30" spans="1:3" ht="15" customHeight="1" x14ac:dyDescent="0.25">
      <c r="A30" s="79"/>
      <c r="B30" s="87" t="s">
        <v>178</v>
      </c>
      <c r="C30" s="86">
        <v>1</v>
      </c>
    </row>
    <row r="31" spans="1:3" ht="15" customHeight="1" x14ac:dyDescent="0.25">
      <c r="A31" s="79"/>
      <c r="B31" s="87" t="s">
        <v>159</v>
      </c>
      <c r="C31" s="86">
        <v>8</v>
      </c>
    </row>
    <row r="32" spans="1:3" ht="15" customHeight="1" x14ac:dyDescent="0.25">
      <c r="A32" s="80" t="s">
        <v>51</v>
      </c>
      <c r="B32" s="84" t="s">
        <v>154</v>
      </c>
      <c r="C32" s="81">
        <v>16833</v>
      </c>
    </row>
    <row r="33" spans="1:3" ht="15" customHeight="1" x14ac:dyDescent="0.25">
      <c r="A33" s="78"/>
      <c r="B33" s="85" t="s">
        <v>156</v>
      </c>
      <c r="C33" s="84">
        <v>16750</v>
      </c>
    </row>
    <row r="34" spans="1:3" ht="15" customHeight="1" x14ac:dyDescent="0.25">
      <c r="A34" s="78"/>
      <c r="B34" s="85" t="s">
        <v>159</v>
      </c>
      <c r="C34" s="84">
        <v>83</v>
      </c>
    </row>
    <row r="35" spans="1:3" ht="15" customHeight="1" x14ac:dyDescent="0.25">
      <c r="A35" s="82" t="s">
        <v>150</v>
      </c>
      <c r="B35" s="86" t="s">
        <v>154</v>
      </c>
      <c r="C35" s="83">
        <v>202147</v>
      </c>
    </row>
    <row r="36" spans="1:3" ht="15" customHeight="1" x14ac:dyDescent="0.25">
      <c r="A36" s="79"/>
      <c r="B36" s="87" t="s">
        <v>181</v>
      </c>
      <c r="C36" s="86"/>
    </row>
    <row r="37" spans="1:3" ht="15" customHeight="1" x14ac:dyDescent="0.25">
      <c r="A37" s="79"/>
      <c r="B37" s="87" t="s">
        <v>182</v>
      </c>
      <c r="C37" s="86"/>
    </row>
    <row r="38" spans="1:3" ht="15" customHeight="1" x14ac:dyDescent="0.25">
      <c r="A38" s="79"/>
      <c r="B38" s="87" t="s">
        <v>183</v>
      </c>
      <c r="C38" s="86"/>
    </row>
    <row r="39" spans="1:3" ht="15" customHeight="1" x14ac:dyDescent="0.25">
      <c r="A39" s="79"/>
      <c r="B39" s="87" t="s">
        <v>184</v>
      </c>
      <c r="C39" s="86"/>
    </row>
    <row r="40" spans="1:3" ht="15" customHeight="1" x14ac:dyDescent="0.25">
      <c r="A40" s="79"/>
      <c r="B40" s="87" t="s">
        <v>185</v>
      </c>
      <c r="C40" s="86"/>
    </row>
    <row r="41" spans="1:3" ht="15" customHeight="1" x14ac:dyDescent="0.25">
      <c r="A41" s="97"/>
      <c r="B41" s="98" t="s">
        <v>165</v>
      </c>
      <c r="C41" s="86"/>
    </row>
    <row r="42" spans="1:3" ht="15" customHeight="1" x14ac:dyDescent="0.25">
      <c r="A42" s="79"/>
      <c r="B42" s="87" t="s">
        <v>166</v>
      </c>
      <c r="C42" s="86"/>
    </row>
    <row r="43" spans="1:3" ht="15" customHeight="1" x14ac:dyDescent="0.25">
      <c r="A43" s="79"/>
      <c r="B43" s="87" t="s">
        <v>156</v>
      </c>
      <c r="C43" s="86"/>
    </row>
    <row r="44" spans="1:3" ht="15" customHeight="1" x14ac:dyDescent="0.25">
      <c r="A44" s="79"/>
      <c r="B44" s="87" t="s">
        <v>186</v>
      </c>
      <c r="C44" s="86"/>
    </row>
    <row r="45" spans="1:3" ht="15" customHeight="1" x14ac:dyDescent="0.25">
      <c r="A45" s="97"/>
      <c r="B45" s="98" t="s">
        <v>187</v>
      </c>
      <c r="C45" s="86"/>
    </row>
    <row r="46" spans="1:3" ht="15" customHeight="1" x14ac:dyDescent="0.25">
      <c r="A46" s="97"/>
      <c r="B46" s="98" t="s">
        <v>188</v>
      </c>
      <c r="C46" s="86"/>
    </row>
    <row r="47" spans="1:3" ht="15" customHeight="1" x14ac:dyDescent="0.25">
      <c r="A47" s="97"/>
      <c r="B47" s="98" t="s">
        <v>189</v>
      </c>
      <c r="C47" s="86"/>
    </row>
    <row r="48" spans="1:3" x14ac:dyDescent="0.25">
      <c r="A48" s="79"/>
      <c r="B48" s="87" t="s">
        <v>190</v>
      </c>
      <c r="C48" s="86"/>
    </row>
    <row r="49" spans="1:3" ht="15" customHeight="1" x14ac:dyDescent="0.25">
      <c r="A49" s="79"/>
      <c r="B49" s="87" t="s">
        <v>191</v>
      </c>
      <c r="C49" s="86"/>
    </row>
    <row r="50" spans="1:3" ht="15" customHeight="1" x14ac:dyDescent="0.25">
      <c r="A50" s="97"/>
      <c r="B50" s="98" t="s">
        <v>175</v>
      </c>
      <c r="C50" s="86"/>
    </row>
    <row r="51" spans="1:3" ht="15" customHeight="1" x14ac:dyDescent="0.25">
      <c r="A51" s="79"/>
      <c r="B51" s="87" t="s">
        <v>200</v>
      </c>
      <c r="C51" s="86"/>
    </row>
    <row r="52" spans="1:3" ht="15" customHeight="1" x14ac:dyDescent="0.25">
      <c r="A52" s="79"/>
      <c r="B52" s="87" t="s">
        <v>176</v>
      </c>
      <c r="C52" s="86"/>
    </row>
    <row r="53" spans="1:3" ht="15" customHeight="1" x14ac:dyDescent="0.25">
      <c r="A53" s="79"/>
      <c r="B53" s="87" t="s">
        <v>180</v>
      </c>
      <c r="C53" s="86"/>
    </row>
    <row r="54" spans="1:3" ht="15" customHeight="1" x14ac:dyDescent="0.25">
      <c r="A54" s="80" t="s">
        <v>192</v>
      </c>
      <c r="B54" s="84" t="s">
        <v>154</v>
      </c>
      <c r="C54" s="81">
        <v>1336</v>
      </c>
    </row>
    <row r="55" spans="1:3" ht="15" customHeight="1" x14ac:dyDescent="0.25">
      <c r="A55" s="78"/>
      <c r="B55" s="85" t="s">
        <v>193</v>
      </c>
      <c r="C55" s="84">
        <v>1204</v>
      </c>
    </row>
    <row r="56" spans="1:3" ht="15" customHeight="1" x14ac:dyDescent="0.25">
      <c r="A56" s="78"/>
      <c r="B56" s="85" t="s">
        <v>194</v>
      </c>
      <c r="C56" s="84">
        <v>3</v>
      </c>
    </row>
    <row r="57" spans="1:3" ht="15" customHeight="1" x14ac:dyDescent="0.25">
      <c r="A57" s="95"/>
      <c r="B57" s="112" t="s">
        <v>156</v>
      </c>
      <c r="C57" s="84">
        <v>2</v>
      </c>
    </row>
    <row r="58" spans="1:3" ht="15" customHeight="1" x14ac:dyDescent="0.25">
      <c r="A58" s="78"/>
      <c r="B58" s="85" t="s">
        <v>195</v>
      </c>
      <c r="C58" s="84">
        <v>7</v>
      </c>
    </row>
    <row r="59" spans="1:3" ht="15" customHeight="1" x14ac:dyDescent="0.25">
      <c r="A59" s="78"/>
      <c r="B59" s="85" t="s">
        <v>196</v>
      </c>
      <c r="C59" s="84">
        <v>64</v>
      </c>
    </row>
    <row r="60" spans="1:3" ht="15" customHeight="1" x14ac:dyDescent="0.25">
      <c r="A60" s="78"/>
      <c r="B60" s="85" t="s">
        <v>197</v>
      </c>
      <c r="C60" s="84">
        <v>56</v>
      </c>
    </row>
    <row r="61" spans="1:3" ht="15" customHeight="1" x14ac:dyDescent="0.25">
      <c r="A61" s="82" t="s">
        <v>45</v>
      </c>
      <c r="B61" s="86" t="s">
        <v>154</v>
      </c>
      <c r="C61" s="83">
        <v>60935</v>
      </c>
    </row>
    <row r="62" spans="1:3" s="100" customFormat="1" ht="15" customHeight="1" x14ac:dyDescent="0.25">
      <c r="A62" s="99"/>
      <c r="B62" s="98" t="s">
        <v>198</v>
      </c>
      <c r="C62" s="86">
        <v>4222</v>
      </c>
    </row>
    <row r="63" spans="1:3" ht="15" customHeight="1" x14ac:dyDescent="0.25">
      <c r="A63" s="79"/>
      <c r="B63" s="87" t="s">
        <v>165</v>
      </c>
      <c r="C63" s="86">
        <v>17398</v>
      </c>
    </row>
    <row r="64" spans="1:3" ht="15" customHeight="1" x14ac:dyDescent="0.25">
      <c r="A64" s="97"/>
      <c r="B64" s="98" t="s">
        <v>156</v>
      </c>
      <c r="C64" s="86">
        <v>1</v>
      </c>
    </row>
    <row r="65" spans="1:3" x14ac:dyDescent="0.25">
      <c r="A65" s="79"/>
      <c r="B65" s="87" t="s">
        <v>199</v>
      </c>
      <c r="C65" s="86">
        <v>50</v>
      </c>
    </row>
    <row r="66" spans="1:3" ht="15" customHeight="1" x14ac:dyDescent="0.25">
      <c r="A66" s="79"/>
      <c r="B66" s="87" t="s">
        <v>175</v>
      </c>
      <c r="C66" s="86">
        <v>31590</v>
      </c>
    </row>
    <row r="67" spans="1:3" ht="15" customHeight="1" x14ac:dyDescent="0.25">
      <c r="A67" s="79"/>
      <c r="B67" s="87" t="s">
        <v>200</v>
      </c>
      <c r="C67" s="86">
        <v>7674</v>
      </c>
    </row>
    <row r="68" spans="1:3" ht="15" customHeight="1" x14ac:dyDescent="0.25">
      <c r="A68" s="80" t="s">
        <v>49</v>
      </c>
      <c r="B68" s="84" t="s">
        <v>154</v>
      </c>
      <c r="C68" s="81">
        <v>15163</v>
      </c>
    </row>
    <row r="69" spans="1:3" ht="15" customHeight="1" x14ac:dyDescent="0.25">
      <c r="A69" s="78"/>
      <c r="B69" s="85" t="s">
        <v>201</v>
      </c>
      <c r="C69" s="84">
        <v>32</v>
      </c>
    </row>
    <row r="70" spans="1:3" ht="15" customHeight="1" x14ac:dyDescent="0.25">
      <c r="A70" s="78"/>
      <c r="B70" s="85" t="s">
        <v>202</v>
      </c>
      <c r="C70" s="84">
        <v>1578</v>
      </c>
    </row>
    <row r="71" spans="1:3" ht="15" customHeight="1" x14ac:dyDescent="0.25">
      <c r="A71" s="78"/>
      <c r="B71" s="85" t="s">
        <v>203</v>
      </c>
      <c r="C71" s="84">
        <v>387</v>
      </c>
    </row>
    <row r="72" spans="1:3" ht="15" customHeight="1" x14ac:dyDescent="0.25">
      <c r="A72" s="78"/>
      <c r="B72" s="85" t="s">
        <v>161</v>
      </c>
      <c r="C72" s="84">
        <v>2630</v>
      </c>
    </row>
    <row r="73" spans="1:3" ht="15" customHeight="1" x14ac:dyDescent="0.25">
      <c r="A73" s="78"/>
      <c r="B73" s="85" t="s">
        <v>162</v>
      </c>
      <c r="C73" s="84">
        <v>741</v>
      </c>
    </row>
    <row r="74" spans="1:3" ht="15" customHeight="1" x14ac:dyDescent="0.25">
      <c r="A74" s="78"/>
      <c r="B74" s="85" t="s">
        <v>204</v>
      </c>
      <c r="C74" s="84">
        <v>50</v>
      </c>
    </row>
    <row r="75" spans="1:3" ht="15" customHeight="1" x14ac:dyDescent="0.25">
      <c r="A75" s="78"/>
      <c r="B75" s="85" t="s">
        <v>205</v>
      </c>
      <c r="C75" s="84">
        <v>536</v>
      </c>
    </row>
    <row r="76" spans="1:3" ht="15" customHeight="1" x14ac:dyDescent="0.25">
      <c r="A76" s="78"/>
      <c r="B76" s="85" t="s">
        <v>171</v>
      </c>
      <c r="C76" s="84">
        <v>6856</v>
      </c>
    </row>
    <row r="77" spans="1:3" x14ac:dyDescent="0.25">
      <c r="A77" s="78"/>
      <c r="B77" s="85" t="s">
        <v>206</v>
      </c>
      <c r="C77" s="84">
        <v>1038</v>
      </c>
    </row>
    <row r="78" spans="1:3" ht="15" customHeight="1" x14ac:dyDescent="0.25">
      <c r="A78" s="78"/>
      <c r="B78" s="85" t="s">
        <v>207</v>
      </c>
      <c r="C78" s="84">
        <v>286</v>
      </c>
    </row>
    <row r="79" spans="1:3" ht="15" customHeight="1" x14ac:dyDescent="0.25">
      <c r="A79" s="78"/>
      <c r="B79" s="85" t="s">
        <v>208</v>
      </c>
      <c r="C79" s="84">
        <v>245</v>
      </c>
    </row>
    <row r="80" spans="1:3" ht="15" customHeight="1" x14ac:dyDescent="0.25">
      <c r="A80" s="78"/>
      <c r="B80" s="85" t="s">
        <v>209</v>
      </c>
      <c r="C80" s="84">
        <v>784</v>
      </c>
    </row>
    <row r="81" spans="1:3" x14ac:dyDescent="0.25">
      <c r="A81" s="82" t="s">
        <v>50</v>
      </c>
      <c r="B81" s="86" t="s">
        <v>154</v>
      </c>
      <c r="C81" s="83">
        <v>8684</v>
      </c>
    </row>
    <row r="82" spans="1:3" x14ac:dyDescent="0.25">
      <c r="A82" s="79"/>
      <c r="B82" s="87" t="s">
        <v>210</v>
      </c>
      <c r="C82" s="86">
        <v>873</v>
      </c>
    </row>
    <row r="83" spans="1:3" x14ac:dyDescent="0.25">
      <c r="A83" s="79"/>
      <c r="B83" s="87" t="s">
        <v>211</v>
      </c>
      <c r="C83" s="86">
        <v>5570</v>
      </c>
    </row>
    <row r="84" spans="1:3" x14ac:dyDescent="0.25">
      <c r="A84" s="79"/>
      <c r="B84" s="87" t="s">
        <v>212</v>
      </c>
      <c r="C84" s="86">
        <v>2241</v>
      </c>
    </row>
    <row r="85" spans="1:3" ht="15" customHeight="1" x14ac:dyDescent="0.25">
      <c r="A85" s="80" t="s">
        <v>213</v>
      </c>
      <c r="B85" s="84" t="s">
        <v>154</v>
      </c>
      <c r="C85" s="81">
        <v>9</v>
      </c>
    </row>
    <row r="86" spans="1:3" ht="15" customHeight="1" x14ac:dyDescent="0.25">
      <c r="A86" s="78"/>
      <c r="B86" s="85" t="s">
        <v>26</v>
      </c>
      <c r="C86" s="84">
        <v>9</v>
      </c>
    </row>
    <row r="87" spans="1:3" ht="15" customHeight="1" x14ac:dyDescent="0.25">
      <c r="A87" s="82" t="s">
        <v>214</v>
      </c>
      <c r="B87" s="86" t="s">
        <v>154</v>
      </c>
      <c r="C87" s="83">
        <v>801</v>
      </c>
    </row>
    <row r="88" spans="1:3" ht="15" customHeight="1" x14ac:dyDescent="0.25">
      <c r="A88" s="79"/>
      <c r="B88" s="87" t="s">
        <v>215</v>
      </c>
      <c r="C88" s="86">
        <v>35</v>
      </c>
    </row>
    <row r="89" spans="1:3" x14ac:dyDescent="0.25">
      <c r="A89" s="79"/>
      <c r="B89" s="87" t="s">
        <v>216</v>
      </c>
      <c r="C89" s="86">
        <v>132</v>
      </c>
    </row>
    <row r="90" spans="1:3" ht="15" customHeight="1" x14ac:dyDescent="0.25">
      <c r="A90" s="79"/>
      <c r="B90" s="87" t="s">
        <v>217</v>
      </c>
      <c r="C90" s="86">
        <v>297</v>
      </c>
    </row>
    <row r="91" spans="1:3" ht="15" customHeight="1" x14ac:dyDescent="0.25">
      <c r="A91" s="79"/>
      <c r="B91" s="87" t="s">
        <v>218</v>
      </c>
      <c r="C91" s="86">
        <v>245</v>
      </c>
    </row>
    <row r="92" spans="1:3" ht="15" customHeight="1" x14ac:dyDescent="0.25">
      <c r="A92" s="79"/>
      <c r="B92" s="87" t="s">
        <v>219</v>
      </c>
      <c r="C92" s="86">
        <v>12</v>
      </c>
    </row>
    <row r="93" spans="1:3" ht="15" customHeight="1" x14ac:dyDescent="0.25">
      <c r="A93" s="79"/>
      <c r="B93" s="87" t="s">
        <v>220</v>
      </c>
      <c r="C93" s="86">
        <v>80</v>
      </c>
    </row>
    <row r="94" spans="1:3" ht="15" customHeight="1" x14ac:dyDescent="0.25">
      <c r="A94" s="80" t="s">
        <v>221</v>
      </c>
      <c r="B94" s="84" t="s">
        <v>154</v>
      </c>
      <c r="C94" s="81">
        <v>13151</v>
      </c>
    </row>
    <row r="95" spans="1:3" ht="15" customHeight="1" x14ac:dyDescent="0.25">
      <c r="A95" s="78"/>
      <c r="B95" s="85" t="s">
        <v>222</v>
      </c>
      <c r="C95" s="84">
        <v>588</v>
      </c>
    </row>
    <row r="96" spans="1:3" ht="15" customHeight="1" x14ac:dyDescent="0.25">
      <c r="A96" s="78"/>
      <c r="B96" s="85" t="s">
        <v>163</v>
      </c>
      <c r="C96" s="84">
        <v>3158</v>
      </c>
    </row>
    <row r="97" spans="1:3" x14ac:dyDescent="0.25">
      <c r="A97" s="78"/>
      <c r="B97" s="85" t="s">
        <v>164</v>
      </c>
      <c r="C97" s="84">
        <v>9245</v>
      </c>
    </row>
    <row r="98" spans="1:3" ht="15" customHeight="1" x14ac:dyDescent="0.25">
      <c r="A98" s="78"/>
      <c r="B98" s="85" t="s">
        <v>223</v>
      </c>
      <c r="C98" s="84">
        <v>160</v>
      </c>
    </row>
    <row r="99" spans="1:3" ht="15" customHeight="1" x14ac:dyDescent="0.25">
      <c r="A99" s="82" t="s">
        <v>224</v>
      </c>
      <c r="B99" s="86" t="s">
        <v>154</v>
      </c>
      <c r="C99" s="83">
        <v>10127</v>
      </c>
    </row>
    <row r="100" spans="1:3" ht="15" customHeight="1" x14ac:dyDescent="0.25">
      <c r="A100" s="79"/>
      <c r="B100" s="87" t="s">
        <v>231</v>
      </c>
      <c r="C100" s="86">
        <v>1</v>
      </c>
    </row>
    <row r="101" spans="1:3" ht="15" customHeight="1" x14ac:dyDescent="0.25">
      <c r="A101" s="97"/>
      <c r="B101" s="98" t="s">
        <v>168</v>
      </c>
      <c r="C101" s="86">
        <v>5348</v>
      </c>
    </row>
    <row r="102" spans="1:3" x14ac:dyDescent="0.25">
      <c r="A102" s="79"/>
      <c r="B102" s="87" t="s">
        <v>174</v>
      </c>
      <c r="C102" s="86">
        <v>3808</v>
      </c>
    </row>
    <row r="103" spans="1:3" ht="15" customHeight="1" x14ac:dyDescent="0.25">
      <c r="A103" s="79"/>
      <c r="B103" s="87" t="s">
        <v>176</v>
      </c>
      <c r="C103" s="86">
        <v>970</v>
      </c>
    </row>
    <row r="104" spans="1:3" ht="15" customHeight="1" x14ac:dyDescent="0.25">
      <c r="A104" s="80" t="s">
        <v>225</v>
      </c>
      <c r="B104" s="84" t="s">
        <v>154</v>
      </c>
      <c r="C104" s="81">
        <v>686</v>
      </c>
    </row>
    <row r="105" spans="1:3" ht="15" customHeight="1" x14ac:dyDescent="0.25">
      <c r="A105" s="78"/>
      <c r="B105" s="85" t="s">
        <v>226</v>
      </c>
      <c r="C105" s="84">
        <v>19</v>
      </c>
    </row>
    <row r="106" spans="1:3" ht="15" customHeight="1" x14ac:dyDescent="0.25">
      <c r="A106" s="78"/>
      <c r="B106" s="85" t="s">
        <v>227</v>
      </c>
      <c r="C106" s="84">
        <v>114</v>
      </c>
    </row>
    <row r="107" spans="1:3" ht="15" customHeight="1" x14ac:dyDescent="0.25">
      <c r="A107" s="78"/>
      <c r="B107" s="85" t="s">
        <v>156</v>
      </c>
      <c r="C107" s="84">
        <v>553</v>
      </c>
    </row>
    <row r="108" spans="1:3" ht="15" customHeight="1" x14ac:dyDescent="0.25">
      <c r="A108" s="82" t="s">
        <v>47</v>
      </c>
      <c r="B108" s="86" t="s">
        <v>154</v>
      </c>
      <c r="C108" s="83">
        <v>43045</v>
      </c>
    </row>
    <row r="109" spans="1:3" ht="15" customHeight="1" x14ac:dyDescent="0.25">
      <c r="A109" s="79"/>
      <c r="B109" s="87" t="s">
        <v>228</v>
      </c>
      <c r="C109" s="86">
        <v>68</v>
      </c>
    </row>
    <row r="110" spans="1:3" ht="15" customHeight="1" x14ac:dyDescent="0.25">
      <c r="A110" s="97"/>
      <c r="B110" s="98" t="s">
        <v>229</v>
      </c>
      <c r="C110" s="86">
        <v>183</v>
      </c>
    </row>
    <row r="111" spans="1:3" ht="15" customHeight="1" x14ac:dyDescent="0.25">
      <c r="A111" s="79"/>
      <c r="B111" s="87" t="s">
        <v>230</v>
      </c>
      <c r="C111" s="86">
        <v>137</v>
      </c>
    </row>
    <row r="112" spans="1:3" ht="15" customHeight="1" x14ac:dyDescent="0.25">
      <c r="A112" s="79"/>
      <c r="B112" s="87" t="s">
        <v>231</v>
      </c>
      <c r="C112" s="86">
        <v>22592</v>
      </c>
    </row>
    <row r="113" spans="1:3" ht="15" customHeight="1" x14ac:dyDescent="0.25">
      <c r="A113" s="79"/>
      <c r="B113" s="87" t="s">
        <v>232</v>
      </c>
      <c r="C113" s="86">
        <v>1944</v>
      </c>
    </row>
    <row r="114" spans="1:3" ht="15" customHeight="1" x14ac:dyDescent="0.25">
      <c r="A114" s="79"/>
      <c r="B114" s="87" t="s">
        <v>233</v>
      </c>
      <c r="C114" s="86">
        <v>5984</v>
      </c>
    </row>
    <row r="115" spans="1:3" ht="15" customHeight="1" x14ac:dyDescent="0.25">
      <c r="A115" s="79"/>
      <c r="B115" s="87" t="s">
        <v>234</v>
      </c>
      <c r="C115" s="86">
        <v>1711</v>
      </c>
    </row>
    <row r="116" spans="1:3" ht="15" customHeight="1" x14ac:dyDescent="0.25">
      <c r="A116" s="79"/>
      <c r="B116" s="87" t="s">
        <v>235</v>
      </c>
      <c r="C116" s="86">
        <v>638</v>
      </c>
    </row>
    <row r="117" spans="1:3" ht="15" customHeight="1" x14ac:dyDescent="0.25">
      <c r="A117" s="79"/>
      <c r="B117" s="87" t="s">
        <v>236</v>
      </c>
      <c r="C117" s="86">
        <v>850</v>
      </c>
    </row>
    <row r="118" spans="1:3" x14ac:dyDescent="0.25">
      <c r="A118" s="79"/>
      <c r="B118" s="87" t="s">
        <v>237</v>
      </c>
      <c r="C118" s="86">
        <v>596</v>
      </c>
    </row>
    <row r="119" spans="1:3" ht="15" customHeight="1" x14ac:dyDescent="0.25">
      <c r="A119" s="79"/>
      <c r="B119" s="87" t="s">
        <v>173</v>
      </c>
      <c r="C119" s="86">
        <v>4043</v>
      </c>
    </row>
    <row r="120" spans="1:3" ht="15" customHeight="1" x14ac:dyDescent="0.25">
      <c r="A120" s="79"/>
      <c r="B120" s="87" t="s">
        <v>176</v>
      </c>
      <c r="C120" s="86">
        <v>2</v>
      </c>
    </row>
    <row r="121" spans="1:3" ht="15" customHeight="1" x14ac:dyDescent="0.25">
      <c r="A121" s="79"/>
      <c r="B121" s="87" t="s">
        <v>178</v>
      </c>
      <c r="C121" s="86">
        <v>2885</v>
      </c>
    </row>
    <row r="122" spans="1:3" ht="15" customHeight="1" x14ac:dyDescent="0.25">
      <c r="A122" s="79"/>
      <c r="B122" s="87" t="s">
        <v>238</v>
      </c>
      <c r="C122" s="86">
        <v>69</v>
      </c>
    </row>
    <row r="123" spans="1:3" ht="15" customHeight="1" x14ac:dyDescent="0.25">
      <c r="A123" s="79"/>
      <c r="B123" s="87" t="s">
        <v>239</v>
      </c>
      <c r="C123" s="86">
        <v>1343</v>
      </c>
    </row>
    <row r="124" spans="1:3" ht="15" customHeight="1" x14ac:dyDescent="0.25">
      <c r="A124" s="80" t="s">
        <v>240</v>
      </c>
      <c r="B124" s="84" t="s">
        <v>154</v>
      </c>
      <c r="C124" s="81">
        <v>6706</v>
      </c>
    </row>
    <row r="125" spans="1:3" ht="15" customHeight="1" x14ac:dyDescent="0.25">
      <c r="A125" s="78"/>
      <c r="B125" s="85" t="s">
        <v>241</v>
      </c>
      <c r="C125" s="84">
        <v>355</v>
      </c>
    </row>
    <row r="126" spans="1:3" ht="15" customHeight="1" x14ac:dyDescent="0.25">
      <c r="A126" s="78"/>
      <c r="B126" s="85" t="s">
        <v>227</v>
      </c>
      <c r="C126" s="84">
        <v>597</v>
      </c>
    </row>
    <row r="127" spans="1:3" x14ac:dyDescent="0.25">
      <c r="A127" s="78"/>
      <c r="B127" s="85" t="s">
        <v>242</v>
      </c>
      <c r="C127" s="84">
        <v>193</v>
      </c>
    </row>
    <row r="128" spans="1:3" x14ac:dyDescent="0.25">
      <c r="A128" s="78"/>
      <c r="B128" s="85" t="s">
        <v>243</v>
      </c>
      <c r="C128" s="84">
        <v>1241</v>
      </c>
    </row>
    <row r="129" spans="1:3" x14ac:dyDescent="0.25">
      <c r="A129" s="78"/>
      <c r="B129" s="85" t="s">
        <v>172</v>
      </c>
      <c r="C129" s="84">
        <v>2080</v>
      </c>
    </row>
    <row r="130" spans="1:3" ht="15" customHeight="1" x14ac:dyDescent="0.25">
      <c r="A130" s="78"/>
      <c r="B130" s="85" t="s">
        <v>244</v>
      </c>
      <c r="C130" s="84">
        <v>61</v>
      </c>
    </row>
    <row r="131" spans="1:3" ht="15" customHeight="1" x14ac:dyDescent="0.25">
      <c r="A131" s="78"/>
      <c r="B131" s="85" t="s">
        <v>245</v>
      </c>
      <c r="C131" s="84">
        <v>211</v>
      </c>
    </row>
    <row r="132" spans="1:3" ht="15" customHeight="1" x14ac:dyDescent="0.25">
      <c r="A132" s="78"/>
      <c r="B132" s="85" t="s">
        <v>179</v>
      </c>
      <c r="C132" s="84">
        <v>1968</v>
      </c>
    </row>
    <row r="133" spans="1:3" ht="15" customHeight="1" x14ac:dyDescent="0.25">
      <c r="A133" s="82" t="s">
        <v>246</v>
      </c>
      <c r="B133" s="86" t="s">
        <v>154</v>
      </c>
      <c r="C133" s="83">
        <v>618</v>
      </c>
    </row>
    <row r="134" spans="1:3" ht="15" customHeight="1" x14ac:dyDescent="0.25">
      <c r="A134" s="79"/>
      <c r="B134" s="87" t="s">
        <v>247</v>
      </c>
      <c r="C134" s="86">
        <v>618</v>
      </c>
    </row>
    <row r="135" spans="1:3" ht="15" customHeight="1" x14ac:dyDescent="0.25">
      <c r="A135" s="80" t="s">
        <v>248</v>
      </c>
      <c r="B135" s="84" t="s">
        <v>154</v>
      </c>
      <c r="C135" s="81">
        <v>35</v>
      </c>
    </row>
    <row r="136" spans="1:3" ht="15" customHeight="1" x14ac:dyDescent="0.25">
      <c r="A136" s="78"/>
      <c r="B136" s="85" t="s">
        <v>249</v>
      </c>
      <c r="C136" s="84">
        <v>2</v>
      </c>
    </row>
    <row r="137" spans="1:3" ht="15" customHeight="1" x14ac:dyDescent="0.25">
      <c r="A137" s="78"/>
      <c r="B137" s="85" t="s">
        <v>250</v>
      </c>
      <c r="C137" s="84">
        <v>33</v>
      </c>
    </row>
    <row r="138" spans="1:3" ht="15" customHeight="1" x14ac:dyDescent="0.25">
      <c r="A138" s="82" t="s">
        <v>251</v>
      </c>
      <c r="B138" s="86" t="s">
        <v>154</v>
      </c>
      <c r="C138" s="83">
        <v>20</v>
      </c>
    </row>
    <row r="139" spans="1:3" x14ac:dyDescent="0.25">
      <c r="A139" s="79"/>
      <c r="B139" s="87" t="s">
        <v>252</v>
      </c>
      <c r="C139" s="86">
        <v>2</v>
      </c>
    </row>
    <row r="140" spans="1:3" ht="15" customHeight="1" x14ac:dyDescent="0.25">
      <c r="A140" s="79"/>
      <c r="B140" s="87" t="s">
        <v>253</v>
      </c>
      <c r="C140" s="86">
        <v>7</v>
      </c>
    </row>
    <row r="141" spans="1:3" ht="15" customHeight="1" x14ac:dyDescent="0.25">
      <c r="A141" s="79"/>
      <c r="B141" s="87" t="s">
        <v>254</v>
      </c>
      <c r="C141" s="86">
        <v>4</v>
      </c>
    </row>
    <row r="142" spans="1:3" x14ac:dyDescent="0.25">
      <c r="A142" s="79"/>
      <c r="B142" s="87" t="s">
        <v>255</v>
      </c>
      <c r="C142" s="86">
        <v>5</v>
      </c>
    </row>
    <row r="143" spans="1:3" ht="15" customHeight="1" x14ac:dyDescent="0.25">
      <c r="A143" s="79"/>
      <c r="B143" s="87" t="s">
        <v>314</v>
      </c>
      <c r="C143" s="86">
        <v>2</v>
      </c>
    </row>
    <row r="144" spans="1:3" ht="15" customHeight="1" x14ac:dyDescent="0.25">
      <c r="A144" s="80" t="s">
        <v>256</v>
      </c>
      <c r="B144" s="84" t="s">
        <v>154</v>
      </c>
      <c r="C144" s="81">
        <v>2</v>
      </c>
    </row>
    <row r="145" spans="1:3" x14ac:dyDescent="0.25">
      <c r="A145" s="78"/>
      <c r="B145" s="85" t="s">
        <v>257</v>
      </c>
      <c r="C145" s="84">
        <v>1</v>
      </c>
    </row>
    <row r="146" spans="1:3" ht="15" customHeight="1" x14ac:dyDescent="0.25">
      <c r="A146" s="78"/>
      <c r="B146" s="85" t="s">
        <v>258</v>
      </c>
      <c r="C146" s="84">
        <v>1</v>
      </c>
    </row>
    <row r="147" spans="1:3" ht="15" customHeight="1" x14ac:dyDescent="0.25">
      <c r="A147" s="82" t="s">
        <v>259</v>
      </c>
      <c r="B147" s="86" t="s">
        <v>154</v>
      </c>
      <c r="C147" s="83">
        <v>1565</v>
      </c>
    </row>
    <row r="148" spans="1:3" ht="15" customHeight="1" x14ac:dyDescent="0.25">
      <c r="A148" s="79"/>
      <c r="B148" s="87" t="s">
        <v>259</v>
      </c>
      <c r="C148" s="86">
        <v>1565</v>
      </c>
    </row>
    <row r="149" spans="1:3" ht="15" customHeight="1" x14ac:dyDescent="0.25">
      <c r="A149" s="80" t="s">
        <v>260</v>
      </c>
      <c r="B149" s="84" t="s">
        <v>154</v>
      </c>
      <c r="C149" s="81">
        <v>0</v>
      </c>
    </row>
    <row r="150" spans="1:3" ht="15" customHeight="1" x14ac:dyDescent="0.25">
      <c r="A150" s="78"/>
      <c r="B150" s="85" t="s">
        <v>261</v>
      </c>
      <c r="C150" s="84">
        <v>0</v>
      </c>
    </row>
    <row r="151" spans="1:3" ht="15" customHeight="1" x14ac:dyDescent="0.25">
      <c r="A151" s="113" t="s">
        <v>330</v>
      </c>
      <c r="B151" s="98"/>
      <c r="C151" s="115">
        <v>2195</v>
      </c>
    </row>
    <row r="152" spans="1:3" ht="15" customHeight="1" x14ac:dyDescent="0.25">
      <c r="A152" s="97"/>
      <c r="B152" s="98" t="s">
        <v>322</v>
      </c>
      <c r="C152" s="114">
        <v>255</v>
      </c>
    </row>
    <row r="153" spans="1:3" ht="15" customHeight="1" x14ac:dyDescent="0.25">
      <c r="A153" s="97"/>
      <c r="B153" s="98" t="s">
        <v>166</v>
      </c>
      <c r="C153" s="114">
        <v>1502</v>
      </c>
    </row>
    <row r="154" spans="1:3" ht="15" customHeight="1" x14ac:dyDescent="0.25">
      <c r="A154" s="97"/>
      <c r="B154" s="98" t="s">
        <v>323</v>
      </c>
      <c r="C154" s="114">
        <v>130</v>
      </c>
    </row>
    <row r="155" spans="1:3" ht="15" customHeight="1" x14ac:dyDescent="0.25">
      <c r="A155" s="97"/>
      <c r="B155" s="98" t="s">
        <v>324</v>
      </c>
      <c r="C155" s="114">
        <v>17</v>
      </c>
    </row>
    <row r="156" spans="1:3" ht="15" customHeight="1" x14ac:dyDescent="0.25">
      <c r="A156" s="97"/>
      <c r="B156" s="98" t="s">
        <v>325</v>
      </c>
      <c r="C156" s="114">
        <v>38</v>
      </c>
    </row>
    <row r="157" spans="1:3" ht="15" customHeight="1" x14ac:dyDescent="0.25">
      <c r="A157" s="97"/>
      <c r="B157" s="98" t="s">
        <v>326</v>
      </c>
      <c r="C157" s="114">
        <v>235</v>
      </c>
    </row>
    <row r="158" spans="1:3" ht="15" customHeight="1" x14ac:dyDescent="0.25">
      <c r="A158" s="97"/>
      <c r="B158" s="98" t="s">
        <v>327</v>
      </c>
      <c r="C158" s="114">
        <v>18</v>
      </c>
    </row>
    <row r="159" spans="1:3" ht="15" customHeight="1" x14ac:dyDescent="0.25">
      <c r="A159" s="116" t="s">
        <v>151</v>
      </c>
      <c r="B159" s="117" t="s">
        <v>154</v>
      </c>
      <c r="C159" s="118">
        <v>34632</v>
      </c>
    </row>
    <row r="160" spans="1:3" ht="15" customHeight="1" x14ac:dyDescent="0.25">
      <c r="A160" s="119"/>
      <c r="B160" s="120" t="s">
        <v>262</v>
      </c>
      <c r="C160" s="117">
        <v>229</v>
      </c>
    </row>
    <row r="161" spans="1:3" ht="15" customHeight="1" x14ac:dyDescent="0.25">
      <c r="A161" s="119"/>
      <c r="B161" s="120" t="s">
        <v>263</v>
      </c>
      <c r="C161" s="117">
        <v>12736</v>
      </c>
    </row>
    <row r="162" spans="1:3" ht="15" customHeight="1" x14ac:dyDescent="0.25">
      <c r="A162" s="119"/>
      <c r="B162" s="120" t="s">
        <v>264</v>
      </c>
      <c r="C162" s="117">
        <v>50</v>
      </c>
    </row>
    <row r="163" spans="1:3" ht="15" customHeight="1" x14ac:dyDescent="0.25">
      <c r="A163" s="121"/>
      <c r="B163" s="112" t="s">
        <v>265</v>
      </c>
      <c r="C163" s="117">
        <v>6702</v>
      </c>
    </row>
    <row r="164" spans="1:3" ht="15" customHeight="1" x14ac:dyDescent="0.25">
      <c r="A164" s="119"/>
      <c r="B164" s="120" t="s">
        <v>266</v>
      </c>
      <c r="C164" s="117">
        <v>75</v>
      </c>
    </row>
    <row r="165" spans="1:3" ht="15" customHeight="1" x14ac:dyDescent="0.25">
      <c r="A165" s="95"/>
      <c r="B165" s="112" t="s">
        <v>267</v>
      </c>
      <c r="C165" s="117">
        <v>87</v>
      </c>
    </row>
    <row r="166" spans="1:3" ht="15" customHeight="1" x14ac:dyDescent="0.25">
      <c r="A166" s="95"/>
      <c r="B166" s="96" t="s">
        <v>268</v>
      </c>
      <c r="C166" s="117">
        <v>71</v>
      </c>
    </row>
    <row r="167" spans="1:3" ht="15" customHeight="1" x14ac:dyDescent="0.25">
      <c r="A167" s="119"/>
      <c r="B167" s="120" t="s">
        <v>269</v>
      </c>
      <c r="C167" s="117">
        <v>2669</v>
      </c>
    </row>
    <row r="168" spans="1:3" ht="15" customHeight="1" x14ac:dyDescent="0.25">
      <c r="A168" s="119"/>
      <c r="B168" s="120" t="s">
        <v>270</v>
      </c>
      <c r="C168" s="117">
        <v>3189</v>
      </c>
    </row>
    <row r="169" spans="1:3" x14ac:dyDescent="0.25">
      <c r="A169" s="119"/>
      <c r="B169" s="120" t="s">
        <v>271</v>
      </c>
      <c r="C169" s="117">
        <v>573</v>
      </c>
    </row>
    <row r="170" spans="1:3" ht="15" customHeight="1" x14ac:dyDescent="0.25">
      <c r="A170" s="119"/>
      <c r="B170" s="120" t="s">
        <v>272</v>
      </c>
      <c r="C170" s="117">
        <v>8251</v>
      </c>
    </row>
    <row r="171" spans="1:3" x14ac:dyDescent="0.25">
      <c r="A171" s="113" t="s">
        <v>273</v>
      </c>
      <c r="B171" s="114" t="s">
        <v>154</v>
      </c>
      <c r="C171" s="115">
        <v>475</v>
      </c>
    </row>
    <row r="172" spans="1:3" ht="15" customHeight="1" x14ac:dyDescent="0.25">
      <c r="A172" s="122"/>
      <c r="B172" s="123" t="s">
        <v>274</v>
      </c>
      <c r="C172" s="114">
        <v>279</v>
      </c>
    </row>
    <row r="173" spans="1:3" ht="15" customHeight="1" x14ac:dyDescent="0.25">
      <c r="A173" s="122"/>
      <c r="B173" s="123" t="s">
        <v>275</v>
      </c>
      <c r="C173" s="114">
        <v>66</v>
      </c>
    </row>
    <row r="174" spans="1:3" ht="15" customHeight="1" x14ac:dyDescent="0.25">
      <c r="A174" s="122"/>
      <c r="B174" s="123" t="s">
        <v>276</v>
      </c>
      <c r="C174" s="114">
        <v>81</v>
      </c>
    </row>
    <row r="175" spans="1:3" ht="15" customHeight="1" x14ac:dyDescent="0.25">
      <c r="A175" s="122"/>
      <c r="B175" s="123" t="s">
        <v>277</v>
      </c>
      <c r="C175" s="114">
        <v>49</v>
      </c>
    </row>
    <row r="176" spans="1:3" x14ac:dyDescent="0.25">
      <c r="A176" s="124" t="s">
        <v>278</v>
      </c>
      <c r="B176" s="125" t="s">
        <v>154</v>
      </c>
      <c r="C176" s="126">
        <v>17</v>
      </c>
    </row>
    <row r="177" spans="1:3" x14ac:dyDescent="0.25">
      <c r="A177" s="127"/>
      <c r="B177" s="128" t="s">
        <v>155</v>
      </c>
      <c r="C177" s="125">
        <v>2</v>
      </c>
    </row>
    <row r="178" spans="1:3" x14ac:dyDescent="0.25">
      <c r="A178" s="127"/>
      <c r="B178" s="128" t="s">
        <v>166</v>
      </c>
      <c r="C178" s="125">
        <v>3</v>
      </c>
    </row>
    <row r="179" spans="1:3" ht="15" customHeight="1" x14ac:dyDescent="0.25">
      <c r="A179" s="127"/>
      <c r="B179" s="128" t="s">
        <v>167</v>
      </c>
      <c r="C179" s="125">
        <v>8</v>
      </c>
    </row>
    <row r="180" spans="1:3" ht="15" customHeight="1" x14ac:dyDescent="0.25">
      <c r="A180" s="127"/>
      <c r="B180" s="128" t="s">
        <v>177</v>
      </c>
      <c r="C180" s="125">
        <v>4</v>
      </c>
    </row>
    <row r="181" spans="1:3" ht="15" customHeight="1" x14ac:dyDescent="0.25">
      <c r="A181" s="113" t="s">
        <v>279</v>
      </c>
      <c r="B181" s="114" t="s">
        <v>154</v>
      </c>
      <c r="C181" s="115">
        <v>29</v>
      </c>
    </row>
    <row r="182" spans="1:3" ht="15" customHeight="1" x14ac:dyDescent="0.25">
      <c r="A182" s="122"/>
      <c r="B182" s="123" t="s">
        <v>247</v>
      </c>
      <c r="C182" s="114">
        <v>29</v>
      </c>
    </row>
    <row r="183" spans="1:3" ht="15" customHeight="1" x14ac:dyDescent="0.25">
      <c r="A183" s="124" t="s">
        <v>280</v>
      </c>
      <c r="B183" s="125" t="s">
        <v>154</v>
      </c>
      <c r="C183" s="126">
        <v>341</v>
      </c>
    </row>
    <row r="184" spans="1:3" ht="15" customHeight="1" x14ac:dyDescent="0.25">
      <c r="A184" s="127"/>
      <c r="B184" s="128" t="s">
        <v>281</v>
      </c>
      <c r="C184" s="125">
        <v>5</v>
      </c>
    </row>
    <row r="185" spans="1:3" ht="15" customHeight="1" x14ac:dyDescent="0.25">
      <c r="A185" s="121"/>
      <c r="B185" s="112" t="s">
        <v>282</v>
      </c>
      <c r="C185" s="125">
        <v>6</v>
      </c>
    </row>
    <row r="186" spans="1:3" ht="15" customHeight="1" x14ac:dyDescent="0.25">
      <c r="A186" s="127"/>
      <c r="B186" s="128" t="s">
        <v>283</v>
      </c>
      <c r="C186" s="125">
        <v>91</v>
      </c>
    </row>
    <row r="187" spans="1:3" ht="15" customHeight="1" x14ac:dyDescent="0.25">
      <c r="A187" s="127"/>
      <c r="B187" s="128" t="s">
        <v>284</v>
      </c>
      <c r="C187" s="125">
        <v>11</v>
      </c>
    </row>
    <row r="188" spans="1:3" ht="15" customHeight="1" x14ac:dyDescent="0.25">
      <c r="A188" s="127"/>
      <c r="B188" s="128" t="s">
        <v>285</v>
      </c>
      <c r="C188" s="125">
        <v>153</v>
      </c>
    </row>
    <row r="189" spans="1:3" ht="15" customHeight="1" x14ac:dyDescent="0.25">
      <c r="A189" s="127"/>
      <c r="B189" s="128" t="s">
        <v>286</v>
      </c>
      <c r="C189" s="125">
        <v>18</v>
      </c>
    </row>
    <row r="190" spans="1:3" ht="15" customHeight="1" x14ac:dyDescent="0.25">
      <c r="A190" s="127"/>
      <c r="B190" s="128" t="s">
        <v>287</v>
      </c>
      <c r="C190" s="125">
        <v>1</v>
      </c>
    </row>
    <row r="191" spans="1:3" ht="15" customHeight="1" x14ac:dyDescent="0.25">
      <c r="A191" s="127"/>
      <c r="B191" s="128" t="s">
        <v>288</v>
      </c>
      <c r="C191" s="125">
        <v>6</v>
      </c>
    </row>
    <row r="192" spans="1:3" x14ac:dyDescent="0.25">
      <c r="A192" s="127"/>
      <c r="B192" s="128" t="s">
        <v>289</v>
      </c>
      <c r="C192" s="125">
        <v>45</v>
      </c>
    </row>
    <row r="193" spans="1:3" ht="15" customHeight="1" x14ac:dyDescent="0.25">
      <c r="A193" s="127"/>
      <c r="B193" s="128" t="s">
        <v>290</v>
      </c>
      <c r="C193" s="125">
        <v>1</v>
      </c>
    </row>
    <row r="194" spans="1:3" ht="15" customHeight="1" x14ac:dyDescent="0.25">
      <c r="A194" s="121"/>
      <c r="B194" s="112" t="s">
        <v>291</v>
      </c>
      <c r="C194" s="125">
        <v>4</v>
      </c>
    </row>
    <row r="195" spans="1:3" ht="15" customHeight="1" x14ac:dyDescent="0.25">
      <c r="A195" s="113" t="s">
        <v>292</v>
      </c>
      <c r="B195" s="114" t="s">
        <v>154</v>
      </c>
      <c r="C195" s="115">
        <v>990</v>
      </c>
    </row>
    <row r="196" spans="1:3" ht="15" customHeight="1" x14ac:dyDescent="0.25">
      <c r="A196" s="122"/>
      <c r="B196" s="123" t="s">
        <v>293</v>
      </c>
      <c r="C196" s="114">
        <v>89</v>
      </c>
    </row>
    <row r="197" spans="1:3" ht="15" customHeight="1" x14ac:dyDescent="0.25">
      <c r="A197" s="122"/>
      <c r="B197" s="123" t="s">
        <v>294</v>
      </c>
      <c r="C197" s="114">
        <v>557</v>
      </c>
    </row>
    <row r="198" spans="1:3" ht="15" customHeight="1" x14ac:dyDescent="0.25">
      <c r="A198" s="122"/>
      <c r="B198" s="123" t="s">
        <v>328</v>
      </c>
      <c r="C198" s="114">
        <v>1</v>
      </c>
    </row>
    <row r="199" spans="1:3" ht="15" customHeight="1" x14ac:dyDescent="0.25">
      <c r="A199" s="97"/>
      <c r="B199" s="98" t="s">
        <v>295</v>
      </c>
      <c r="C199" s="114">
        <v>4</v>
      </c>
    </row>
    <row r="200" spans="1:3" ht="15" customHeight="1" x14ac:dyDescent="0.25">
      <c r="A200" s="97"/>
      <c r="B200" s="98" t="s">
        <v>296</v>
      </c>
      <c r="C200" s="114">
        <v>45</v>
      </c>
    </row>
    <row r="201" spans="1:3" ht="15" customHeight="1" x14ac:dyDescent="0.25">
      <c r="A201" s="122"/>
      <c r="B201" s="123" t="s">
        <v>315</v>
      </c>
      <c r="C201" s="114">
        <v>2</v>
      </c>
    </row>
    <row r="202" spans="1:3" x14ac:dyDescent="0.25">
      <c r="A202" s="122"/>
      <c r="B202" s="123" t="s">
        <v>297</v>
      </c>
      <c r="C202" s="114">
        <v>8</v>
      </c>
    </row>
    <row r="203" spans="1:3" ht="15" customHeight="1" x14ac:dyDescent="0.25">
      <c r="A203" s="122"/>
      <c r="B203" s="123" t="s">
        <v>298</v>
      </c>
      <c r="C203" s="114">
        <v>278</v>
      </c>
    </row>
    <row r="204" spans="1:3" x14ac:dyDescent="0.25">
      <c r="A204" s="122"/>
      <c r="B204" s="123" t="s">
        <v>299</v>
      </c>
      <c r="C204" s="114">
        <v>1</v>
      </c>
    </row>
    <row r="205" spans="1:3" ht="15" customHeight="1" x14ac:dyDescent="0.25">
      <c r="A205" s="122"/>
      <c r="B205" s="123" t="s">
        <v>300</v>
      </c>
      <c r="C205" s="114">
        <v>5</v>
      </c>
    </row>
    <row r="206" spans="1:3" ht="15" customHeight="1" x14ac:dyDescent="0.25">
      <c r="A206" s="124" t="s">
        <v>301</v>
      </c>
      <c r="B206" s="125" t="s">
        <v>154</v>
      </c>
      <c r="C206" s="126">
        <v>9</v>
      </c>
    </row>
    <row r="207" spans="1:3" ht="15" customHeight="1" x14ac:dyDescent="0.25">
      <c r="A207" s="127"/>
      <c r="B207" s="128" t="s">
        <v>301</v>
      </c>
      <c r="C207" s="125">
        <v>9</v>
      </c>
    </row>
    <row r="208" spans="1:3" ht="15" customHeight="1" x14ac:dyDescent="0.25">
      <c r="A208" s="113" t="s">
        <v>302</v>
      </c>
      <c r="B208" s="114" t="s">
        <v>154</v>
      </c>
      <c r="C208" s="115">
        <v>2</v>
      </c>
    </row>
    <row r="209" spans="1:3" ht="15" customHeight="1" x14ac:dyDescent="0.25">
      <c r="A209" s="97"/>
      <c r="B209" s="98" t="s">
        <v>329</v>
      </c>
      <c r="C209" s="114">
        <v>1</v>
      </c>
    </row>
    <row r="210" spans="1:3" ht="15" customHeight="1" x14ac:dyDescent="0.25">
      <c r="A210" s="122"/>
      <c r="B210" s="123" t="s">
        <v>303</v>
      </c>
      <c r="C210" s="114">
        <v>1</v>
      </c>
    </row>
    <row r="211" spans="1:3" ht="15" customHeight="1" x14ac:dyDescent="0.25">
      <c r="A211" s="124" t="s">
        <v>46</v>
      </c>
      <c r="B211" s="125" t="s">
        <v>154</v>
      </c>
      <c r="C211" s="126">
        <v>43156</v>
      </c>
    </row>
    <row r="212" spans="1:3" ht="15" customHeight="1" x14ac:dyDescent="0.25">
      <c r="A212" s="127"/>
      <c r="B212" s="128" t="s">
        <v>304</v>
      </c>
      <c r="C212" s="125">
        <v>11378</v>
      </c>
    </row>
    <row r="213" spans="1:3" x14ac:dyDescent="0.25">
      <c r="A213" s="127"/>
      <c r="B213" s="128" t="s">
        <v>305</v>
      </c>
      <c r="C213" s="125">
        <v>30206</v>
      </c>
    </row>
    <row r="214" spans="1:3" ht="15" customHeight="1" x14ac:dyDescent="0.25">
      <c r="A214" s="127"/>
      <c r="B214" s="128" t="s">
        <v>306</v>
      </c>
      <c r="C214" s="125">
        <v>1572</v>
      </c>
    </row>
    <row r="215" spans="1:3" x14ac:dyDescent="0.25">
      <c r="A215" s="113" t="s">
        <v>307</v>
      </c>
      <c r="B215" s="114" t="s">
        <v>154</v>
      </c>
      <c r="C215" s="115">
        <v>149</v>
      </c>
    </row>
    <row r="216" spans="1:3" x14ac:dyDescent="0.25">
      <c r="A216" s="122"/>
      <c r="B216" s="123" t="s">
        <v>308</v>
      </c>
      <c r="C216" s="114">
        <v>115</v>
      </c>
    </row>
    <row r="217" spans="1:3" x14ac:dyDescent="0.25">
      <c r="A217" s="122"/>
      <c r="B217" s="123" t="s">
        <v>212</v>
      </c>
      <c r="C217" s="114">
        <v>34</v>
      </c>
    </row>
    <row r="218" spans="1:3" x14ac:dyDescent="0.25">
      <c r="A218" s="80" t="s">
        <v>11</v>
      </c>
      <c r="B218" s="84" t="s">
        <v>154</v>
      </c>
      <c r="C218" s="81">
        <f>SUM(C7,C14,C32,C35,C54,C61,C68,C81,C85,C87,C94,C99,C104,C108,C124,C133,C135,C138,C144,C147,C149,C151,C159,C171,C176,C181,C183,C195,C206,C208,C211,C215)</f>
        <v>486965</v>
      </c>
    </row>
  </sheetData>
  <mergeCells count="1">
    <mergeCell ref="A1:B4"/>
  </mergeCells>
  <phoneticPr fontId="23"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2B15-6EFE-49E7-8FF2-A2B7ABB16B5F}">
  <dimension ref="A1:C37"/>
  <sheetViews>
    <sheetView zoomScale="110" zoomScaleNormal="110" workbookViewId="0">
      <selection activeCell="A5" sqref="A5"/>
    </sheetView>
  </sheetViews>
  <sheetFormatPr defaultRowHeight="15" x14ac:dyDescent="0.25"/>
  <cols>
    <col min="1" max="1" width="47.7109375" style="1" customWidth="1"/>
    <col min="2" max="2" width="25.7109375" style="1" customWidth="1"/>
    <col min="3" max="3" width="27.85546875" style="29" customWidth="1"/>
    <col min="4" max="16384" width="9.140625" style="1"/>
  </cols>
  <sheetData>
    <row r="1" spans="1:3" ht="15" customHeight="1" x14ac:dyDescent="0.25">
      <c r="A1" s="103" t="s">
        <v>320</v>
      </c>
      <c r="B1" s="103"/>
      <c r="C1" s="103"/>
    </row>
    <row r="2" spans="1:3" x14ac:dyDescent="0.25">
      <c r="A2" s="103"/>
      <c r="B2" s="103"/>
      <c r="C2" s="103"/>
    </row>
    <row r="3" spans="1:3" x14ac:dyDescent="0.25">
      <c r="A3" s="103"/>
      <c r="B3" s="103"/>
      <c r="C3" s="103"/>
    </row>
    <row r="4" spans="1:3" s="2" customFormat="1" x14ac:dyDescent="0.25">
      <c r="A4" s="106"/>
      <c r="B4" s="106"/>
      <c r="C4" s="106"/>
    </row>
    <row r="5" spans="1:3" x14ac:dyDescent="0.25">
      <c r="A5" s="26" t="s">
        <v>331</v>
      </c>
      <c r="B5" s="26"/>
      <c r="C5" s="30"/>
    </row>
    <row r="6" spans="1:3" x14ac:dyDescent="0.25">
      <c r="A6" s="27"/>
      <c r="B6" s="27"/>
      <c r="C6" s="31"/>
    </row>
    <row r="7" spans="1:3" x14ac:dyDescent="0.25">
      <c r="A7" s="22" t="s">
        <v>12</v>
      </c>
      <c r="B7" s="22" t="s">
        <v>41</v>
      </c>
      <c r="C7" s="32" t="s">
        <v>42</v>
      </c>
    </row>
    <row r="8" spans="1:3" x14ac:dyDescent="0.25">
      <c r="A8" s="37" t="s">
        <v>13</v>
      </c>
      <c r="B8" s="41"/>
      <c r="C8" s="39"/>
    </row>
    <row r="9" spans="1:3" x14ac:dyDescent="0.25">
      <c r="A9" s="24" t="s">
        <v>36</v>
      </c>
      <c r="B9" s="25"/>
      <c r="C9" s="33"/>
    </row>
    <row r="10" spans="1:3" x14ac:dyDescent="0.25">
      <c r="A10" s="24" t="s">
        <v>37</v>
      </c>
      <c r="B10" s="25"/>
      <c r="C10" s="33"/>
    </row>
    <row r="11" spans="1:3" x14ac:dyDescent="0.25">
      <c r="A11" s="24" t="s">
        <v>38</v>
      </c>
      <c r="B11" s="25"/>
      <c r="C11" s="33"/>
    </row>
    <row r="12" spans="1:3" x14ac:dyDescent="0.25">
      <c r="A12" s="24" t="s">
        <v>39</v>
      </c>
      <c r="B12" s="25"/>
      <c r="C12" s="33"/>
    </row>
    <row r="13" spans="1:3" x14ac:dyDescent="0.25">
      <c r="A13" s="24" t="s">
        <v>40</v>
      </c>
      <c r="B13" s="25"/>
      <c r="C13" s="33"/>
    </row>
    <row r="14" spans="1:3" x14ac:dyDescent="0.25">
      <c r="A14" s="37" t="s">
        <v>14</v>
      </c>
      <c r="B14" s="41"/>
      <c r="C14" s="40"/>
    </row>
    <row r="15" spans="1:3" x14ac:dyDescent="0.25">
      <c r="A15" s="37" t="s">
        <v>15</v>
      </c>
      <c r="B15" s="41"/>
      <c r="C15" s="40"/>
    </row>
    <row r="16" spans="1:3" x14ac:dyDescent="0.25">
      <c r="A16" s="37" t="s">
        <v>16</v>
      </c>
      <c r="B16" s="41"/>
      <c r="C16" s="40"/>
    </row>
    <row r="17" spans="1:3" x14ac:dyDescent="0.25">
      <c r="A17" s="24" t="s">
        <v>43</v>
      </c>
      <c r="B17" s="25"/>
      <c r="C17" s="36"/>
    </row>
    <row r="18" spans="1:3" x14ac:dyDescent="0.25">
      <c r="A18" s="24" t="s">
        <v>44</v>
      </c>
      <c r="B18" s="25"/>
      <c r="C18" s="36"/>
    </row>
    <row r="19" spans="1:3" x14ac:dyDescent="0.25">
      <c r="A19" s="37" t="s">
        <v>17</v>
      </c>
      <c r="B19" s="41"/>
      <c r="C19" s="40"/>
    </row>
    <row r="20" spans="1:3" x14ac:dyDescent="0.25">
      <c r="A20" s="37" t="s">
        <v>18</v>
      </c>
      <c r="B20" s="41"/>
      <c r="C20" s="40"/>
    </row>
    <row r="21" spans="1:3" x14ac:dyDescent="0.25">
      <c r="A21" s="37" t="s">
        <v>19</v>
      </c>
      <c r="B21" s="41"/>
      <c r="C21" s="40"/>
    </row>
    <row r="22" spans="1:3" x14ac:dyDescent="0.25">
      <c r="A22" s="37" t="s">
        <v>20</v>
      </c>
      <c r="B22" s="41"/>
      <c r="C22" s="40"/>
    </row>
    <row r="23" spans="1:3" x14ac:dyDescent="0.25">
      <c r="A23" s="37" t="s">
        <v>21</v>
      </c>
      <c r="B23" s="41"/>
      <c r="C23" s="40"/>
    </row>
    <row r="24" spans="1:3" x14ac:dyDescent="0.25">
      <c r="A24" s="37" t="s">
        <v>22</v>
      </c>
      <c r="B24" s="41"/>
      <c r="C24" s="40"/>
    </row>
    <row r="25" spans="1:3" x14ac:dyDescent="0.25">
      <c r="A25" s="37" t="s">
        <v>23</v>
      </c>
      <c r="B25" s="41"/>
      <c r="C25" s="40"/>
    </row>
    <row r="26" spans="1:3" x14ac:dyDescent="0.25">
      <c r="A26" s="37" t="s">
        <v>24</v>
      </c>
      <c r="B26" s="41"/>
      <c r="C26" s="40"/>
    </row>
    <row r="27" spans="1:3" x14ac:dyDescent="0.25">
      <c r="A27" s="37" t="s">
        <v>25</v>
      </c>
      <c r="B27" s="41"/>
      <c r="C27" s="40"/>
    </row>
    <row r="28" spans="1:3" x14ac:dyDescent="0.25">
      <c r="A28" s="37" t="s">
        <v>26</v>
      </c>
      <c r="B28" s="41"/>
      <c r="C28" s="40"/>
    </row>
    <row r="29" spans="1:3" x14ac:dyDescent="0.25">
      <c r="A29" s="37" t="s">
        <v>27</v>
      </c>
      <c r="B29" s="41"/>
      <c r="C29" s="40"/>
    </row>
    <row r="30" spans="1:3" x14ac:dyDescent="0.25">
      <c r="A30" s="37" t="s">
        <v>28</v>
      </c>
      <c r="B30" s="41"/>
      <c r="C30" s="40"/>
    </row>
    <row r="31" spans="1:3" x14ac:dyDescent="0.25">
      <c r="A31" s="37" t="s">
        <v>29</v>
      </c>
      <c r="B31" s="41"/>
      <c r="C31" s="40"/>
    </row>
    <row r="32" spans="1:3" x14ac:dyDescent="0.25">
      <c r="A32" s="37" t="s">
        <v>30</v>
      </c>
      <c r="B32" s="41"/>
      <c r="C32" s="40"/>
    </row>
    <row r="33" spans="1:3" x14ac:dyDescent="0.25">
      <c r="A33" s="37" t="s">
        <v>31</v>
      </c>
      <c r="B33" s="41"/>
      <c r="C33" s="40"/>
    </row>
    <row r="34" spans="1:3" x14ac:dyDescent="0.25">
      <c r="A34" s="37" t="s">
        <v>32</v>
      </c>
      <c r="B34" s="41"/>
      <c r="C34" s="40"/>
    </row>
    <row r="35" spans="1:3" x14ac:dyDescent="0.25">
      <c r="A35" s="37" t="s">
        <v>33</v>
      </c>
      <c r="B35" s="41"/>
      <c r="C35" s="40"/>
    </row>
    <row r="36" spans="1:3" x14ac:dyDescent="0.25">
      <c r="A36" s="37" t="s">
        <v>34</v>
      </c>
      <c r="B36" s="41"/>
      <c r="C36" s="40"/>
    </row>
    <row r="37" spans="1:3" x14ac:dyDescent="0.25">
      <c r="A37" s="21" t="s">
        <v>11</v>
      </c>
      <c r="B37" s="28"/>
      <c r="C37" s="34"/>
    </row>
  </sheetData>
  <mergeCells count="1">
    <mergeCell ref="A1:C4"/>
  </mergeCells>
  <conditionalFormatting sqref="B8:B36">
    <cfRule type="top10" dxfId="0" priority="1" percent="1" rank="10"/>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AD03-2CCA-48A7-961A-CA5FB2DAC364}">
  <dimension ref="A1:A37"/>
  <sheetViews>
    <sheetView zoomScale="110" zoomScaleNormal="110" workbookViewId="0">
      <selection activeCell="A30" sqref="A30:A31"/>
    </sheetView>
  </sheetViews>
  <sheetFormatPr defaultRowHeight="15" x14ac:dyDescent="0.25"/>
  <cols>
    <col min="1" max="1" width="110" style="1" customWidth="1"/>
    <col min="2" max="16384" width="9.140625" style="1"/>
  </cols>
  <sheetData>
    <row r="1" spans="1:1" ht="15" customHeight="1" x14ac:dyDescent="0.25">
      <c r="A1" s="103" t="s">
        <v>321</v>
      </c>
    </row>
    <row r="2" spans="1:1" x14ac:dyDescent="0.25">
      <c r="A2" s="103"/>
    </row>
    <row r="3" spans="1:1" x14ac:dyDescent="0.25">
      <c r="A3" s="103"/>
    </row>
    <row r="4" spans="1:1" s="2" customFormat="1" x14ac:dyDescent="0.25">
      <c r="A4" s="106"/>
    </row>
    <row r="5" spans="1:1" x14ac:dyDescent="0.25">
      <c r="A5" s="69" t="s">
        <v>13</v>
      </c>
    </row>
    <row r="6" spans="1:1" s="91" customFormat="1" ht="66" customHeight="1" x14ac:dyDescent="0.25">
      <c r="A6" s="92"/>
    </row>
    <row r="7" spans="1:1" s="91" customFormat="1" ht="42" customHeight="1" x14ac:dyDescent="0.25">
      <c r="A7" s="92"/>
    </row>
    <row r="8" spans="1:1" ht="59.25" customHeight="1" x14ac:dyDescent="0.25">
      <c r="A8" s="93"/>
    </row>
    <row r="9" spans="1:1" s="51" customFormat="1" x14ac:dyDescent="0.25">
      <c r="A9" s="69" t="s">
        <v>14</v>
      </c>
    </row>
    <row r="10" spans="1:1" x14ac:dyDescent="0.25">
      <c r="A10" s="69" t="s">
        <v>15</v>
      </c>
    </row>
    <row r="11" spans="1:1" x14ac:dyDescent="0.25">
      <c r="A11" s="69" t="s">
        <v>16</v>
      </c>
    </row>
    <row r="12" spans="1:1" s="94" customFormat="1" x14ac:dyDescent="0.25">
      <c r="A12" s="77"/>
    </row>
    <row r="13" spans="1:1" ht="39.75" customHeight="1" x14ac:dyDescent="0.25">
      <c r="A13" s="70"/>
    </row>
    <row r="14" spans="1:1" x14ac:dyDescent="0.25">
      <c r="A14" s="69" t="s">
        <v>17</v>
      </c>
    </row>
    <row r="15" spans="1:1" x14ac:dyDescent="0.25">
      <c r="A15" s="69" t="s">
        <v>18</v>
      </c>
    </row>
    <row r="16" spans="1:1" x14ac:dyDescent="0.25">
      <c r="A16" s="69" t="s">
        <v>19</v>
      </c>
    </row>
    <row r="17" spans="1:1" x14ac:dyDescent="0.25">
      <c r="A17" s="69" t="s">
        <v>20</v>
      </c>
    </row>
    <row r="18" spans="1:1" x14ac:dyDescent="0.25">
      <c r="A18" s="69" t="s">
        <v>21</v>
      </c>
    </row>
    <row r="19" spans="1:1" x14ac:dyDescent="0.25">
      <c r="A19" s="69" t="s">
        <v>22</v>
      </c>
    </row>
    <row r="20" spans="1:1" x14ac:dyDescent="0.25">
      <c r="A20" s="69" t="s">
        <v>23</v>
      </c>
    </row>
    <row r="21" spans="1:1" x14ac:dyDescent="0.25">
      <c r="A21" s="69" t="s">
        <v>24</v>
      </c>
    </row>
    <row r="22" spans="1:1" x14ac:dyDescent="0.25">
      <c r="A22" s="69" t="s">
        <v>25</v>
      </c>
    </row>
    <row r="23" spans="1:1" x14ac:dyDescent="0.25">
      <c r="A23" s="69" t="s">
        <v>26</v>
      </c>
    </row>
    <row r="24" spans="1:1" s="91" customFormat="1" ht="96.75" x14ac:dyDescent="0.25">
      <c r="A24" s="93" t="s">
        <v>332</v>
      </c>
    </row>
    <row r="25" spans="1:1" s="91" customFormat="1" ht="48.75" x14ac:dyDescent="0.25">
      <c r="A25" s="129" t="s">
        <v>333</v>
      </c>
    </row>
    <row r="26" spans="1:1" s="91" customFormat="1" ht="48.75" x14ac:dyDescent="0.25">
      <c r="A26" s="93" t="s">
        <v>334</v>
      </c>
    </row>
    <row r="27" spans="1:1" s="91" customFormat="1" x14ac:dyDescent="0.25">
      <c r="A27" s="93" t="s">
        <v>335</v>
      </c>
    </row>
    <row r="28" spans="1:1" s="91" customFormat="1" ht="24.75" x14ac:dyDescent="0.25">
      <c r="A28" s="129" t="s">
        <v>336</v>
      </c>
    </row>
    <row r="29" spans="1:1" s="91" customFormat="1" ht="216.75" x14ac:dyDescent="0.25">
      <c r="A29" s="129" t="s">
        <v>337</v>
      </c>
    </row>
    <row r="30" spans="1:1" ht="330" x14ac:dyDescent="0.25">
      <c r="A30" s="77" t="s">
        <v>338</v>
      </c>
    </row>
    <row r="31" spans="1:1" x14ac:dyDescent="0.25">
      <c r="A31" s="130" t="s">
        <v>27</v>
      </c>
    </row>
    <row r="32" spans="1:1" x14ac:dyDescent="0.25">
      <c r="A32" s="69" t="s">
        <v>28</v>
      </c>
    </row>
    <row r="33" spans="1:1" x14ac:dyDescent="0.25">
      <c r="A33" s="69" t="s">
        <v>29</v>
      </c>
    </row>
    <row r="34" spans="1:1" x14ac:dyDescent="0.25">
      <c r="A34" s="69" t="s">
        <v>30</v>
      </c>
    </row>
    <row r="35" spans="1:1" x14ac:dyDescent="0.25">
      <c r="A35" s="69" t="s">
        <v>31</v>
      </c>
    </row>
    <row r="36" spans="1:1" x14ac:dyDescent="0.25">
      <c r="A36" s="69" t="s">
        <v>32</v>
      </c>
    </row>
    <row r="37" spans="1:1" x14ac:dyDescent="0.25">
      <c r="A37" s="52" t="s">
        <v>34</v>
      </c>
    </row>
  </sheetData>
  <mergeCells count="1">
    <mergeCell ref="A1:A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Contact Center Summary</vt:lpstr>
      <vt:lpstr>IRIS Issue Breakdown</vt:lpstr>
      <vt:lpstr>WHVAH Issue Breakdown</vt:lpstr>
      <vt:lpstr>NCC Issue Breakdown</vt:lpstr>
      <vt:lpstr>HRC Issue Breakdown</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Daniels, Kimberley N. (Oddball, Inc.)</cp:lastModifiedBy>
  <dcterms:created xsi:type="dcterms:W3CDTF">2019-12-05T15:05:08Z</dcterms:created>
  <dcterms:modified xsi:type="dcterms:W3CDTF">2020-05-04T23:34:27Z</dcterms:modified>
</cp:coreProperties>
</file>