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4E7BDEFE-9E31-FB46-AE00-FFD51E95F469}" xr6:coauthVersionLast="45" xr6:coauthVersionMax="45" xr10:uidLastSave="{00000000-0000-0000-0000-000000000000}"/>
  <bookViews>
    <workbookView xWindow="0" yWindow="460" windowWidth="38400" windowHeight="21140" activeTab="8"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7" hidden="1">KP!$A$14:$T$80</definedName>
    <definedName name="_xlnm._FilterDatabase" localSheetId="16" hidden="1">OVC!$A$14:$L$1982</definedName>
    <definedName name="_xlnm._FilterDatabase" localSheetId="9" hidden="1">PMTCT_EID!$A$14:$F$20</definedName>
    <definedName name="_xlnm._FilterDatabase" localSheetId="8" hidden="1">PMTCT_STAT_ART!$A$14:$S$59</definedName>
    <definedName name="_xlnm._FilterDatabase" localSheetId="18" hidden="1">PP!$A$14:$H$122</definedName>
    <definedName name="_xlnm._FilterDatabase" localSheetId="19" hidden="1">PrEP!$A$14:$H$110</definedName>
    <definedName name="_xlnm._FilterDatabase" localSheetId="7" hidden="1">Prioritization!$A$14:$L$178</definedName>
    <definedName name="_xlnm._FilterDatabase" localSheetId="21" hidden="1">'SNU x IM'!$A$14:$AM$16</definedName>
    <definedName name="_xlnm._FilterDatabase" localSheetId="3" hidden="1">Spectrum!#REF!</definedName>
    <definedName name="_xlnm._FilterDatabase" localSheetId="10" hidden="1">TB_STAT_ART!$A$14:$R$3950</definedName>
    <definedName name="_xlnm._FilterDatabase" localSheetId="15"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3" l="1"/>
  <c r="G15" i="33"/>
  <c r="E2" i="3"/>
  <c r="D2" i="3"/>
  <c r="L15" i="24"/>
  <c r="K15" i="24"/>
  <c r="I15" i="24"/>
  <c r="H15" i="24"/>
  <c r="G15" i="24"/>
  <c r="G2" i="3"/>
  <c r="H2" i="3"/>
  <c r="H15" i="33"/>
  <c r="I15" i="33"/>
  <c r="F15" i="10"/>
  <c r="F15" i="8"/>
  <c r="F15" i="7"/>
  <c r="E15" i="16"/>
  <c r="E15" i="15"/>
  <c r="C15" i="13"/>
  <c r="E15" i="14"/>
  <c r="F15" i="9"/>
  <c r="F15" i="12"/>
  <c r="F15" i="6"/>
  <c r="BJ15" i="12"/>
  <c r="BG15" i="12"/>
  <c r="F15" i="34"/>
  <c r="E15" i="34"/>
  <c r="D4" i="34"/>
  <c r="F4" i="34"/>
  <c r="E4" i="34"/>
  <c r="C4" i="34"/>
  <c r="B4" i="34"/>
  <c r="S4" i="12"/>
  <c r="T4" i="12"/>
  <c r="P4" i="9"/>
  <c r="O4" i="9"/>
  <c r="J4" i="9"/>
  <c r="I4" i="9"/>
  <c r="H4" i="9"/>
  <c r="G4" i="9"/>
  <c r="I15" i="7"/>
  <c r="W15" i="7"/>
  <c r="I4" i="13"/>
  <c r="B4" i="25"/>
  <c r="K15" i="14"/>
  <c r="R15" i="2"/>
  <c r="Q15" i="2"/>
  <c r="F15" i="24"/>
  <c r="F15" i="5"/>
  <c r="D15" i="9"/>
  <c r="CB15" i="12"/>
  <c r="CC15" i="12"/>
  <c r="CD15" i="12"/>
  <c r="M15" i="9"/>
  <c r="N15" i="9"/>
  <c r="S15" i="9"/>
  <c r="T15" i="9"/>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c r="B15" i="29"/>
  <c r="D15" i="29"/>
  <c r="E4" i="29"/>
  <c r="D15" i="7"/>
  <c r="D15" i="24"/>
  <c r="F53" i="2"/>
  <c r="G48" i="2"/>
  <c r="F52" i="2"/>
  <c r="G54" i="2"/>
  <c r="G51" i="2"/>
  <c r="F50" i="2"/>
  <c r="F55" i="2"/>
  <c r="G53" i="2"/>
  <c r="G50" i="2"/>
  <c r="F49" i="2"/>
  <c r="F54" i="2"/>
  <c r="G55" i="2"/>
  <c r="G52" i="2"/>
  <c r="G49" i="2"/>
  <c r="F51" i="2"/>
  <c r="F48" i="2"/>
  <c r="J15" i="5"/>
  <c r="G35" i="2"/>
  <c r="G34" i="2"/>
  <c r="H15" i="29"/>
  <c r="W4" i="7"/>
  <c r="L15" i="12"/>
  <c r="C4" i="29"/>
  <c r="B4" i="29"/>
  <c r="I15" i="10"/>
  <c r="J15" i="24"/>
  <c r="I48" i="2"/>
  <c r="I49" i="2"/>
  <c r="I51" i="2"/>
  <c r="H55" i="2"/>
  <c r="I50" i="2"/>
  <c r="I53" i="2"/>
  <c r="I55" i="2"/>
  <c r="H53" i="2"/>
  <c r="I54" i="2"/>
  <c r="H52" i="2"/>
  <c r="I52" i="2"/>
  <c r="H48" i="2"/>
  <c r="H51" i="2"/>
  <c r="H50" i="2"/>
  <c r="H49" i="2"/>
  <c r="H54" i="2"/>
  <c r="G40" i="2"/>
  <c r="G39" i="2"/>
  <c r="D4" i="29"/>
  <c r="L4" i="12"/>
  <c r="F15" i="29"/>
  <c r="Q15" i="10"/>
  <c r="S15" i="10"/>
  <c r="V15" i="5"/>
  <c r="J15" i="10"/>
  <c r="I4" i="10"/>
  <c r="R15" i="10"/>
  <c r="P15" i="10"/>
  <c r="P4" i="10"/>
  <c r="J15" i="29"/>
  <c r="N15" i="12"/>
  <c r="N4" i="12"/>
  <c r="Q4" i="10"/>
  <c r="R4" i="10"/>
  <c r="L15" i="29"/>
  <c r="J4" i="10"/>
  <c r="B1" i="27"/>
  <c r="B1" i="24"/>
  <c r="D15" i="20"/>
  <c r="E15" i="20"/>
  <c r="F15" i="20"/>
  <c r="J15" i="20"/>
  <c r="T15" i="5"/>
  <c r="K15" i="5"/>
  <c r="H15" i="6"/>
  <c r="L15" i="5"/>
  <c r="M15" i="5"/>
  <c r="Q15" i="5"/>
  <c r="H15" i="12"/>
  <c r="H4" i="12"/>
  <c r="I47" i="2"/>
  <c r="H47" i="2"/>
  <c r="R15" i="5"/>
  <c r="Z15" i="5"/>
  <c r="AB15" i="5"/>
  <c r="D1" i="2"/>
  <c r="CB4" i="12"/>
  <c r="CD4" i="12"/>
  <c r="CC4" i="12"/>
  <c r="I4" i="29"/>
  <c r="I4" i="7"/>
  <c r="H15" i="15"/>
  <c r="H4" i="15"/>
  <c r="K4" i="14"/>
  <c r="I15" i="14"/>
  <c r="J15" i="14"/>
  <c r="L15" i="14"/>
  <c r="I4" i="14"/>
  <c r="J4" i="14"/>
  <c r="L4" i="14"/>
  <c r="X15" i="7"/>
  <c r="X4" i="7"/>
  <c r="I15" i="8"/>
  <c r="A23" i="30"/>
  <c r="A8" i="30"/>
  <c r="I4" i="8"/>
  <c r="N15" i="8"/>
  <c r="M15" i="8"/>
  <c r="M4" i="8"/>
  <c r="D3" i="2"/>
  <c r="N4" i="8"/>
  <c r="M15" i="12"/>
  <c r="M4" i="12"/>
  <c r="F4" i="29"/>
  <c r="Q15" i="8"/>
  <c r="Q4" i="8"/>
  <c r="R15" i="8"/>
  <c r="U15" i="5"/>
  <c r="G4" i="29"/>
  <c r="O15" i="8"/>
  <c r="O4" i="8"/>
  <c r="R4" i="8"/>
  <c r="U4" i="5"/>
  <c r="H4" i="29"/>
  <c r="J4" i="29"/>
  <c r="S4" i="10"/>
  <c r="V4" i="5"/>
  <c r="L4" i="29"/>
  <c r="Q15" i="12"/>
  <c r="S1" i="2"/>
  <c r="Q4" i="12"/>
  <c r="J4" i="5"/>
  <c r="AB4" i="12"/>
  <c r="H4" i="6"/>
  <c r="AA15" i="12"/>
  <c r="BF15" i="12"/>
  <c r="BI15" i="12"/>
  <c r="BF4" i="12"/>
  <c r="BI4" i="12"/>
  <c r="M15" i="24"/>
  <c r="M4" i="9"/>
  <c r="G15" i="5"/>
  <c r="G4" i="5"/>
  <c r="G15" i="12"/>
  <c r="G4" i="12"/>
  <c r="N4" i="9"/>
  <c r="BJ4" i="12"/>
  <c r="BG4" i="12"/>
  <c r="S4" i="9"/>
  <c r="X15" i="9"/>
  <c r="X4" i="9"/>
  <c r="T4" i="9"/>
  <c r="N15" i="7"/>
  <c r="K15" i="12"/>
  <c r="M15" i="7"/>
  <c r="N4" i="7"/>
  <c r="M4" i="7"/>
  <c r="Y15" i="7"/>
  <c r="Y15" i="9"/>
  <c r="Y4" i="9"/>
  <c r="S15" i="7"/>
  <c r="S4" i="7"/>
  <c r="R15" i="7"/>
  <c r="O15" i="7"/>
  <c r="O4" i="7"/>
  <c r="K4" i="12"/>
  <c r="Z15" i="7"/>
  <c r="S15" i="5"/>
  <c r="W15" i="5"/>
  <c r="R4" i="7"/>
  <c r="Y4" i="7"/>
  <c r="I15" i="12"/>
  <c r="O15" i="12"/>
  <c r="P15" i="12"/>
  <c r="F4" i="20"/>
  <c r="D4" i="20"/>
  <c r="S4" i="5"/>
  <c r="Z4" i="7"/>
  <c r="AQ15" i="12"/>
  <c r="BO15" i="12"/>
  <c r="BP15" i="12"/>
  <c r="U15" i="12"/>
  <c r="AT15" i="12"/>
  <c r="AU15" i="12"/>
  <c r="BC15" i="12"/>
  <c r="BD15" i="12"/>
  <c r="AZ15" i="12"/>
  <c r="BA15" i="12"/>
  <c r="BL15" i="12"/>
  <c r="BM15" i="12"/>
  <c r="AW15" i="12"/>
  <c r="AX15" i="12"/>
  <c r="E4" i="20"/>
  <c r="V15" i="12"/>
  <c r="AC15" i="12"/>
  <c r="AR15" i="12"/>
  <c r="W15" i="12"/>
  <c r="AD15" i="12"/>
  <c r="W4" i="12"/>
  <c r="J4" i="20"/>
  <c r="G38" i="2"/>
  <c r="I4" i="12"/>
  <c r="Q4" i="5"/>
  <c r="AD4" i="12"/>
  <c r="AN15" i="12"/>
  <c r="BR15" i="12"/>
  <c r="X15" i="12"/>
  <c r="X4" i="12"/>
  <c r="AO15" i="12"/>
  <c r="K15" i="9"/>
  <c r="L15" i="9"/>
  <c r="T4" i="5"/>
  <c r="P4" i="12"/>
  <c r="Z4" i="12"/>
  <c r="AA4" i="12"/>
  <c r="Y4" i="12"/>
  <c r="O4" i="12"/>
  <c r="BS15" i="12"/>
  <c r="BT15" i="12"/>
  <c r="BU15" i="12"/>
  <c r="BU4" i="12"/>
  <c r="M4" i="5"/>
  <c r="L4" i="5"/>
  <c r="G33" i="2"/>
  <c r="Z4" i="5"/>
  <c r="K4" i="5"/>
  <c r="W4" i="5"/>
  <c r="R4" i="5"/>
  <c r="K4" i="9"/>
  <c r="L4" i="9"/>
  <c r="AN4" i="12"/>
  <c r="BV15" i="12"/>
  <c r="BX15" i="12"/>
  <c r="BX4" i="12"/>
  <c r="L6" i="2"/>
  <c r="I4" i="5"/>
  <c r="BS4" i="12"/>
  <c r="AB4" i="5"/>
  <c r="U4" i="12"/>
  <c r="BM4" i="12"/>
  <c r="BL4" i="12"/>
  <c r="AX4" i="12"/>
  <c r="AW4" i="12"/>
  <c r="BA4" i="12"/>
  <c r="AZ4" i="12"/>
  <c r="AU4" i="12"/>
  <c r="AT4" i="12"/>
  <c r="AR4" i="12"/>
  <c r="AQ4" i="12"/>
  <c r="BD4" i="12"/>
  <c r="BC4" i="12"/>
  <c r="BP4" i="12"/>
  <c r="BO4" i="12"/>
  <c r="Q15" i="9"/>
  <c r="Q4" i="9"/>
  <c r="AC4" i="12"/>
  <c r="BR4" i="12"/>
  <c r="V15" i="9"/>
  <c r="V4" i="9"/>
  <c r="BT4" i="12"/>
  <c r="R15" i="9"/>
  <c r="R4" i="9"/>
  <c r="AO4" i="12"/>
  <c r="V4" i="12"/>
  <c r="W15" i="9"/>
  <c r="W4" i="9"/>
  <c r="BV4" i="12"/>
  <c r="I4" i="24"/>
  <c r="L4" i="24"/>
  <c r="K4" i="24"/>
  <c r="H4" i="24"/>
  <c r="H6" i="2"/>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<sst xmlns="http://schemas.openxmlformats.org/spreadsheetml/2006/main" count="2358" uniqueCount="779">
  <si>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</si>
  <si>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</si>
  <si>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</si>
  <si>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</si>
  <si>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</si>
  <si>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</si>
  <si>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</si>
  <si>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</si>
  <si>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</si>
  <si>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</si>
  <si>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</si>
  <si>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</si>
  <si>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</si>
  <si>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</si>
  <si>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</si>
  <si>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</si>
  <si>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</si>
  <si>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</si>
  <si>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</si>
  <si>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</si>
  <si>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</si>
  <si>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</si>
  <si>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</si>
  <si>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</si>
  <si>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</si>
  <si>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</si>
  <si>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</si>
  <si>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</si>
  <si>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</si>
  <si>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</si>
  <si>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</si>
  <si>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</si>
  <si>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</si>
  <si>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</si>
  <si>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</si>
  <si>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</si>
  <si>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</si>
  <si>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</si>
  <si>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</si>
  <si>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</si>
  <si>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</si>
  <si>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</si>
  <si>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</si>
  <si>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</si>
  <si>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</si>
  <si>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</si>
  <si>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</si>
  <si>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</si>
  <si>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</si>
  <si>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</si>
  <si>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</si>
  <si>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</si>
  <si>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</si>
  <si>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</si>
  <si>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</si>
  <si>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</si>
  <si>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</si>
  <si>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</si>
  <si>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</si>
  <si>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</si>
  <si>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</si>
  <si>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</si>
  <si>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</si>
  <si>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</si>
  <si>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</si>
  <si>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</si>
  <si>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</si>
  <si>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</si>
  <si>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</si>
  <si>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</si>
  <si>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</si>
  <si>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</si>
  <si>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</si>
  <si>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</si>
  <si>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</si>
  <si>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</si>
  <si>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</si>
  <si>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</si>
  <si>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</si>
  <si>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</si>
  <si>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</si>
  <si>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</si>
  <si>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</si>
  <si>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</si>
  <si>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</si>
  <si>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</si>
  <si>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</si>
  <si>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</si>
  <si>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</si>
  <si>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</si>
  <si>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</si>
  <si>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</si>
  <si>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</si>
  <si>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</si>
  <si>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</si>
  <si>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</si>
  <si>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</si>
  <si>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</si>
  <si>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</si>
  <si>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</si>
  <si>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</si>
  <si>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</si>
  <si>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</si>
  <si>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</si>
  <si>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</si>
  <si>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</si>
  <si>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</si>
  <si>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</si>
  <si>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</si>
  <si>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</si>
  <si>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</si>
  <si>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</si>
  <si>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</si>
  <si>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</si>
  <si>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</si>
  <si>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</si>
  <si>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</si>
  <si>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</si>
  <si>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</si>
  <si>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</si>
  <si>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</si>
  <si>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</si>
  <si>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</si>
  <si>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</si>
  <si>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</si>
  <si>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</si>
  <si>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</si>
  <si>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</si>
  <si>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</si>
  <si>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</si>
  <si>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</si>
  <si>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</si>
  <si>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</si>
  <si>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</si>
  <si>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</si>
  <si>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</si>
  <si>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</si>
  <si>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</si>
  <si>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</si>
  <si>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</si>
  <si>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</si>
  <si>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</si>
  <si>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</si>
  <si>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</si>
  <si>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</si>
  <si>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</si>
  <si>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</si>
  <si>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</si>
  <si>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</si>
  <si>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</si>
  <si>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</si>
  <si>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</si>
  <si>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</si>
  <si>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</si>
  <si>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</si>
  <si>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</si>
  <si>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</si>
  <si>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</si>
  <si>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</si>
  <si>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</si>
  <si>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</si>
  <si>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</si>
  <si>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</si>
  <si>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</si>
  <si>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</si>
  <si>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</si>
  <si>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</si>
  <si>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</si>
  <si>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</si>
  <si>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</si>
  <si>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</si>
  <si>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</si>
  <si>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</si>
  <si>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</si>
  <si>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</si>
  <si>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</si>
  <si>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</si>
  <si>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</si>
  <si>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</si>
  <si>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</si>
  <si>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</si>
  <si>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</si>
  <si>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</si>
  <si>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</si>
  <si>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</si>
  <si>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</si>
  <si>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</si>
  <si>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</si>
  <si>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</si>
  <si>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</si>
  <si>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</si>
  <si>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</si>
  <si>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</si>
  <si>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</si>
  <si>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</si>
  <si>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</si>
  <si>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</si>
  <si>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</si>
  <si>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</si>
  <si>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</si>
  <si>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</si>
  <si>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</si>
  <si>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</si>
  <si>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</si>
  <si>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</si>
  <si>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</si>
  <si>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</si>
  <si>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</si>
  <si>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</si>
  <si>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</si>
  <si>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</si>
  <si>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</si>
  <si>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</si>
  <si>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</si>
  <si>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</si>
  <si>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</si>
  <si>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</si>
  <si>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</si>
  <si>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</si>
  <si>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</si>
  <si>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</si>
  <si>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</si>
  <si>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</si>
  <si>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</si>
  <si>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</si>
  <si>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</si>
  <si>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</si>
  <si>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</si>
  <si>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</si>
  <si>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</si>
  <si>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</si>
  <si>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</si>
  <si>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</si>
  <si>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</si>
  <si>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</si>
  <si>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</si>
  <si>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</si>
  <si>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</si>
  <si>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</si>
  <si>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</si>
  <si>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</si>
  <si>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</si>
  <si>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</si>
  <si>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</si>
  <si>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</si>
  <si>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</si>
  <si>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</si>
  <si>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</si>
  <si>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</si>
  <si>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</si>
  <si>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</si>
  <si>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</si>
  <si>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</si>
  <si>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</si>
  <si>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</si>
  <si>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</si>
  <si>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</si>
  <si>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</si>
  <si>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</si>
  <si>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</si>
  <si>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</si>
  <si>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</si>
  <si>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</si>
  <si>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</si>
  <si>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</si>
  <si>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</si>
  <si>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</si>
  <si>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</si>
  <si>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</si>
  <si>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</si>
  <si>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</si>
  <si>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</si>
  <si>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</si>
  <si>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</si>
  <si>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</si>
  <si>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</si>
  <si>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</si>
  <si>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</si>
  <si>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</si>
  <si>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</si>
  <si>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</si>
  <si>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</si>
  <si>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</si>
  <si>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</si>
  <si>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</si>
  <si>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</si>
  <si>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</si>
  <si>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</si>
  <si>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</si>
  <si>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</si>
  <si>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</si>
  <si>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</si>
  <si>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</si>
  <si>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</si>
  <si>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</si>
  <si>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</si>
  <si>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</si>
  <si>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</si>
  <si>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</si>
  <si>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</si>
  <si>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</si>
  <si>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</si>
  <si>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</si>
  <si>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</si>
  <si>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</si>
  <si>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</si>
  <si>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</si>
  <si>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</si>
  <si>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</si>
  <si>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</si>
  <si>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</si>
  <si>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</si>
  <si>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</si>
  <si>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</si>
  <si>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</si>
  <si>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</si>
  <si>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</si>
  <si>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</si>
  <si>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</si>
  <si>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</si>
  <si>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</si>
  <si>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</si>
  <si>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</si>
  <si>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</si>
  <si>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</si>
  <si>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</si>
  <si>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</si>
  <si>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</si>
  <si>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</si>
  <si>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</si>
  <si>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</si>
  <si>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</si>
  <si>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</si>
  <si>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</si>
  <si>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</si>
  <si>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</si>
  <si>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</si>
  <si>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</si>
  <si>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</si>
  <si>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</si>
  <si>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</si>
  <si>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</si>
  <si>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</si>
  <si>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</si>
  <si>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</si>
  <si>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</si>
  <si>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</si>
  <si>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</si>
  <si>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</si>
  <si>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</si>
  <si>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</si>
  <si>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</si>
  <si>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</si>
  <si>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</si>
  <si>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</si>
  <si>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</si>
  <si>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</si>
  <si>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</si>
  <si>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</si>
  <si>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</si>
  <si>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</si>
  <si>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</si>
  <si>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</si>
  <si>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</si>
  <si>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</si>
  <si>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</si>
  <si>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</si>
  <si>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</si>
  <si>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</si>
  <si>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</si>
  <si>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</si>
  <si>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</si>
  <si>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</si>
  <si>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</si>
  <si>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</si>
  <si>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</si>
  <si>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</si>
  <si>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</si>
  <si>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</si>
  <si>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</si>
  <si>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</si>
  <si>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</si>
  <si>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</si>
  <si>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</si>
  <si>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</si>
  <si>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</si>
  <si>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</si>
  <si>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</si>
  <si>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</si>
  <si>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</si>
  <si>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</si>
  <si>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</si>
  <si>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</si>
  <si>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</si>
  <si>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</si>
  <si>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</si>
  <si>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</si>
  <si>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</si>
  <si>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</si>
  <si>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</si>
  <si>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</si>
  <si>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</si>
  <si>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</si>
  <si>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</si>
  <si>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</si>
  <si>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</si>
  <si>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</si>
  <si>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</si>
  <si>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</si>
  <si>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</si>
  <si>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</si>
  <si>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</si>
  <si>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</si>
  <si>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</si>
  <si>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</si>
  <si>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</si>
  <si>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</si>
  <si>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</si>
  <si>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</si>
  <si>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</si>
  <si>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</si>
  <si>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</si>
  <si>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</si>
  <si>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</si>
  <si>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</si>
  <si>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</si>
  <si>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</si>
  <si>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</si>
  <si>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</si>
  <si>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</si>
  <si>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</si>
  <si>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</si>
  <si>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</si>
  <si>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</si>
  <si>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</si>
  <si>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</si>
  <si>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</si>
  <si>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</si>
  <si>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</si>
  <si>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</si>
  <si>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</si>
  <si>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</si>
  <si>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</si>
  <si>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</si>
  <si>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</si>
  <si>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</si>
  <si>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</si>
  <si>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</si>
  <si>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</si>
  <si>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</si>
  <si>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</si>
  <si>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</si>
  <si>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</si>
  <si>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</si>
  <si>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</si>
  <si>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</si>
  <si>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</si>
  <si>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</si>
  <si>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</si>
  <si>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</si>
  <si>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</si>
  <si>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</si>
  <si>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</si>
  <si>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</si>
  <si>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</si>
  <si>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</si>
  <si>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</si>
  <si>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</si>
  <si>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</si>
  <si>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</si>
  <si>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</si>
  <si>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</si>
  <si>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</si>
  <si>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</si>
  <si>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</si>
  <si>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</si>
  <si>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</si>
  <si>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</si>
  <si>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</si>
  <si>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</si>
  <si>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</si>
  <si>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</si>
  <si>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</si>
  <si>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</si>
  <si>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</si>
  <si>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</si>
  <si>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</si>
  <si>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</si>
  <si>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</si>
  <si>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</si>
  <si>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</si>
  <si>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</si>
  <si>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</si>
  <si>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</si>
  <si>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</si>
  <si>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</si>
  <si>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</si>
  <si>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</si>
  <si>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</si>
  <si>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</si>
  <si>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</si>
  <si>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</si>
  <si>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</si>
  <si>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</si>
  <si>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</si>
  <si>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</si>
  <si>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</si>
  <si>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</si>
  <si>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</si>
  <si>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</si>
  <si>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</si>
  <si>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</si>
  <si>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</si>
  <si>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</si>
  <si>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</si>
  <si>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</si>
  <si>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</si>
  <si>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</si>
  <si>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</si>
  <si>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</si>
  <si>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</si>
  <si>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</si>
  <si>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</si>
  <si>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</si>
  <si>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</si>
  <si>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</si>
  <si>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</si>
  <si>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</si>
  <si>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</si>
  <si>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</si>
  <si>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</si>
  <si>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</si>
  <si>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</si>
  <si>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</si>
  <si>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</si>
  <si>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</si>
  <si>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</si>
  <si>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</si>
  <si>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</si>
  <si>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</si>
  <si>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</si>
  <si>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</si>
  <si>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</si>
  <si>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</si>
  <si>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</si>
  <si>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</si>
  <si>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</si>
  <si>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</si>
  <si>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</si>
  <si>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</si>
  <si>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</si>
  <si>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</si>
  <si>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</si>
  <si>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</si>
  <si>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</si>
  <si>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</si>
  <si>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</si>
  <si>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</si>
  <si>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</si>
  <si>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</si>
  <si>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</si>
  <si>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</si>
  <si>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</si>
  <si>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</si>
  <si>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</si>
  <si>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</si>
  <si>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</si>
  <si>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</si>
  <si>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</si>
  <si>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</si>
  <si>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</si>
  <si>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</si>
  <si>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</si>
  <si>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</si>
  <si>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</si>
  <si>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</si>
  <si>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</si>
  <si>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</si>
  <si>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</si>
  <si>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</si>
  <si>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</si>
  <si>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</si>
  <si>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</si>
  <si>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</si>
  <si>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</si>
  <si>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</si>
  <si>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</si>
  <si>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</si>
  <si>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</si>
  <si>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</si>
  <si>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</si>
  <si>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</si>
  <si>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</si>
  <si>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</si>
  <si>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</si>
  <si>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</si>
  <si>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</si>
  <si>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</si>
  <si>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</si>
  <si>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</si>
  <si>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</si>
  <si>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</si>
  <si>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</si>
  <si>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</si>
  <si>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</si>
  <si>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</si>
  <si>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</si>
  <si>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</si>
  <si>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</si>
  <si>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</si>
  <si>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</si>
  <si>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</si>
  <si>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</si>
  <si>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</si>
  <si>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</si>
  <si>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</si>
  <si>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</si>
  <si>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</si>
  <si>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</si>
  <si>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</si>
  <si>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</si>
  <si>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</si>
  <si>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</si>
  <si>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</si>
  <si>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</si>
  <si>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</si>
  <si>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</si>
  <si>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</si>
  <si>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</si>
  <si>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</si>
  <si>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</si>
  <si>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</si>
  <si>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</si>
  <si>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</si>
  <si>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</si>
  <si>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</si>
  <si>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</si>
  <si>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</si>
  <si>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</si>
  <si>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</si>
  <si>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</si>
  <si>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</si>
  <si>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</si>
  <si>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</si>
  <si>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</si>
  <si>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</si>
  <si>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</si>
  <si>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</si>
  <si>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</si>
  <si>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</si>
  <si>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</si>
  <si>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</si>
  <si>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</si>
  <si>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</si>
  <si>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</si>
  <si>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</si>
  <si>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</si>
  <si>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</si>
  <si>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</si>
  <si>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</si>
  <si>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</si>
  <si>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</si>
  <si>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</si>
  <si>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</si>
  <si>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</si>
  <si>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</si>
  <si>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</si>
  <si>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</si>
  <si>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</si>
  <si>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</si>
  <si>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</si>
  <si>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</si>
  <si>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</si>
  <si>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</si>
  <si>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</si>
  <si>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</si>
  <si>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</si>
  <si>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</si>
  <si>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</si>
  <si>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</si>
  <si>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</si>
  <si>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</si>
  <si>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</si>
  <si>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</si>
  <si>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</si>
  <si>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</si>
  <si>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</si>
  <si>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</si>
  <si>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</si>
  <si>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</si>
  <si>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</si>
  <si>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</si>
  <si>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</si>
  <si>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</si>
  <si>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</si>
  <si>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</si>
  <si>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</si>
  <si>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</si>
  <si>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</si>
  <si>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</si>
  <si>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</si>
  <si>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</si>
  <si>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</si>
  <si>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</si>
  <si>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</si>
  <si>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</si>
  <si>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</si>
  <si>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</si>
  <si>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</si>
  <si>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</si>
  <si>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</si>
  <si>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</si>
  <si>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</si>
  <si>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</si>
  <si>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</si>
  <si>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</si>
  <si>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</si>
  <si>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</si>
  <si>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</si>
  <si>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</si>
  <si>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</si>
  <si>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</si>
  <si>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</si>
  <si>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</si>
  <si>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</si>
  <si>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</si>
  <si>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</si>
  <si>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</si>
  <si>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</si>
  <si>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</si>
  <si>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</si>
  <si>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</si>
  <si>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</si>
  <si>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</si>
  <si>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</si>
  <si>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</si>
  <si>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</si>
  <si>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</si>
  <si>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</si>
  <si>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</si>
  <si>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</si>
  <si>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</si>
  <si>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</si>
  <si>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</si>
  <si>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</si>
  <si>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</si>
  <si>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</si>
  <si>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</si>
  <si>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</si>
  <si>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</si>
  <si>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</si>
  <si>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</si>
  <si>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</si>
  <si>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</si>
  <si>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</si>
  <si>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</si>
  <si>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</si>
  <si>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</si>
  <si>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</si>
  <si>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</si>
  <si>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</si>
  <si>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</si>
  <si>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</si>
  <si>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</si>
  <si>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</si>
  <si>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</si>
  <si>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</si>
  <si>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</si>
  <si>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</si>
  <si>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</si>
  <si>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</si>
  <si>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</si>
  <si>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</si>
  <si>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</si>
  <si>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</si>
  <si>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</si>
  <si>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</si>
  <si>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</si>
  <si>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crappy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</si>
</sst>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E14" sqref="E14"/>
    </sheetView>
  </sheetViews>
  <sheetFormatPr baseColWidth="10" defaultRowHeight="16"/>
  <cols>
    <col min="1" max="1" width="4.83203125" customWidth="1"/>
    <col min="13" max="13" width="7.5" customWidth="1"/>
  </cols>
  <sheetData>
    <row r="2" spans="2:18" ht="47">
      <c r="B2" s="104" t="s">
        <v>42</v>
      </c>
      <c r="M2" s="337" t="s">
        <v>529</v>
      </c>
      <c r="N2" s="338"/>
      <c r="O2" s="338"/>
      <c r="P2" s="338"/>
      <c r="Q2" s="338"/>
      <c r="R2" s="339"/>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Better days are coming. They are called Saturday and Sunday.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3" t="s">
        <v>141</v>
      </c>
      <c r="B1" s="343"/>
      <c r="C1" s="263"/>
      <c r="D1" s="264" t="str">
        <f>"Hello, "&amp;Home!$B$20&amp;" Team"</f>
        <v>Hello, Mozambique Team</v>
      </c>
      <c r="E1" s="263"/>
      <c r="F1" s="263"/>
      <c r="G1" s="263"/>
      <c r="H1" s="263"/>
      <c r="I1" s="263"/>
      <c r="J1" s="263"/>
      <c r="K1" s="263"/>
      <c r="L1" s="263"/>
      <c r="M1" s="263"/>
      <c r="N1" s="263"/>
      <c r="O1" s="263"/>
      <c r="P1" s="263"/>
      <c r="Q1" s="263"/>
      <c r="R1" s="263"/>
      <c r="S1" s="265" t="str">
        <f ca="1">TEXT(TODAY(),"ddd, mmm dd")</f>
        <v>Thu, Sep 19</v>
      </c>
      <c r="T1" s="263"/>
    </row>
    <row r="2" spans="1:20" customFormat="1" ht="21">
      <c r="A2" s="347" t="s">
        <v>152</v>
      </c>
      <c r="B2" s="347"/>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“Act as if what you do makes a difference. It does.” - William James</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40" t="e">
        <f>SUM('Epi Cascade I'!$L:$L)/SUM('Epi Cascade I'!$I:$I)</f>
        <v>#DIV/0!</v>
      </c>
      <c r="E6" s="341"/>
      <c r="F6" s="342"/>
      <c r="G6" s="263"/>
      <c r="H6" s="348">
        <f>SUM('Epi Cascade I'!$L:$L)/2</f>
        <v>0</v>
      </c>
      <c r="I6" s="349"/>
      <c r="J6" s="350"/>
      <c r="K6" s="263"/>
      <c r="L6" s="348">
        <f>SUM(TX!$K:$K)/2</f>
        <v>0</v>
      </c>
      <c r="M6" s="349"/>
      <c r="N6" s="349"/>
      <c r="O6" s="350"/>
      <c r="P6" s="263"/>
      <c r="Q6" s="340" t="e">
        <f>SUM('Epi Cascade I'!$I:$I)/SUM('Epi Cascade I'!$H:$H)</f>
        <v>#DIV/0!</v>
      </c>
      <c r="R6" s="341"/>
      <c r="S6" s="342"/>
      <c r="T6" s="263"/>
    </row>
    <row r="7" spans="1:20" customFormat="1" ht="20" customHeight="1">
      <c r="A7" s="253">
        <v>3</v>
      </c>
      <c r="B7" s="254" t="s">
        <v>485</v>
      </c>
      <c r="C7" s="263"/>
      <c r="D7" s="340"/>
      <c r="E7" s="341"/>
      <c r="F7" s="342"/>
      <c r="G7" s="263"/>
      <c r="H7" s="348"/>
      <c r="I7" s="349"/>
      <c r="J7" s="350"/>
      <c r="K7" s="263"/>
      <c r="L7" s="348"/>
      <c r="M7" s="349"/>
      <c r="N7" s="349"/>
      <c r="O7" s="350"/>
      <c r="P7" s="263"/>
      <c r="Q7" s="340"/>
      <c r="R7" s="341"/>
      <c r="S7" s="342"/>
      <c r="T7" s="263"/>
    </row>
    <row r="8" spans="1:20" customFormat="1" ht="20" customHeight="1">
      <c r="A8" s="253">
        <v>4</v>
      </c>
      <c r="B8" s="254" t="s">
        <v>486</v>
      </c>
      <c r="C8" s="263"/>
      <c r="D8" s="340"/>
      <c r="E8" s="341"/>
      <c r="F8" s="342"/>
      <c r="G8" s="263"/>
      <c r="H8" s="348"/>
      <c r="I8" s="349"/>
      <c r="J8" s="350"/>
      <c r="K8" s="263"/>
      <c r="L8" s="348"/>
      <c r="M8" s="349"/>
      <c r="N8" s="349"/>
      <c r="O8" s="350"/>
      <c r="P8" s="263"/>
      <c r="Q8" s="340"/>
      <c r="R8" s="341"/>
      <c r="S8" s="342"/>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1" t="s">
        <v>271</v>
      </c>
      <c r="L12" s="351"/>
      <c r="M12" s="351"/>
      <c r="N12" s="351"/>
      <c r="O12" s="351"/>
      <c r="P12" s="351"/>
      <c r="Q12" s="351"/>
      <c r="R12" s="351"/>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44" t="s">
        <v>150</v>
      </c>
      <c r="E29" s="345"/>
      <c r="F29" s="345"/>
      <c r="G29" s="345"/>
      <c r="H29" s="346"/>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56" t="s">
        <v>493</v>
      </c>
      <c r="G30" s="356"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56"/>
      <c r="G31" s="356"/>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55" t="s">
        <v>598</v>
      </c>
      <c r="F44" s="355"/>
      <c r="G44" s="355"/>
      <c r="H44" s="355"/>
      <c r="I44" s="355"/>
      <c r="J44" s="216"/>
      <c r="K44" s="279"/>
      <c r="L44" s="263"/>
      <c r="M44" s="263"/>
      <c r="N44" s="263"/>
      <c r="O44" s="263"/>
      <c r="P44" s="263"/>
      <c r="Q44" s="263"/>
      <c r="R44" s="263"/>
      <c r="S44" s="263"/>
      <c r="T44" s="263"/>
    </row>
    <row r="45" spans="1:20" customFormat="1" ht="25" customHeight="1">
      <c r="A45" s="57"/>
      <c r="B45" s="58"/>
      <c r="C45" s="263"/>
      <c r="D45" s="67"/>
      <c r="E45" s="70"/>
      <c r="F45" s="352" t="s">
        <v>275</v>
      </c>
      <c r="G45" s="353"/>
      <c r="H45" s="354" t="s">
        <v>276</v>
      </c>
      <c r="I45" s="354"/>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57" t="s">
        <v>613</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A3" sqref="A3:XFD3"/>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488</v>
      </c>
      <c r="B1" s="106">
        <f>COUNTA($A:$A)+3</f>
        <v>9</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58" t="s">
        <v>491</v>
      </c>
      <c r="B3" s="359"/>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625</v>
      </c>
      <c r="B5" t="s">
        <v>625</v>
      </c>
      <c r="C5" t="s">
        <v>625</v>
      </c>
      <c r="D5" t="s">
        <v>625</v>
      </c>
      <c r="E5" t="s">
        <v>625</v>
      </c>
      <c r="F5" t="s">
        <v>625</v>
      </c>
      <c r="G5" t="s">
        <v>625</v>
      </c>
      <c r="H5" t="s">
        <v>639</v>
      </c>
      <c r="I5" t="s">
        <v>639</v>
      </c>
      <c r="J5" t="s">
        <v>625</v>
      </c>
      <c r="K5" t="s">
        <v>639</v>
      </c>
      <c r="L5" t="s">
        <v>640</v>
      </c>
      <c r="M5" t="s">
        <v>625</v>
      </c>
    </row>
    <row r="6" spans="1:13">
      <c r="A6" t="s">
        <v>764</v>
      </c>
      <c r="B6" t="s">
        <v>764</v>
      </c>
      <c r="C6" t="s">
        <v>764</v>
      </c>
      <c r="D6" t="s">
        <v>764</v>
      </c>
      <c r="E6" t="s">
        <v>764</v>
      </c>
      <c r="F6" t="s">
        <v>764</v>
      </c>
      <c r="G6" t="s">
        <v>764</v>
      </c>
      <c r="H6" t="s">
        <v>617</v>
      </c>
      <c r="I6" t="s">
        <v>617</v>
      </c>
      <c r="J6" t="s">
        <v>618</v>
      </c>
      <c r="K6" t="s">
        <v>617</v>
      </c>
      <c r="L6" t="s">
        <v>617</v>
      </c>
      <c r="M6" t="s">
        <v>618</v>
      </c>
    </row>
    <row r="7" spans="1:13">
      <c r="A7" t="s">
        <v>641</v>
      </c>
      <c r="B7" t="s">
        <v>641</v>
      </c>
      <c r="C7" t="s">
        <v>641</v>
      </c>
      <c r="D7" t="s">
        <v>641</v>
      </c>
      <c r="E7" t="s">
        <v>641</v>
      </c>
      <c r="F7" t="s">
        <v>641</v>
      </c>
      <c r="G7" t="s">
        <v>641</v>
      </c>
      <c r="H7" t="s">
        <v>619</v>
      </c>
      <c r="I7" t="s">
        <v>619</v>
      </c>
      <c r="J7" t="s">
        <v>620</v>
      </c>
      <c r="K7" t="s">
        <v>620</v>
      </c>
      <c r="L7" t="s">
        <v>619</v>
      </c>
      <c r="M7" t="s">
        <v>619</v>
      </c>
    </row>
    <row r="8" spans="1:13">
      <c r="D8" s="4"/>
      <c r="E8" s="4"/>
      <c r="F8" s="4"/>
      <c r="G8" s="4"/>
      <c r="H8" t="s">
        <v>621</v>
      </c>
      <c r="I8" t="s">
        <v>622</v>
      </c>
      <c r="K8" t="s">
        <v>623</v>
      </c>
      <c r="L8" t="s">
        <v>624</v>
      </c>
    </row>
    <row r="9" spans="1:13">
      <c r="D9" s="4"/>
      <c r="E9" s="4"/>
      <c r="F9" s="4"/>
      <c r="G9" s="4"/>
    </row>
    <row r="10" spans="1:13">
      <c r="D10" s="4"/>
      <c r="E10" s="4"/>
      <c r="F10" s="4"/>
      <c r="G10" s="4"/>
    </row>
    <row r="11" spans="1:13">
      <c r="D11" s="4"/>
      <c r="E11" s="4"/>
      <c r="F11" s="4"/>
      <c r="G11" s="4"/>
      <c r="H11" t="s">
        <v>767</v>
      </c>
      <c r="I11" t="s">
        <v>767</v>
      </c>
      <c r="K11" t="s">
        <v>767</v>
      </c>
      <c r="L11" t="s">
        <v>767</v>
      </c>
    </row>
    <row r="12" spans="1:13">
      <c r="D12" s="4"/>
      <c r="E12" s="4"/>
      <c r="F12" s="4"/>
      <c r="G12" s="4"/>
      <c r="H12" t="s">
        <v>765</v>
      </c>
      <c r="I12" t="s">
        <v>765</v>
      </c>
      <c r="K12" t="s">
        <v>765</v>
      </c>
      <c r="L12" t="s">
        <v>765</v>
      </c>
    </row>
    <row r="13" spans="1:13">
      <c r="D13" s="4"/>
      <c r="E13" s="4"/>
      <c r="F13" s="4"/>
      <c r="G13" s="4"/>
    </row>
    <row r="14" spans="1:13">
      <c r="A14" s="5" t="s">
        <v>6</v>
      </c>
      <c r="B14" s="5" t="s">
        <v>53</v>
      </c>
      <c r="C14" s="5" t="s">
        <v>7</v>
      </c>
      <c r="D14" s="5" t="s">
        <v>244</v>
      </c>
      <c r="E14" s="97" t="s">
        <v>258</v>
      </c>
      <c r="F14" s="74" t="s">
        <v>259</v>
      </c>
      <c r="G14" s="74" t="s">
        <v>603</v>
      </c>
      <c r="H14" s="24" t="s">
        <v>250</v>
      </c>
      <c r="I14" s="24" t="s">
        <v>251</v>
      </c>
      <c r="J14" s="124" t="s">
        <v>469</v>
      </c>
      <c r="K14" s="124" t="s">
        <v>252</v>
      </c>
      <c r="L14" s="24" t="s">
        <v>253</v>
      </c>
      <c r="M14" s="131" t="s">
        <v>330</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50" priority="1">
      <formula>$G1="!!"</formula>
    </cfRule>
  </conditionalFormatting>
  <conditionalFormatting sqref="J4 M4">
    <cfRule type="expression" dxfId="49"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150" zoomScaleNormal="150" workbookViewId="0">
      <pane xSplit="3" ySplit="14" topLeftCell="D15" activePane="bottomRight" state="frozen"/>
      <selection activeCell="B5" sqref="B5"/>
      <selection pane="topRight" activeCell="B5" sqref="B5"/>
      <selection pane="bottomLeft" activeCell="B5" sqref="B5"/>
      <selection pane="bottomRight" activeCell="D14" sqref="D14"/>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488</v>
      </c>
      <c r="B1" s="106">
        <f>COUNTA($A:$A)+3</f>
        <v>9</v>
      </c>
      <c r="C1" s="6"/>
      <c r="D1" s="16" t="s">
        <v>74</v>
      </c>
      <c r="E1" s="16" t="s">
        <v>73</v>
      </c>
    </row>
    <row r="2" spans="1:5" ht="20" thickBot="1">
      <c r="A2" s="7"/>
      <c r="B2" s="7"/>
      <c r="C2" s="7"/>
      <c r="D2" s="17" t="s">
        <v>69</v>
      </c>
      <c r="E2" s="17" t="s">
        <v>69</v>
      </c>
    </row>
    <row r="3" spans="1:5" ht="117" customHeight="1" thickBot="1">
      <c r="A3" s="358" t="s">
        <v>491</v>
      </c>
      <c r="B3" s="359"/>
      <c r="C3" s="8"/>
      <c r="D3" s="18" t="s">
        <v>129</v>
      </c>
      <c r="E3" s="18" t="s">
        <v>131</v>
      </c>
    </row>
    <row r="4" spans="1:5">
      <c r="A4" s="4"/>
      <c r="B4" s="4"/>
      <c r="C4" s="4" t="s">
        <v>5</v>
      </c>
      <c r="D4" s="41">
        <f>SUBTOTAL(109,$D$15:INDEX(D:D,COUNTA($A:$A)+5-COUNTA($A$1:$A$14)))</f>
        <v>0</v>
      </c>
      <c r="E4" s="41">
        <f>SUBTOTAL(109,E$15:INDEX(E:E,COUNTA($A:$A)+5-COUNTA($A$1:$A$14)))</f>
        <v>0</v>
      </c>
    </row>
    <row r="5" spans="1:5">
      <c r="A5" t="s">
        <v>625</v>
      </c>
      <c r="B5" t="s">
        <v>625</v>
      </c>
      <c r="C5" t="s">
        <v>625</v>
      </c>
      <c r="D5" t="s">
        <v>640</v>
      </c>
      <c r="E5" t="s">
        <v>640</v>
      </c>
    </row>
    <row r="6" spans="1:5">
      <c r="A6" t="s">
        <v>764</v>
      </c>
      <c r="B6" t="s">
        <v>764</v>
      </c>
      <c r="C6" t="s">
        <v>764</v>
      </c>
      <c r="D6" t="s">
        <v>617</v>
      </c>
      <c r="E6" t="s">
        <v>617</v>
      </c>
    </row>
    <row r="7" spans="1:5">
      <c r="A7" t="s">
        <v>641</v>
      </c>
      <c r="B7" t="s">
        <v>641</v>
      </c>
      <c r="C7" t="s">
        <v>641</v>
      </c>
      <c r="D7" t="s">
        <v>619</v>
      </c>
      <c r="E7" t="s">
        <v>619</v>
      </c>
    </row>
    <row r="8" spans="1:5">
      <c r="A8"/>
      <c r="B8"/>
      <c r="C8"/>
      <c r="D8" t="s">
        <v>626</v>
      </c>
      <c r="E8" t="s">
        <v>627</v>
      </c>
    </row>
    <row r="9" spans="1:5">
      <c r="A9"/>
      <c r="B9"/>
      <c r="C9"/>
      <c r="D9"/>
      <c r="E9"/>
    </row>
    <row r="10" spans="1:5">
      <c r="A10"/>
      <c r="B10"/>
      <c r="C10"/>
      <c r="D10" t="s">
        <v>632</v>
      </c>
      <c r="E10" t="s">
        <v>632</v>
      </c>
    </row>
    <row r="11" spans="1:5">
      <c r="A11"/>
      <c r="B11"/>
      <c r="C11"/>
      <c r="D11" t="s">
        <v>773</v>
      </c>
      <c r="E11" t="s">
        <v>773</v>
      </c>
    </row>
    <row r="12" spans="1:5">
      <c r="A12"/>
      <c r="B12"/>
      <c r="C12"/>
      <c r="D12" t="s">
        <v>765</v>
      </c>
      <c r="E12" t="s">
        <v>765</v>
      </c>
    </row>
    <row r="13" spans="1:5">
      <c r="A13"/>
      <c r="B13"/>
      <c r="C13"/>
      <c r="D13"/>
      <c r="E13"/>
    </row>
    <row r="14" spans="1:5">
      <c r="A14" s="5" t="s">
        <v>6</v>
      </c>
      <c r="B14" s="5" t="s">
        <v>53</v>
      </c>
      <c r="C14" s="5" t="s">
        <v>7</v>
      </c>
      <c r="D14" s="24" t="s">
        <v>471</v>
      </c>
      <c r="E14" s="24" t="s">
        <v>470</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A11" sqref="A11:XFD13"/>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625</v>
      </c>
      <c r="B5" t="s">
        <v>640</v>
      </c>
      <c r="C5" t="s">
        <v>640</v>
      </c>
      <c r="D5" t="s">
        <v>640</v>
      </c>
      <c r="E5" t="s">
        <v>640</v>
      </c>
      <c r="F5" t="s">
        <v>640</v>
      </c>
      <c r="G5" t="s">
        <v>640</v>
      </c>
      <c r="H5" t="s">
        <v>640</v>
      </c>
    </row>
    <row r="6" spans="1:8">
      <c r="A6" t="s">
        <v>764</v>
      </c>
      <c r="B6" t="s">
        <v>617</v>
      </c>
      <c r="C6" t="s">
        <v>617</v>
      </c>
      <c r="D6" t="s">
        <v>617</v>
      </c>
      <c r="E6" t="s">
        <v>617</v>
      </c>
      <c r="F6" t="s">
        <v>617</v>
      </c>
      <c r="G6" t="s">
        <v>617</v>
      </c>
      <c r="H6" t="s">
        <v>617</v>
      </c>
    </row>
    <row r="7" spans="1:8">
      <c r="A7" t="s">
        <v>641</v>
      </c>
      <c r="B7" t="s">
        <v>619</v>
      </c>
      <c r="C7" t="s">
        <v>619</v>
      </c>
      <c r="D7" t="s">
        <v>619</v>
      </c>
      <c r="E7" t="s">
        <v>619</v>
      </c>
      <c r="F7" t="s">
        <v>619</v>
      </c>
      <c r="G7" t="s">
        <v>619</v>
      </c>
      <c r="H7" t="s">
        <v>619</v>
      </c>
    </row>
    <row r="8" spans="1:8">
      <c r="A8"/>
      <c r="B8" t="s">
        <v>628</v>
      </c>
      <c r="C8" t="s">
        <v>634</v>
      </c>
      <c r="D8" t="s">
        <v>634</v>
      </c>
      <c r="E8" t="s">
        <v>634</v>
      </c>
      <c r="F8" t="s">
        <v>633</v>
      </c>
      <c r="G8" t="s">
        <v>635</v>
      </c>
      <c r="H8" t="s">
        <v>635</v>
      </c>
    </row>
    <row r="9" spans="1:8">
      <c r="A9"/>
      <c r="B9"/>
      <c r="C9"/>
      <c r="D9"/>
      <c r="E9"/>
      <c r="F9"/>
      <c r="G9"/>
      <c r="H9"/>
    </row>
    <row r="10" spans="1:8">
      <c r="A10"/>
      <c r="B10"/>
      <c r="C10" t="s">
        <v>629</v>
      </c>
      <c r="D10" t="s">
        <v>630</v>
      </c>
      <c r="E10" t="s">
        <v>631</v>
      </c>
      <c r="F10"/>
      <c r="G10" t="s">
        <v>637</v>
      </c>
      <c r="H10" t="s">
        <v>636</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472</v>
      </c>
      <c r="C14" s="78" t="s">
        <v>473</v>
      </c>
      <c r="D14" s="78" t="s">
        <v>474</v>
      </c>
      <c r="E14" s="78" t="s">
        <v>475</v>
      </c>
      <c r="F14" s="78" t="s">
        <v>476</v>
      </c>
      <c r="G14" s="78" t="s">
        <v>477</v>
      </c>
      <c r="H14" s="78" t="s">
        <v>478</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K15" sqref="K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625</v>
      </c>
      <c r="B5" t="s">
        <v>625</v>
      </c>
      <c r="C5" t="s">
        <v>625</v>
      </c>
      <c r="D5" t="s">
        <v>625</v>
      </c>
      <c r="E5" t="s">
        <v>625</v>
      </c>
      <c r="F5" t="s">
        <v>625</v>
      </c>
      <c r="G5" t="s">
        <v>625</v>
      </c>
      <c r="H5" t="s">
        <v>625</v>
      </c>
      <c r="I5" t="s">
        <v>625</v>
      </c>
      <c r="J5" t="s">
        <v>625</v>
      </c>
      <c r="K5" t="s">
        <v>639</v>
      </c>
      <c r="L5" t="s">
        <v>625</v>
      </c>
    </row>
    <row r="6" spans="1:12">
      <c r="A6" t="s">
        <v>764</v>
      </c>
      <c r="B6" t="s">
        <v>618</v>
      </c>
      <c r="C6" t="s">
        <v>618</v>
      </c>
      <c r="D6" t="s">
        <v>618</v>
      </c>
      <c r="E6" t="s">
        <v>618</v>
      </c>
      <c r="F6" t="s">
        <v>618</v>
      </c>
      <c r="G6" t="s">
        <v>618</v>
      </c>
      <c r="H6" t="s">
        <v>618</v>
      </c>
      <c r="I6" t="s">
        <v>618</v>
      </c>
      <c r="J6" t="s">
        <v>618</v>
      </c>
      <c r="K6" t="s">
        <v>617</v>
      </c>
      <c r="L6" t="s">
        <v>618</v>
      </c>
    </row>
    <row r="7" spans="1:12">
      <c r="A7" t="s">
        <v>641</v>
      </c>
      <c r="B7" t="s">
        <v>619</v>
      </c>
      <c r="C7" t="s">
        <v>619</v>
      </c>
      <c r="D7" t="s">
        <v>620</v>
      </c>
      <c r="E7" t="s">
        <v>619</v>
      </c>
      <c r="F7" t="s">
        <v>620</v>
      </c>
      <c r="G7" t="s">
        <v>619</v>
      </c>
      <c r="H7" t="s">
        <v>620</v>
      </c>
      <c r="I7" t="s">
        <v>619</v>
      </c>
      <c r="J7" t="s">
        <v>620</v>
      </c>
      <c r="K7" t="s">
        <v>641</v>
      </c>
      <c r="L7" t="s">
        <v>620</v>
      </c>
    </row>
    <row r="8" spans="1:12">
      <c r="A8"/>
      <c r="B8"/>
      <c r="C8"/>
      <c r="D8"/>
      <c r="E8"/>
      <c r="F8"/>
      <c r="G8"/>
      <c r="H8"/>
      <c r="I8"/>
      <c r="J8"/>
      <c r="K8" t="s">
        <v>638</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250</v>
      </c>
      <c r="C14" s="321" t="s">
        <v>251</v>
      </c>
      <c r="D14" s="322" t="s">
        <v>252</v>
      </c>
      <c r="E14" s="321" t="s">
        <v>471</v>
      </c>
      <c r="F14" s="322" t="s">
        <v>479</v>
      </c>
      <c r="G14" s="321" t="s">
        <v>253</v>
      </c>
      <c r="H14" s="323" t="s">
        <v>330</v>
      </c>
      <c r="I14" s="320" t="s">
        <v>470</v>
      </c>
      <c r="J14" s="323" t="s">
        <v>480</v>
      </c>
      <c r="K14" s="120" t="s">
        <v>519</v>
      </c>
      <c r="L14" s="323" t="s">
        <v>481</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240</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48"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tabSelected="1" zoomScale="160" zoomScaleNormal="160" workbookViewId="0">
      <pane xSplit="6" ySplit="14" topLeftCell="G15" activePane="bottomRight" state="frozen"/>
      <selection activeCell="B5" sqref="B5"/>
      <selection pane="topRight" activeCell="B5" sqref="B5"/>
      <selection pane="bottomLeft" activeCell="B5" sqref="B5"/>
      <selection pane="bottomRight" activeCell="I7" sqref="I7"/>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625</v>
      </c>
      <c r="R5" t="s">
        <v>642</v>
      </c>
      <c r="S5" t="s">
        <v>642</v>
      </c>
      <c r="T5" t="s">
        <v>625</v>
      </c>
      <c r="U5" t="s">
        <v>625</v>
      </c>
      <c r="V5" t="s">
        <v>642</v>
      </c>
      <c r="W5" t="s">
        <v>642</v>
      </c>
      <c r="X5" t="s">
        <v>625</v>
      </c>
      <c r="Y5" t="s">
        <v>625</v>
      </c>
      <c r="Z5" t="s">
        <v>625</v>
      </c>
    </row>
    <row r="6" spans="1:26">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645</v>
      </c>
      <c r="R6" t="s">
        <v>617</v>
      </c>
      <c r="S6" t="s">
        <v>617</v>
      </c>
      <c r="T6" t="s">
        <v>645</v>
      </c>
      <c r="U6" t="s">
        <v>645</v>
      </c>
      <c r="V6" t="s">
        <v>617</v>
      </c>
      <c r="W6" t="s">
        <v>617</v>
      </c>
      <c r="X6" t="s">
        <v>618</v>
      </c>
      <c r="Y6" t="s">
        <v>618</v>
      </c>
      <c r="Z6" t="s">
        <v>618</v>
      </c>
    </row>
    <row r="7" spans="1:26">
      <c r="A7" t="s">
        <v>641</v>
      </c>
      <c r="B7" t="s">
        <v>641</v>
      </c>
      <c r="C7" t="s">
        <v>641</v>
      </c>
      <c r="D7" t="s">
        <v>641</v>
      </c>
      <c r="E7" t="s">
        <v>641</v>
      </c>
      <c r="F7" t="s">
        <v>641</v>
      </c>
      <c r="G7" t="s">
        <v>619</v>
      </c>
      <c r="H7" t="s">
        <v>620</v>
      </c>
      <c r="I7" t="s">
        <v>778</v>
      </c>
      <c r="J7" t="s">
        <v>620</v>
      </c>
      <c r="K7" t="s">
        <v>620</v>
      </c>
      <c r="L7" t="s">
        <v>620</v>
      </c>
      <c r="M7" t="s">
        <v>619</v>
      </c>
      <c r="N7" t="s">
        <v>619</v>
      </c>
      <c r="O7" t="s">
        <v>619</v>
      </c>
      <c r="P7" t="s">
        <v>620</v>
      </c>
      <c r="Q7" t="s">
        <v>620</v>
      </c>
      <c r="R7" t="s">
        <v>619</v>
      </c>
      <c r="S7" t="s">
        <v>619</v>
      </c>
      <c r="T7" t="s">
        <v>620</v>
      </c>
      <c r="U7" t="s">
        <v>620</v>
      </c>
      <c r="V7" t="s">
        <v>619</v>
      </c>
      <c r="W7" t="s">
        <v>619</v>
      </c>
      <c r="X7" t="s">
        <v>619</v>
      </c>
      <c r="Y7" t="s">
        <v>619</v>
      </c>
      <c r="Z7" t="s">
        <v>619</v>
      </c>
    </row>
    <row r="8" spans="1:26">
      <c r="A8"/>
      <c r="B8"/>
      <c r="C8"/>
      <c r="D8"/>
      <c r="E8"/>
      <c r="F8"/>
      <c r="G8" t="s">
        <v>646</v>
      </c>
      <c r="H8"/>
      <c r="I8" t="s">
        <v>646</v>
      </c>
      <c r="J8"/>
      <c r="K8"/>
      <c r="L8"/>
      <c r="M8" t="s">
        <v>648</v>
      </c>
      <c r="N8" t="s">
        <v>648</v>
      </c>
      <c r="O8" t="s">
        <v>648</v>
      </c>
      <c r="P8"/>
      <c r="Q8"/>
      <c r="R8" t="s">
        <v>650</v>
      </c>
      <c r="S8" t="s">
        <v>650</v>
      </c>
      <c r="T8"/>
      <c r="U8"/>
      <c r="V8" t="s">
        <v>654</v>
      </c>
      <c r="W8" t="s">
        <v>654</v>
      </c>
      <c r="X8"/>
      <c r="Y8"/>
      <c r="Z8"/>
    </row>
    <row r="9" spans="1:26">
      <c r="A9"/>
      <c r="B9"/>
      <c r="C9"/>
      <c r="D9"/>
      <c r="E9"/>
      <c r="F9"/>
      <c r="G9" t="s">
        <v>647</v>
      </c>
      <c r="H9"/>
      <c r="I9" t="s">
        <v>647</v>
      </c>
      <c r="J9"/>
      <c r="K9"/>
      <c r="L9"/>
      <c r="M9" t="s">
        <v>649</v>
      </c>
      <c r="N9" t="s">
        <v>649</v>
      </c>
      <c r="O9" t="s">
        <v>649</v>
      </c>
      <c r="P9"/>
      <c r="Q9"/>
      <c r="R9" t="s">
        <v>651</v>
      </c>
      <c r="S9" t="s">
        <v>651</v>
      </c>
      <c r="T9"/>
      <c r="U9"/>
      <c r="V9" t="s">
        <v>655</v>
      </c>
      <c r="W9" t="s">
        <v>655</v>
      </c>
      <c r="X9"/>
      <c r="Y9"/>
      <c r="Z9"/>
    </row>
    <row r="10" spans="1:26">
      <c r="A10"/>
      <c r="B10"/>
      <c r="C10"/>
      <c r="D10"/>
      <c r="E10"/>
      <c r="F10"/>
      <c r="G10"/>
      <c r="H10"/>
      <c r="I10"/>
      <c r="J10"/>
      <c r="K10"/>
      <c r="L10"/>
      <c r="M10" t="s">
        <v>629</v>
      </c>
      <c r="N10" t="s">
        <v>630</v>
      </c>
      <c r="O10" t="s">
        <v>631</v>
      </c>
      <c r="P10"/>
      <c r="Q10"/>
      <c r="R10" t="s">
        <v>652</v>
      </c>
      <c r="S10" t="s">
        <v>653</v>
      </c>
      <c r="T10"/>
      <c r="U10"/>
      <c r="V10" t="s">
        <v>632</v>
      </c>
      <c r="W10" t="s">
        <v>656</v>
      </c>
      <c r="X10"/>
      <c r="Y10"/>
      <c r="Z10"/>
    </row>
    <row r="11" spans="1:26">
      <c r="A11"/>
      <c r="B11"/>
      <c r="C11"/>
      <c r="D11"/>
      <c r="E11"/>
      <c r="F11"/>
      <c r="G11"/>
      <c r="H11"/>
      <c r="I11" t="s">
        <v>768</v>
      </c>
      <c r="J11"/>
      <c r="K11"/>
      <c r="L11"/>
      <c r="M11" t="s">
        <v>768</v>
      </c>
      <c r="N11" t="s">
        <v>768</v>
      </c>
      <c r="O11" t="s">
        <v>768</v>
      </c>
      <c r="P11"/>
      <c r="Q11"/>
      <c r="R11" t="s">
        <v>768</v>
      </c>
      <c r="S11" t="s">
        <v>768</v>
      </c>
      <c r="T11"/>
      <c r="U11"/>
      <c r="V11" t="s">
        <v>768</v>
      </c>
      <c r="W11" t="s">
        <v>768</v>
      </c>
      <c r="X11"/>
      <c r="Y11"/>
      <c r="Z11"/>
    </row>
    <row r="12" spans="1:26">
      <c r="A12"/>
      <c r="B12"/>
      <c r="C12"/>
      <c r="D12"/>
      <c r="E12"/>
      <c r="F12"/>
      <c r="G12"/>
      <c r="H12"/>
      <c r="I12" t="s">
        <v>765</v>
      </c>
      <c r="J12"/>
      <c r="K12"/>
      <c r="L12"/>
      <c r="M12" t="s">
        <v>769</v>
      </c>
      <c r="N12" t="s">
        <v>769</v>
      </c>
      <c r="O12" t="s">
        <v>769</v>
      </c>
      <c r="P12"/>
      <c r="Q12"/>
      <c r="R12" t="s">
        <v>769</v>
      </c>
      <c r="S12" t="s">
        <v>769</v>
      </c>
      <c r="T12"/>
      <c r="U12"/>
      <c r="V12" t="s">
        <v>769</v>
      </c>
      <c r="W12" t="s">
        <v>769</v>
      </c>
      <c r="X12"/>
      <c r="Y12"/>
      <c r="Z12"/>
    </row>
    <row r="13" spans="1:26">
      <c r="A13"/>
      <c r="B13"/>
      <c r="C13"/>
      <c r="D13"/>
      <c r="E13"/>
      <c r="F13"/>
      <c r="G13"/>
      <c r="H13"/>
      <c r="I13"/>
      <c r="J13"/>
      <c r="K13"/>
      <c r="L13"/>
      <c r="M13"/>
      <c r="N13"/>
      <c r="O13"/>
      <c r="P13"/>
      <c r="Q13"/>
      <c r="R13"/>
      <c r="S13"/>
      <c r="T13"/>
      <c r="U13"/>
      <c r="V13"/>
      <c r="W13"/>
      <c r="X13"/>
      <c r="Y13"/>
      <c r="Z13"/>
    </row>
    <row r="14" spans="1:26">
      <c r="A14" s="9" t="s">
        <v>6</v>
      </c>
      <c r="B14" s="9" t="s">
        <v>53</v>
      </c>
      <c r="C14" s="9" t="s">
        <v>7</v>
      </c>
      <c r="D14" s="9" t="s">
        <v>244</v>
      </c>
      <c r="E14" s="9" t="s">
        <v>258</v>
      </c>
      <c r="F14" s="9" t="s">
        <v>259</v>
      </c>
      <c r="G14" s="83" t="s">
        <v>595</v>
      </c>
      <c r="H14" s="239" t="s">
        <v>282</v>
      </c>
      <c r="I14" s="240" t="s">
        <v>283</v>
      </c>
      <c r="J14" s="285" t="s">
        <v>284</v>
      </c>
      <c r="K14" s="239" t="s">
        <v>285</v>
      </c>
      <c r="L14" s="239" t="s">
        <v>286</v>
      </c>
      <c r="M14" s="24" t="s">
        <v>354</v>
      </c>
      <c r="N14" s="24" t="s">
        <v>355</v>
      </c>
      <c r="O14" s="24" t="s">
        <v>356</v>
      </c>
      <c r="P14" s="285" t="s">
        <v>287</v>
      </c>
      <c r="Q14" s="285" t="s">
        <v>288</v>
      </c>
      <c r="R14" s="24" t="s">
        <v>357</v>
      </c>
      <c r="S14" s="24" t="s">
        <v>358</v>
      </c>
      <c r="T14" s="146" t="s">
        <v>289</v>
      </c>
      <c r="U14" s="285" t="s">
        <v>290</v>
      </c>
      <c r="V14" s="24" t="s">
        <v>291</v>
      </c>
      <c r="W14" s="24" t="s">
        <v>292</v>
      </c>
      <c r="X14" s="78" t="s">
        <v>293</v>
      </c>
      <c r="Y14" s="78" t="s">
        <v>294</v>
      </c>
      <c r="Z14" s="78" t="s">
        <v>295</v>
      </c>
    </row>
    <row r="15" spans="1:26">
      <c r="B15" s="1"/>
      <c r="C15" s="1"/>
      <c r="D15" s="1" t="str">
        <f>A15&amp;"|"&amp;B15&amp;"|"&amp;C15</f>
        <v>||</v>
      </c>
      <c r="E15" s="1"/>
      <c r="F15" s="1" t="str">
        <f>A15&amp;"|"&amp;E15&amp;"|"&amp;C15</f>
        <v>||</v>
      </c>
      <c r="H15" s="139">
        <v>0</v>
      </c>
      <c r="I15" s="119">
        <f>$G15*(1+$H15)</f>
        <v>0</v>
      </c>
      <c r="J15" s="282">
        <v>1</v>
      </c>
      <c r="M15" s="25">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47" priority="5">
      <formula>AND($D1&lt;&gt;"",J1&lt;&gt;1)</formula>
    </cfRule>
  </conditionalFormatting>
  <conditionalFormatting sqref="P1:Q4 U1:U4 U14:U1048576 P14:Q1048576">
    <cfRule type="expression" dxfId="46" priority="4">
      <formula>AND($D1&lt;&gt;"",P1&lt;&gt;0.95)</formula>
    </cfRule>
  </conditionalFormatting>
  <conditionalFormatting sqref="H1:H4 H14:H1048576">
    <cfRule type="expression" dxfId="45" priority="3">
      <formula>AND(ISNUMBER($H1),$H1&lt;&gt;0)</formula>
    </cfRule>
  </conditionalFormatting>
  <conditionalFormatting sqref="I4 M4:O4 R4:S4 W4:Z4">
    <cfRule type="expression" dxfId="44"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F10" sqref="F10"/>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625</v>
      </c>
      <c r="B5" t="s">
        <v>625</v>
      </c>
      <c r="C5" t="s">
        <v>625</v>
      </c>
      <c r="D5" t="s">
        <v>625</v>
      </c>
      <c r="E5" t="s">
        <v>642</v>
      </c>
      <c r="F5" t="s">
        <v>642</v>
      </c>
      <c r="G5" t="s">
        <v>625</v>
      </c>
      <c r="H5" t="s">
        <v>625</v>
      </c>
      <c r="I5" t="s">
        <v>625</v>
      </c>
      <c r="J5" t="s">
        <v>625</v>
      </c>
    </row>
    <row r="6" spans="1:10">
      <c r="A6" t="s">
        <v>764</v>
      </c>
      <c r="B6" t="s">
        <v>645</v>
      </c>
      <c r="C6" t="s">
        <v>645</v>
      </c>
      <c r="D6" t="s">
        <v>618</v>
      </c>
      <c r="E6" t="s">
        <v>617</v>
      </c>
      <c r="F6" t="s">
        <v>617</v>
      </c>
      <c r="G6" t="s">
        <v>644</v>
      </c>
      <c r="H6" t="s">
        <v>644</v>
      </c>
      <c r="I6" t="s">
        <v>645</v>
      </c>
      <c r="J6" t="s">
        <v>618</v>
      </c>
    </row>
    <row r="7" spans="1:10">
      <c r="A7" t="s">
        <v>641</v>
      </c>
      <c r="B7" t="s">
        <v>620</v>
      </c>
      <c r="C7" t="s">
        <v>620</v>
      </c>
      <c r="D7" t="s">
        <v>619</v>
      </c>
      <c r="E7" t="s">
        <v>619</v>
      </c>
      <c r="F7" t="s">
        <v>619</v>
      </c>
      <c r="G7" t="s">
        <v>620</v>
      </c>
      <c r="H7" t="s">
        <v>620</v>
      </c>
      <c r="I7" t="s">
        <v>620</v>
      </c>
      <c r="J7" t="s">
        <v>619</v>
      </c>
    </row>
    <row r="8" spans="1:10">
      <c r="A8"/>
      <c r="B8"/>
      <c r="C8"/>
      <c r="D8"/>
      <c r="E8" t="s">
        <v>657</v>
      </c>
      <c r="F8" t="s">
        <v>657</v>
      </c>
      <c r="G8"/>
      <c r="H8"/>
      <c r="I8"/>
      <c r="J8"/>
    </row>
    <row r="9" spans="1:10">
      <c r="A9"/>
      <c r="B9"/>
      <c r="C9"/>
      <c r="D9"/>
      <c r="E9" t="s">
        <v>658</v>
      </c>
      <c r="F9" t="s">
        <v>658</v>
      </c>
      <c r="G9"/>
      <c r="H9"/>
      <c r="I9"/>
      <c r="J9"/>
    </row>
    <row r="10" spans="1:10">
      <c r="A10"/>
      <c r="B10"/>
      <c r="C10"/>
      <c r="D10"/>
      <c r="E10" t="s">
        <v>659</v>
      </c>
      <c r="F10" t="s">
        <v>660</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296</v>
      </c>
      <c r="C14" s="131" t="s">
        <v>297</v>
      </c>
      <c r="D14" s="24" t="s">
        <v>520</v>
      </c>
      <c r="E14" s="24" t="s">
        <v>298</v>
      </c>
      <c r="F14" s="24" t="s">
        <v>299</v>
      </c>
      <c r="G14" s="124" t="s">
        <v>300</v>
      </c>
      <c r="H14" s="131" t="s">
        <v>301</v>
      </c>
      <c r="I14" s="124" t="s">
        <v>302</v>
      </c>
      <c r="J14" s="120" t="s">
        <v>303</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43" priority="3">
      <formula>AND(ISNUMBER(C1),C1&lt;&gt;0.95)</formula>
    </cfRule>
  </conditionalFormatting>
  <conditionalFormatting sqref="B1:B4 B14:B1048576">
    <cfRule type="expression" dxfId="42" priority="2">
      <formula>AND(ISNUMBER(B1),B1&lt;&gt;0.8)</formula>
    </cfRule>
  </conditionalFormatting>
  <conditionalFormatting sqref="D4:F4 J4">
    <cfRule type="expression" dxfId="41"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H10" sqref="H10"/>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642</v>
      </c>
      <c r="R5" t="s">
        <v>642</v>
      </c>
    </row>
    <row r="6" spans="1:18">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617</v>
      </c>
      <c r="R6" t="s">
        <v>617</v>
      </c>
    </row>
    <row r="7" spans="1:18">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619</v>
      </c>
      <c r="R7" t="s">
        <v>619</v>
      </c>
    </row>
    <row r="8" spans="1:18">
      <c r="A8"/>
      <c r="B8"/>
      <c r="C8"/>
      <c r="D8"/>
      <c r="E8"/>
      <c r="F8"/>
      <c r="G8" t="s">
        <v>661</v>
      </c>
      <c r="H8"/>
      <c r="I8" t="s">
        <v>661</v>
      </c>
      <c r="J8"/>
      <c r="K8"/>
      <c r="L8"/>
      <c r="M8" t="s">
        <v>663</v>
      </c>
      <c r="N8" t="s">
        <v>663</v>
      </c>
      <c r="O8" t="s">
        <v>663</v>
      </c>
      <c r="P8"/>
      <c r="Q8" t="s">
        <v>665</v>
      </c>
      <c r="R8" t="s">
        <v>665</v>
      </c>
    </row>
    <row r="9" spans="1:18">
      <c r="A9"/>
      <c r="B9"/>
      <c r="C9"/>
      <c r="D9"/>
      <c r="E9"/>
      <c r="F9"/>
      <c r="G9" t="s">
        <v>662</v>
      </c>
      <c r="H9"/>
      <c r="I9" t="s">
        <v>662</v>
      </c>
      <c r="J9"/>
      <c r="K9"/>
      <c r="L9"/>
      <c r="M9" t="s">
        <v>664</v>
      </c>
      <c r="N9" t="s">
        <v>664</v>
      </c>
      <c r="O9" t="s">
        <v>664</v>
      </c>
      <c r="P9"/>
      <c r="Q9" t="s">
        <v>666</v>
      </c>
      <c r="R9" t="s">
        <v>666</v>
      </c>
    </row>
    <row r="10" spans="1:18">
      <c r="A10"/>
      <c r="B10"/>
      <c r="C10"/>
      <c r="D10"/>
      <c r="E10"/>
      <c r="F10"/>
      <c r="G10"/>
      <c r="H10"/>
      <c r="I10"/>
      <c r="J10"/>
      <c r="K10"/>
      <c r="L10"/>
      <c r="M10" t="s">
        <v>629</v>
      </c>
      <c r="N10" t="s">
        <v>630</v>
      </c>
      <c r="O10" t="s">
        <v>631</v>
      </c>
      <c r="P10"/>
      <c r="Q10" t="s">
        <v>632</v>
      </c>
      <c r="R10" t="s">
        <v>632</v>
      </c>
    </row>
    <row r="11" spans="1:18">
      <c r="A11"/>
      <c r="B11"/>
      <c r="C11"/>
      <c r="D11"/>
      <c r="E11"/>
      <c r="F11"/>
      <c r="G11"/>
      <c r="H11"/>
      <c r="I11" t="s">
        <v>767</v>
      </c>
      <c r="J11"/>
      <c r="K11"/>
      <c r="L11"/>
      <c r="M11" t="s">
        <v>767</v>
      </c>
      <c r="N11" t="s">
        <v>767</v>
      </c>
      <c r="O11" t="s">
        <v>767</v>
      </c>
      <c r="P11"/>
      <c r="Q11" t="s">
        <v>767</v>
      </c>
      <c r="R11" t="s">
        <v>767</v>
      </c>
    </row>
    <row r="12" spans="1:18">
      <c r="A12"/>
      <c r="B12"/>
      <c r="C12"/>
      <c r="D12"/>
      <c r="E12"/>
      <c r="F12"/>
      <c r="G12"/>
      <c r="H12"/>
      <c r="I12" t="s">
        <v>765</v>
      </c>
      <c r="J12"/>
      <c r="K12"/>
      <c r="L12"/>
      <c r="M12" t="s">
        <v>765</v>
      </c>
      <c r="N12" t="s">
        <v>765</v>
      </c>
      <c r="O12" t="s">
        <v>765</v>
      </c>
      <c r="P12"/>
      <c r="Q12" t="s">
        <v>765</v>
      </c>
      <c r="R12" t="s">
        <v>765</v>
      </c>
    </row>
    <row r="13" spans="1:18">
      <c r="A13"/>
      <c r="B13"/>
      <c r="C13"/>
      <c r="D13"/>
      <c r="E13"/>
      <c r="F13"/>
      <c r="G13"/>
      <c r="H13"/>
      <c r="I13"/>
      <c r="J13"/>
      <c r="K13"/>
      <c r="L13"/>
      <c r="M13"/>
      <c r="N13"/>
      <c r="O13"/>
      <c r="P13"/>
      <c r="Q13"/>
      <c r="R13"/>
    </row>
    <row r="14" spans="1:18">
      <c r="A14" s="5" t="s">
        <v>6</v>
      </c>
      <c r="B14" s="5" t="s">
        <v>53</v>
      </c>
      <c r="C14" s="5" t="s">
        <v>7</v>
      </c>
      <c r="D14" s="80" t="s">
        <v>244</v>
      </c>
      <c r="E14" s="80" t="s">
        <v>258</v>
      </c>
      <c r="F14" s="80" t="s">
        <v>259</v>
      </c>
      <c r="G14" s="24" t="s">
        <v>305</v>
      </c>
      <c r="H14" s="131" t="s">
        <v>306</v>
      </c>
      <c r="I14" s="24" t="s">
        <v>307</v>
      </c>
      <c r="J14" s="131" t="s">
        <v>308</v>
      </c>
      <c r="K14" s="131" t="s">
        <v>309</v>
      </c>
      <c r="L14" s="131" t="s">
        <v>310</v>
      </c>
      <c r="M14" s="24" t="s">
        <v>311</v>
      </c>
      <c r="N14" s="24" t="s">
        <v>312</v>
      </c>
      <c r="O14" s="24" t="s">
        <v>313</v>
      </c>
      <c r="P14" s="146" t="s">
        <v>314</v>
      </c>
      <c r="Q14" s="24" t="s">
        <v>315</v>
      </c>
      <c r="R14" s="24" t="s">
        <v>316</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0" priority="5">
      <formula>AND(ISNUMBER(J1),J1&lt;&gt;1)</formula>
    </cfRule>
  </conditionalFormatting>
  <conditionalFormatting sqref="I4 M4:O4 Q4:R4">
    <cfRule type="expression" dxfId="39"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SUBTOTAL(109,G$15:INDEX(G:G,COUNTA($A:$A)+5-COUNTA($A$1:$A$14)))</f>
        <v>0</v>
      </c>
      <c r="H4" s="23">
        <f>SUBTOTAL(109,H$15:INDEX(H:H,COUNTA($A:$A)+5-COUNTA($A$1:$A$14)))</f>
        <v>0</v>
      </c>
      <c r="I4" s="28">
        <f>SUBTOTAL(109,I$15:INDEX(I:I,COUNTA($A:$A)+5-COUNTA($A$1:$A$14)))</f>
        <v>0</v>
      </c>
      <c r="J4" s="130" t="e">
        <f>SUBTOTAL(101,J$15:INDEX(J:J,COUNTA($A:$A)+5-COUNTA($A$1:$A$14)))</f>
        <v>#DIV/0!</v>
      </c>
      <c r="K4" s="28">
        <f>SUBTOTAL(109,K$15:INDEX(K:K,COUNTA($A:$A)+5-COUNTA($A$1:$A$14)))</f>
        <v>0</v>
      </c>
      <c r="L4" s="130">
        <f>SUBTOTAL(101,L$15:INDEX(L:L,COUNTA($A:$A)+5-COUNTA($A$1:$A$14)))</f>
        <v>0.8</v>
      </c>
      <c r="M4" s="130" t="e">
        <f>SUBTOTAL(101,M$15:INDEX(M:M,COUNTA($A:$A)+5-COUNTA($A$1:$A$14)))</f>
        <v>#DIV/0!</v>
      </c>
      <c r="N4" s="130" t="e">
        <f>SUBTOTAL(101,N$15:INDEX(N:N,COUNTA($A:$A)+5-COUNTA($A$1:$A$14)))</f>
        <v>#DIV/0!</v>
      </c>
      <c r="O4" s="130">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625</v>
      </c>
      <c r="B5" t="s">
        <v>625</v>
      </c>
      <c r="C5" t="s">
        <v>625</v>
      </c>
      <c r="D5" t="s">
        <v>625</v>
      </c>
      <c r="E5" t="s">
        <v>625</v>
      </c>
      <c r="F5" t="s">
        <v>625</v>
      </c>
      <c r="G5" t="s">
        <v>640</v>
      </c>
      <c r="H5" t="s">
        <v>640</v>
      </c>
      <c r="I5" t="s">
        <v>625</v>
      </c>
      <c r="J5" t="s">
        <v>625</v>
      </c>
      <c r="K5" t="s">
        <v>642</v>
      </c>
      <c r="L5" t="s">
        <v>625</v>
      </c>
      <c r="M5" t="s">
        <v>625</v>
      </c>
      <c r="N5" t="s">
        <v>625</v>
      </c>
      <c r="O5" t="s">
        <v>625</v>
      </c>
      <c r="P5" t="s">
        <v>642</v>
      </c>
      <c r="Q5" t="s">
        <v>642</v>
      </c>
      <c r="R5" t="s">
        <v>642</v>
      </c>
      <c r="S5" t="s">
        <v>625</v>
      </c>
    </row>
    <row r="6" spans="1:19">
      <c r="A6" t="s">
        <v>764</v>
      </c>
      <c r="B6" t="s">
        <v>764</v>
      </c>
      <c r="C6" t="s">
        <v>764</v>
      </c>
      <c r="D6" t="s">
        <v>764</v>
      </c>
      <c r="E6" t="s">
        <v>764</v>
      </c>
      <c r="F6" t="s">
        <v>764</v>
      </c>
      <c r="G6" t="s">
        <v>617</v>
      </c>
      <c r="H6" t="s">
        <v>617</v>
      </c>
      <c r="I6" t="s">
        <v>618</v>
      </c>
      <c r="J6" t="s">
        <v>618</v>
      </c>
      <c r="K6" t="s">
        <v>643</v>
      </c>
      <c r="L6" t="s">
        <v>645</v>
      </c>
      <c r="M6" t="s">
        <v>644</v>
      </c>
      <c r="N6" t="s">
        <v>644</v>
      </c>
      <c r="O6" t="s">
        <v>645</v>
      </c>
      <c r="P6" t="s">
        <v>617</v>
      </c>
      <c r="Q6" t="s">
        <v>617</v>
      </c>
      <c r="R6" t="s">
        <v>617</v>
      </c>
      <c r="S6" t="s">
        <v>618</v>
      </c>
    </row>
    <row r="7" spans="1:19">
      <c r="A7" t="s">
        <v>641</v>
      </c>
      <c r="B7" t="s">
        <v>641</v>
      </c>
      <c r="C7" t="s">
        <v>641</v>
      </c>
      <c r="D7" t="s">
        <v>641</v>
      </c>
      <c r="E7" t="s">
        <v>641</v>
      </c>
      <c r="F7" t="s">
        <v>641</v>
      </c>
      <c r="G7" t="s">
        <v>619</v>
      </c>
      <c r="H7" t="s">
        <v>619</v>
      </c>
      <c r="I7" t="s">
        <v>619</v>
      </c>
      <c r="J7" t="s">
        <v>620</v>
      </c>
      <c r="K7" t="s">
        <v>619</v>
      </c>
      <c r="L7" t="s">
        <v>620</v>
      </c>
      <c r="M7" t="s">
        <v>620</v>
      </c>
      <c r="N7" t="s">
        <v>620</v>
      </c>
      <c r="O7" t="s">
        <v>620</v>
      </c>
      <c r="P7" t="s">
        <v>619</v>
      </c>
      <c r="Q7" t="s">
        <v>619</v>
      </c>
      <c r="R7" t="s">
        <v>619</v>
      </c>
      <c r="S7" t="s">
        <v>619</v>
      </c>
    </row>
    <row r="8" spans="1:19">
      <c r="A8"/>
      <c r="B8"/>
      <c r="C8"/>
      <c r="D8"/>
      <c r="E8"/>
      <c r="F8"/>
      <c r="G8" t="s">
        <v>667</v>
      </c>
      <c r="H8" t="s">
        <v>668</v>
      </c>
      <c r="I8"/>
      <c r="J8"/>
      <c r="K8" t="s">
        <v>759</v>
      </c>
      <c r="L8"/>
      <c r="M8"/>
      <c r="N8"/>
      <c r="O8"/>
      <c r="P8" t="s">
        <v>669</v>
      </c>
      <c r="Q8" t="s">
        <v>669</v>
      </c>
      <c r="R8" t="s">
        <v>669</v>
      </c>
      <c r="S8"/>
    </row>
    <row r="9" spans="1:19">
      <c r="A9"/>
      <c r="B9"/>
      <c r="C9"/>
      <c r="D9"/>
      <c r="E9"/>
      <c r="F9"/>
      <c r="G9"/>
      <c r="H9"/>
      <c r="I9"/>
      <c r="J9"/>
      <c r="K9" t="s">
        <v>760</v>
      </c>
      <c r="L9"/>
      <c r="M9"/>
      <c r="N9"/>
      <c r="O9"/>
      <c r="P9" t="s">
        <v>670</v>
      </c>
      <c r="Q9" t="s">
        <v>670</v>
      </c>
      <c r="R9" t="s">
        <v>670</v>
      </c>
      <c r="S9"/>
    </row>
    <row r="10" spans="1:19">
      <c r="A10"/>
      <c r="B10"/>
      <c r="C10"/>
      <c r="D10"/>
      <c r="E10"/>
      <c r="F10"/>
      <c r="G10"/>
      <c r="H10"/>
      <c r="I10"/>
      <c r="J10"/>
      <c r="K10"/>
      <c r="L10"/>
      <c r="M10"/>
      <c r="N10"/>
      <c r="O10"/>
      <c r="P10" t="s">
        <v>671</v>
      </c>
      <c r="Q10" t="s">
        <v>632</v>
      </c>
      <c r="R10" t="s">
        <v>656</v>
      </c>
      <c r="S10"/>
    </row>
    <row r="11" spans="1:19">
      <c r="A11"/>
      <c r="B11"/>
      <c r="C11"/>
      <c r="D11"/>
      <c r="E11"/>
      <c r="F11"/>
      <c r="G11" t="s">
        <v>768</v>
      </c>
      <c r="H11" t="s">
        <v>768</v>
      </c>
      <c r="I11"/>
      <c r="J11"/>
      <c r="K11"/>
      <c r="L11"/>
      <c r="M11"/>
      <c r="N11"/>
      <c r="O11"/>
      <c r="P11" t="s">
        <v>768</v>
      </c>
      <c r="Q11" t="s">
        <v>768</v>
      </c>
      <c r="R11" t="s">
        <v>768</v>
      </c>
      <c r="S11"/>
    </row>
    <row r="12" spans="1:19">
      <c r="A12"/>
      <c r="B12"/>
      <c r="C12"/>
      <c r="D12"/>
      <c r="E12"/>
      <c r="F12"/>
      <c r="G12" t="s">
        <v>766</v>
      </c>
      <c r="H12" t="s">
        <v>766</v>
      </c>
      <c r="I12"/>
      <c r="J12"/>
      <c r="K12"/>
      <c r="L12"/>
      <c r="M12"/>
      <c r="N12"/>
      <c r="O12"/>
      <c r="P12" t="s">
        <v>766</v>
      </c>
      <c r="Q12" t="s">
        <v>766</v>
      </c>
      <c r="R12" t="s">
        <v>766</v>
      </c>
      <c r="S12"/>
    </row>
    <row r="13" spans="1:19">
      <c r="A13"/>
      <c r="B13"/>
      <c r="C13"/>
      <c r="D13"/>
      <c r="E13"/>
      <c r="F13"/>
      <c r="G13"/>
      <c r="H13"/>
      <c r="I13"/>
      <c r="J13"/>
      <c r="K13"/>
      <c r="L13"/>
      <c r="M13"/>
      <c r="N13"/>
      <c r="O13"/>
      <c r="P13"/>
      <c r="Q13"/>
      <c r="R13"/>
      <c r="S13"/>
    </row>
    <row r="14" spans="1:19">
      <c r="A14" s="9" t="s">
        <v>6</v>
      </c>
      <c r="B14" s="9" t="s">
        <v>53</v>
      </c>
      <c r="C14" s="9" t="s">
        <v>7</v>
      </c>
      <c r="D14" s="9" t="s">
        <v>244</v>
      </c>
      <c r="E14" s="9" t="s">
        <v>258</v>
      </c>
      <c r="F14" s="9" t="s">
        <v>259</v>
      </c>
      <c r="G14" s="24" t="s">
        <v>317</v>
      </c>
      <c r="H14" s="24" t="s">
        <v>318</v>
      </c>
      <c r="I14" s="24" t="s">
        <v>319</v>
      </c>
      <c r="J14" s="124" t="s">
        <v>320</v>
      </c>
      <c r="K14" s="24" t="s">
        <v>321</v>
      </c>
      <c r="L14" s="124" t="s">
        <v>322</v>
      </c>
      <c r="M14" s="124" t="s">
        <v>323</v>
      </c>
      <c r="N14" s="124" t="s">
        <v>324</v>
      </c>
      <c r="O14" s="124" t="s">
        <v>325</v>
      </c>
      <c r="P14" s="24" t="s">
        <v>326</v>
      </c>
      <c r="Q14" s="24" t="s">
        <v>327</v>
      </c>
      <c r="R14" s="24" t="s">
        <v>328</v>
      </c>
      <c r="S14" s="78" t="s">
        <v>329</v>
      </c>
    </row>
    <row r="15" spans="1:19">
      <c r="A15" s="2"/>
      <c r="D15" s="37" t="str">
        <f>A15&amp;"|"&amp;B15&amp;"|"&amp;C15</f>
        <v>||</v>
      </c>
      <c r="E15" s="37"/>
      <c r="F15" s="37" t="str">
        <f>A15&amp;"|"&amp;E15&amp;"|"&amp;C15</f>
        <v>||</v>
      </c>
      <c r="H15" s="42"/>
      <c r="I15" s="35">
        <f>INDEX('Epi Cascade I'!$H:$H,MATCH($D15,'Epi Cascade I'!$D:$D,0))</f>
        <v>0</v>
      </c>
      <c r="J15" s="139" t="e">
        <f>$H15/$I15</f>
        <v>#DIV/0!</v>
      </c>
      <c r="L15" s="139">
        <v>0.8</v>
      </c>
      <c r="O15" s="139">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A57" s="2"/>
      <c r="D57" s="37"/>
      <c r="E57" s="37"/>
      <c r="F57" s="37"/>
      <c r="H57" s="42"/>
      <c r="I57" s="35"/>
      <c r="L57" s="139"/>
    </row>
    <row r="58" spans="1:12">
      <c r="A58" s="2"/>
      <c r="D58" s="37"/>
      <c r="E58" s="37"/>
      <c r="F58" s="37"/>
      <c r="H58" s="42"/>
      <c r="I58" s="35"/>
      <c r="L58" s="139"/>
    </row>
    <row r="59" spans="1:12">
      <c r="A59" s="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row r="1488" spans="4:12">
      <c r="D1488" s="37"/>
      <c r="E1488" s="37"/>
      <c r="F1488" s="37"/>
      <c r="H1488" s="42"/>
      <c r="I1488" s="35"/>
      <c r="L1488" s="139"/>
    </row>
    <row r="1489" spans="4:12">
      <c r="D1489" s="37"/>
      <c r="E1489" s="37"/>
      <c r="F1489" s="37"/>
      <c r="H1489" s="42"/>
      <c r="I1489" s="35"/>
      <c r="L1489" s="139"/>
    </row>
    <row r="1490" spans="4:12">
      <c r="D1490" s="37"/>
      <c r="E1490" s="37"/>
      <c r="F1490" s="37"/>
      <c r="H1490" s="42"/>
      <c r="I1490" s="35"/>
      <c r="L1490" s="139"/>
    </row>
  </sheetData>
  <conditionalFormatting sqref="O1:O4 O14:O1048576">
    <cfRule type="expression" dxfId="38" priority="3">
      <formula>AND(ISNUMBER(O1),O1&lt;&gt;0.9)</formula>
    </cfRule>
  </conditionalFormatting>
  <conditionalFormatting sqref="L1:L4 L14:L1048576">
    <cfRule type="expression" dxfId="37" priority="2">
      <formula>AND(ISNUMBER(L1),L1&lt;&gt;0.8)</formula>
    </cfRule>
  </conditionalFormatting>
  <conditionalFormatting sqref="I4:J4 P4:S4">
    <cfRule type="expression" dxfId="36"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Normal="100" workbookViewId="0">
      <pane xSplit="7" ySplit="14" topLeftCell="P15" activePane="bottomRight" state="frozen"/>
      <selection activeCell="B5" sqref="B5"/>
      <selection pane="topRight" activeCell="B5" sqref="B5"/>
      <selection pane="bottomLeft" activeCell="B5" sqref="B5"/>
      <selection pane="bottomRight" activeCell="Z10" sqref="Z10"/>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625</v>
      </c>
      <c r="B5" t="s">
        <v>625</v>
      </c>
      <c r="C5" t="s">
        <v>625</v>
      </c>
      <c r="D5" t="s">
        <v>625</v>
      </c>
      <c r="E5" t="s">
        <v>625</v>
      </c>
      <c r="F5" t="s">
        <v>625</v>
      </c>
      <c r="G5" t="s">
        <v>625</v>
      </c>
      <c r="H5" t="s">
        <v>642</v>
      </c>
      <c r="I5" t="s">
        <v>625</v>
      </c>
      <c r="J5" t="s">
        <v>625</v>
      </c>
      <c r="K5" t="s">
        <v>642</v>
      </c>
      <c r="L5" t="s">
        <v>625</v>
      </c>
      <c r="M5" t="s">
        <v>625</v>
      </c>
      <c r="N5" t="s">
        <v>625</v>
      </c>
      <c r="O5" t="s">
        <v>625</v>
      </c>
      <c r="P5" t="s">
        <v>625</v>
      </c>
      <c r="Q5" t="s">
        <v>642</v>
      </c>
      <c r="R5" t="s">
        <v>625</v>
      </c>
      <c r="S5" t="s">
        <v>625</v>
      </c>
      <c r="T5" t="s">
        <v>625</v>
      </c>
      <c r="U5" t="s">
        <v>625</v>
      </c>
      <c r="V5" t="s">
        <v>625</v>
      </c>
      <c r="W5" t="s">
        <v>625</v>
      </c>
      <c r="X5" t="s">
        <v>625</v>
      </c>
      <c r="Y5" t="s">
        <v>625</v>
      </c>
      <c r="Z5" t="s">
        <v>642</v>
      </c>
      <c r="AA5" t="s">
        <v>625</v>
      </c>
      <c r="AB5" t="s">
        <v>642</v>
      </c>
    </row>
    <row r="6" spans="1:28">
      <c r="A6" t="s">
        <v>764</v>
      </c>
      <c r="B6" t="s">
        <v>764</v>
      </c>
      <c r="C6" t="s">
        <v>764</v>
      </c>
      <c r="D6" t="s">
        <v>764</v>
      </c>
      <c r="E6" t="s">
        <v>764</v>
      </c>
      <c r="F6" t="s">
        <v>764</v>
      </c>
      <c r="G6" t="s">
        <v>618</v>
      </c>
      <c r="H6" t="s">
        <v>643</v>
      </c>
      <c r="I6" t="s">
        <v>618</v>
      </c>
      <c r="J6" t="s">
        <v>618</v>
      </c>
      <c r="K6" t="s">
        <v>617</v>
      </c>
      <c r="L6" t="s">
        <v>618</v>
      </c>
      <c r="M6" t="s">
        <v>618</v>
      </c>
      <c r="N6" t="s">
        <v>645</v>
      </c>
      <c r="O6" t="s">
        <v>645</v>
      </c>
      <c r="P6" t="s">
        <v>645</v>
      </c>
      <c r="Q6" t="s">
        <v>617</v>
      </c>
      <c r="R6" t="s">
        <v>618</v>
      </c>
      <c r="S6" t="s">
        <v>618</v>
      </c>
      <c r="T6" t="s">
        <v>618</v>
      </c>
      <c r="U6" t="s">
        <v>618</v>
      </c>
      <c r="V6" t="s">
        <v>618</v>
      </c>
      <c r="W6" t="s">
        <v>618</v>
      </c>
      <c r="X6" t="s">
        <v>645</v>
      </c>
      <c r="Y6" t="s">
        <v>645</v>
      </c>
      <c r="Z6" t="s">
        <v>617</v>
      </c>
      <c r="AA6" t="s">
        <v>645</v>
      </c>
      <c r="AB6" t="s">
        <v>617</v>
      </c>
    </row>
    <row r="7" spans="1:28">
      <c r="A7" t="s">
        <v>641</v>
      </c>
      <c r="B7" t="s">
        <v>641</v>
      </c>
      <c r="C7" t="s">
        <v>641</v>
      </c>
      <c r="D7" t="s">
        <v>641</v>
      </c>
      <c r="E7" t="s">
        <v>641</v>
      </c>
      <c r="F7" t="s">
        <v>641</v>
      </c>
      <c r="G7" t="s">
        <v>620</v>
      </c>
      <c r="H7" t="s">
        <v>619</v>
      </c>
      <c r="I7" t="s">
        <v>620</v>
      </c>
      <c r="J7" t="s">
        <v>620</v>
      </c>
      <c r="K7" t="s">
        <v>619</v>
      </c>
      <c r="L7" t="s">
        <v>619</v>
      </c>
      <c r="M7" t="s">
        <v>620</v>
      </c>
      <c r="N7" t="s">
        <v>620</v>
      </c>
      <c r="O7" t="s">
        <v>620</v>
      </c>
      <c r="P7" t="s">
        <v>620</v>
      </c>
      <c r="Q7" t="s">
        <v>619</v>
      </c>
      <c r="R7" t="s">
        <v>619</v>
      </c>
      <c r="S7" t="s">
        <v>619</v>
      </c>
      <c r="T7" t="s">
        <v>619</v>
      </c>
      <c r="U7" t="s">
        <v>619</v>
      </c>
      <c r="V7" t="s">
        <v>619</v>
      </c>
      <c r="W7" t="s">
        <v>619</v>
      </c>
      <c r="X7" t="s">
        <v>620</v>
      </c>
      <c r="Y7" t="s">
        <v>620</v>
      </c>
      <c r="Z7" t="s">
        <v>619</v>
      </c>
      <c r="AA7" t="s">
        <v>620</v>
      </c>
      <c r="AB7" t="s">
        <v>619</v>
      </c>
    </row>
    <row r="8" spans="1:28">
      <c r="A8"/>
      <c r="B8"/>
      <c r="C8"/>
      <c r="D8"/>
      <c r="E8"/>
      <c r="F8"/>
      <c r="G8"/>
      <c r="H8" t="s">
        <v>672</v>
      </c>
      <c r="I8"/>
      <c r="J8"/>
      <c r="K8" t="s">
        <v>672</v>
      </c>
      <c r="L8"/>
      <c r="M8"/>
      <c r="N8"/>
      <c r="O8"/>
      <c r="P8"/>
      <c r="Q8" t="s">
        <v>674</v>
      </c>
      <c r="R8"/>
      <c r="S8"/>
      <c r="T8"/>
      <c r="U8"/>
      <c r="V8"/>
      <c r="W8"/>
      <c r="X8"/>
      <c r="Y8"/>
      <c r="Z8" t="s">
        <v>676</v>
      </c>
      <c r="AA8"/>
      <c r="AB8"/>
    </row>
    <row r="9" spans="1:28">
      <c r="A9"/>
      <c r="B9"/>
      <c r="C9"/>
      <c r="D9"/>
      <c r="E9"/>
      <c r="F9"/>
      <c r="G9"/>
      <c r="H9" t="s">
        <v>673</v>
      </c>
      <c r="I9"/>
      <c r="J9"/>
      <c r="K9" t="s">
        <v>673</v>
      </c>
      <c r="L9"/>
      <c r="M9"/>
      <c r="N9"/>
      <c r="O9"/>
      <c r="P9"/>
      <c r="Q9" t="s">
        <v>675</v>
      </c>
      <c r="R9"/>
      <c r="S9"/>
      <c r="T9"/>
      <c r="U9"/>
      <c r="V9"/>
      <c r="W9"/>
      <c r="X9"/>
      <c r="Y9"/>
      <c r="Z9" t="s">
        <v>677</v>
      </c>
      <c r="AA9"/>
      <c r="AB9"/>
    </row>
    <row r="10" spans="1:28">
      <c r="A10"/>
      <c r="B10"/>
      <c r="C10"/>
      <c r="D10"/>
      <c r="E10"/>
      <c r="F10"/>
      <c r="G10"/>
      <c r="H10" t="s">
        <v>632</v>
      </c>
      <c r="I10"/>
      <c r="J10"/>
      <c r="K10" t="s">
        <v>632</v>
      </c>
      <c r="L10"/>
      <c r="M10"/>
      <c r="N10"/>
      <c r="O10"/>
      <c r="P10"/>
      <c r="Q10" t="s">
        <v>632</v>
      </c>
      <c r="R10"/>
      <c r="S10"/>
      <c r="T10"/>
      <c r="U10"/>
      <c r="V10"/>
      <c r="W10"/>
      <c r="X10"/>
      <c r="Y10"/>
      <c r="Z10" t="s">
        <v>678</v>
      </c>
      <c r="AA10"/>
      <c r="AB10"/>
    </row>
    <row r="11" spans="1:28">
      <c r="A11"/>
      <c r="B11"/>
      <c r="C11"/>
      <c r="D11"/>
      <c r="E11"/>
      <c r="F11"/>
      <c r="G11"/>
      <c r="H11"/>
      <c r="I11"/>
      <c r="J11"/>
      <c r="K11" t="s">
        <v>767</v>
      </c>
      <c r="L11"/>
      <c r="M11"/>
      <c r="N11"/>
      <c r="O11"/>
      <c r="P11"/>
      <c r="Q11" t="s">
        <v>767</v>
      </c>
      <c r="R11"/>
      <c r="S11"/>
      <c r="T11"/>
      <c r="U11"/>
      <c r="V11"/>
      <c r="W11"/>
      <c r="X11"/>
      <c r="Y11"/>
      <c r="Z11" t="s">
        <v>767</v>
      </c>
      <c r="AA11"/>
      <c r="AB11" t="s">
        <v>767</v>
      </c>
    </row>
    <row r="12" spans="1:28">
      <c r="A12"/>
      <c r="B12"/>
      <c r="C12"/>
      <c r="D12"/>
      <c r="E12"/>
      <c r="F12"/>
      <c r="G12"/>
      <c r="H12"/>
      <c r="I12"/>
      <c r="J12"/>
      <c r="K12" t="s">
        <v>765</v>
      </c>
      <c r="L12"/>
      <c r="M12"/>
      <c r="N12"/>
      <c r="O12"/>
      <c r="P12"/>
      <c r="Q12" t="s">
        <v>765</v>
      </c>
      <c r="R12"/>
      <c r="S12"/>
      <c r="T12"/>
      <c r="U12"/>
      <c r="V12"/>
      <c r="W12"/>
      <c r="X12"/>
      <c r="Y12"/>
      <c r="Z12" t="s">
        <v>765</v>
      </c>
      <c r="AA12"/>
      <c r="AB12" t="s">
        <v>765</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53</v>
      </c>
      <c r="C14" s="241" t="s">
        <v>7</v>
      </c>
      <c r="D14" s="241" t="s">
        <v>244</v>
      </c>
      <c r="E14" s="241" t="s">
        <v>258</v>
      </c>
      <c r="F14" s="241" t="s">
        <v>259</v>
      </c>
      <c r="G14" s="242" t="s">
        <v>330</v>
      </c>
      <c r="H14" s="331" t="s">
        <v>331</v>
      </c>
      <c r="I14" s="242" t="s">
        <v>332</v>
      </c>
      <c r="J14" s="242" t="s">
        <v>333</v>
      </c>
      <c r="K14" s="331" t="s">
        <v>334</v>
      </c>
      <c r="L14" s="331" t="s">
        <v>351</v>
      </c>
      <c r="M14" s="332" t="s">
        <v>335</v>
      </c>
      <c r="N14" s="242" t="s">
        <v>336</v>
      </c>
      <c r="O14" s="242" t="s">
        <v>337</v>
      </c>
      <c r="P14" s="333" t="s">
        <v>338</v>
      </c>
      <c r="Q14" s="331" t="s">
        <v>339</v>
      </c>
      <c r="R14" s="334" t="s">
        <v>340</v>
      </c>
      <c r="S14" s="334" t="s">
        <v>341</v>
      </c>
      <c r="T14" s="334" t="s">
        <v>342</v>
      </c>
      <c r="U14" s="334" t="s">
        <v>343</v>
      </c>
      <c r="V14" s="334" t="s">
        <v>344</v>
      </c>
      <c r="W14" s="334" t="s">
        <v>345</v>
      </c>
      <c r="X14" s="242" t="s">
        <v>346</v>
      </c>
      <c r="Y14" s="242" t="s">
        <v>347</v>
      </c>
      <c r="Z14" s="331" t="s">
        <v>348</v>
      </c>
      <c r="AA14" s="242" t="s">
        <v>349</v>
      </c>
      <c r="AB14" s="331" t="s">
        <v>350</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35" priority="13">
      <formula>$W1&lt;0</formula>
    </cfRule>
  </conditionalFormatting>
  <conditionalFormatting sqref="M1:M4 M14:M1048576">
    <cfRule type="expression" dxfId="34" priority="12">
      <formula>AND(ISNUMBER($M1),$M1&gt;100%)</formula>
    </cfRule>
  </conditionalFormatting>
  <conditionalFormatting sqref="S1:S4 S14:S1048576">
    <cfRule type="expression" dxfId="33" priority="11">
      <formula>OR($C1="Male",$B1="&lt;01",$B1="01-04",$B1="05-09")</formula>
    </cfRule>
  </conditionalFormatting>
  <conditionalFormatting sqref="T1:T4 T14:T1048576">
    <cfRule type="expression" dxfId="32" priority="9">
      <formula>OR($B1="01-04",$B1="05-09",$B1="10-14",$B1="15-19",$B1="20-24",$B1="25-29",$B1="30-34",$B1="35-39",$B1="40-44",$B1="45-49",$B1="50+")</formula>
    </cfRule>
  </conditionalFormatting>
  <conditionalFormatting sqref="V1:V4 V14:V1048576">
    <cfRule type="expression" dxfId="31" priority="8">
      <formula>OR($C1="Female",$B1="&lt;01",$B1="01-04",$B1="05-09")</formula>
    </cfRule>
  </conditionalFormatting>
  <conditionalFormatting sqref="Z1:Z4 Z14:Z1048576">
    <cfRule type="expression" dxfId="30" priority="7">
      <formula>$Z1&gt;$K1</formula>
    </cfRule>
  </conditionalFormatting>
  <conditionalFormatting sqref="N1:N4 N14:N1048576">
    <cfRule type="expression" dxfId="29" priority="6">
      <formula>AND(ISNUMBER(N1),N1&lt;&gt;0.9)</formula>
    </cfRule>
  </conditionalFormatting>
  <conditionalFormatting sqref="O1:O4 AA1:AA4 AA14:AA1048576 O14:O1048576">
    <cfRule type="expression" dxfId="28" priority="5">
      <formula>AND(ISNUMBER(O1),O1&lt;&gt;0.95)</formula>
    </cfRule>
  </conditionalFormatting>
  <conditionalFormatting sqref="X1:X4 X14:X1048576">
    <cfRule type="expression" dxfId="27" priority="4">
      <formula>AND(ISNUMBER(X1),X1&lt;&gt;0.7)</formula>
    </cfRule>
  </conditionalFormatting>
  <conditionalFormatting sqref="Y1:Y4 Y14: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625</v>
      </c>
      <c r="B5" t="s">
        <v>625</v>
      </c>
      <c r="C5" t="s">
        <v>625</v>
      </c>
      <c r="D5" t="s">
        <v>625</v>
      </c>
      <c r="E5" t="s">
        <v>625</v>
      </c>
      <c r="F5" t="s">
        <v>625</v>
      </c>
      <c r="G5" t="s">
        <v>625</v>
      </c>
      <c r="H5" t="s">
        <v>642</v>
      </c>
    </row>
    <row r="6" spans="1:8">
      <c r="A6" t="s">
        <v>764</v>
      </c>
      <c r="B6" t="s">
        <v>764</v>
      </c>
      <c r="C6" t="s">
        <v>764</v>
      </c>
      <c r="D6" t="s">
        <v>764</v>
      </c>
      <c r="E6" t="s">
        <v>764</v>
      </c>
      <c r="F6" t="s">
        <v>764</v>
      </c>
      <c r="G6" t="s">
        <v>645</v>
      </c>
      <c r="H6" t="s">
        <v>617</v>
      </c>
    </row>
    <row r="7" spans="1:8">
      <c r="A7" t="s">
        <v>641</v>
      </c>
      <c r="B7" t="s">
        <v>641</v>
      </c>
      <c r="C7" t="s">
        <v>641</v>
      </c>
      <c r="D7" t="s">
        <v>641</v>
      </c>
      <c r="E7" t="s">
        <v>641</v>
      </c>
      <c r="F7" t="s">
        <v>641</v>
      </c>
      <c r="G7" t="s">
        <v>620</v>
      </c>
      <c r="H7" t="s">
        <v>619</v>
      </c>
    </row>
    <row r="8" spans="1:8">
      <c r="A8"/>
      <c r="B8"/>
      <c r="C8"/>
      <c r="D8"/>
      <c r="E8"/>
      <c r="F8"/>
      <c r="G8"/>
      <c r="H8" t="s">
        <v>679</v>
      </c>
    </row>
    <row r="9" spans="1:8">
      <c r="A9"/>
      <c r="B9"/>
      <c r="C9"/>
      <c r="D9"/>
      <c r="E9"/>
      <c r="F9"/>
      <c r="G9"/>
      <c r="H9" t="s">
        <v>680</v>
      </c>
    </row>
    <row r="10" spans="1:8">
      <c r="A10"/>
      <c r="B10"/>
      <c r="C10"/>
      <c r="D10"/>
      <c r="E10"/>
      <c r="F10"/>
      <c r="G10"/>
      <c r="H10" t="s">
        <v>632</v>
      </c>
    </row>
    <row r="11" spans="1:8">
      <c r="A11"/>
      <c r="B11"/>
      <c r="C11"/>
      <c r="D11"/>
      <c r="E11"/>
      <c r="F11"/>
      <c r="G11"/>
      <c r="H11" t="s">
        <v>770</v>
      </c>
    </row>
    <row r="12" spans="1:8">
      <c r="A12"/>
      <c r="B12"/>
      <c r="C12"/>
      <c r="D12"/>
      <c r="E12"/>
      <c r="F12"/>
      <c r="G12"/>
      <c r="H12" t="s">
        <v>769</v>
      </c>
    </row>
    <row r="13" spans="1:8">
      <c r="A13"/>
      <c r="B13"/>
      <c r="C13"/>
      <c r="D13"/>
      <c r="E13"/>
      <c r="F13"/>
      <c r="G13"/>
      <c r="H13"/>
    </row>
    <row r="14" spans="1:8">
      <c r="A14" s="9" t="s">
        <v>6</v>
      </c>
      <c r="B14" s="9" t="s">
        <v>53</v>
      </c>
      <c r="C14" s="9" t="s">
        <v>7</v>
      </c>
      <c r="D14" s="79" t="s">
        <v>244</v>
      </c>
      <c r="E14" s="79" t="s">
        <v>258</v>
      </c>
      <c r="F14" s="79" t="s">
        <v>259</v>
      </c>
      <c r="G14" s="131" t="s">
        <v>352</v>
      </c>
      <c r="H14" s="24" t="s">
        <v>353</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3" priority="2">
      <formula>AND(ISNUMBER(G1),G1&lt;&gt;0.5)</formula>
    </cfRule>
  </conditionalFormatting>
  <conditionalFormatting sqref="H4">
    <cfRule type="expression" dxfId="2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zoomScale="140" zoomScaleNormal="140" workbookViewId="0">
      <pane xSplit="7" ySplit="14" topLeftCell="P15" activePane="bottomRight" state="frozen"/>
      <selection activeCell="B5" sqref="B5"/>
      <selection pane="topRight" activeCell="B5" sqref="B5"/>
      <selection pane="bottomLeft" activeCell="B5" sqref="B5"/>
      <selection pane="bottomRight" activeCell="U12" sqref="U12"/>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58" t="s">
        <v>526</v>
      </c>
      <c r="B3" s="359"/>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59" t="e">
        <f>SUBTOTAL(101,BW$15:INDEX(BW:BW,COUNTA($A:$A)+5-COUNTA($A$1:$A$14)))</f>
        <v>#DIV/0!</v>
      </c>
      <c r="BX4" s="23">
        <f>SUBTOTAL(109,BX$15:INDEX(BX:BX,COUNTA($A:$A)+5-COUNTA($A$1:$A$14)))</f>
        <v>0</v>
      </c>
      <c r="BY4" s="102">
        <f>SUBTOTAL(109,BY$15:INDEX(BY:BY,COUNTA($A:$A)+5-COUNTA($A$1:$A$14)))</f>
        <v>0</v>
      </c>
      <c r="BZ4" s="28">
        <f>SUBTOTAL(109,BZ$15:INDEX(BZ:BZ,COUNTA($A:$A)+5-COUNTA($A$1:$A$14)))</f>
        <v>0</v>
      </c>
      <c r="CA4" s="138" t="e">
        <f>SUBTOTAL(101,CA$15:INDEX(CA:CA,COUNTA($A:$A)+5-COUNTA($A$1:$A$14)))</f>
        <v>#DIV/0!</v>
      </c>
      <c r="CB4" s="138">
        <f>SUBTOTAL(101,CB$15:INDEX(CB:CB,COUNTA($A:$A)+5-COUNTA($A$1:$A$14)))</f>
        <v>0</v>
      </c>
      <c r="CC4" s="23">
        <f>SUBTOTAL(109,CC$15:INDEX(CC:CC,COUNTA($A:$A)+5-COUNTA($A$1:$A$14)))</f>
        <v>0</v>
      </c>
      <c r="CD4" s="23">
        <f>SUBTOTAL(109,CD$15:INDEX(CD:CD,COUNTA($A:$A)+5-COUNTA($A$1:$A$14)))</f>
        <v>0</v>
      </c>
    </row>
    <row r="5" spans="1:82">
      <c r="A5" t="s">
        <v>625</v>
      </c>
      <c r="B5" t="s">
        <v>625</v>
      </c>
      <c r="C5" t="s">
        <v>625</v>
      </c>
      <c r="D5" t="s">
        <v>625</v>
      </c>
      <c r="E5" t="s">
        <v>625</v>
      </c>
      <c r="F5" t="s">
        <v>625</v>
      </c>
      <c r="G5" t="s">
        <v>625</v>
      </c>
      <c r="H5" t="s">
        <v>625</v>
      </c>
      <c r="I5" t="s">
        <v>625</v>
      </c>
      <c r="J5" t="s">
        <v>625</v>
      </c>
      <c r="K5" t="s">
        <v>625</v>
      </c>
      <c r="L5" t="s">
        <v>625</v>
      </c>
      <c r="M5" t="s">
        <v>625</v>
      </c>
      <c r="N5" t="s">
        <v>625</v>
      </c>
      <c r="O5" t="s">
        <v>625</v>
      </c>
      <c r="P5" t="s">
        <v>625</v>
      </c>
      <c r="Q5" t="s">
        <v>625</v>
      </c>
      <c r="R5" t="s">
        <v>625</v>
      </c>
      <c r="S5" t="s">
        <v>625</v>
      </c>
      <c r="T5" t="s">
        <v>625</v>
      </c>
      <c r="U5" t="s">
        <v>642</v>
      </c>
      <c r="V5" t="s">
        <v>642</v>
      </c>
      <c r="W5" t="s">
        <v>642</v>
      </c>
      <c r="X5" t="s">
        <v>642</v>
      </c>
      <c r="Y5" t="s">
        <v>625</v>
      </c>
      <c r="Z5" t="s">
        <v>625</v>
      </c>
      <c r="AA5" t="s">
        <v>625</v>
      </c>
      <c r="AB5" t="s">
        <v>625</v>
      </c>
      <c r="AC5" t="s">
        <v>625</v>
      </c>
      <c r="AD5" t="s">
        <v>625</v>
      </c>
      <c r="AE5" t="s">
        <v>625</v>
      </c>
      <c r="AF5" t="s">
        <v>625</v>
      </c>
      <c r="AG5" t="s">
        <v>625</v>
      </c>
      <c r="AH5" t="s">
        <v>625</v>
      </c>
      <c r="AI5" t="s">
        <v>625</v>
      </c>
      <c r="AJ5" t="s">
        <v>625</v>
      </c>
      <c r="AK5" t="s">
        <v>625</v>
      </c>
      <c r="AL5" t="s">
        <v>625</v>
      </c>
      <c r="AM5" t="s">
        <v>625</v>
      </c>
      <c r="AN5" t="s">
        <v>625</v>
      </c>
      <c r="AO5" t="s">
        <v>625</v>
      </c>
      <c r="AP5" t="s">
        <v>625</v>
      </c>
      <c r="AQ5" t="s">
        <v>642</v>
      </c>
      <c r="AR5" t="s">
        <v>642</v>
      </c>
      <c r="AS5" t="s">
        <v>625</v>
      </c>
      <c r="AT5" t="s">
        <v>642</v>
      </c>
      <c r="AU5" t="s">
        <v>642</v>
      </c>
      <c r="AV5" t="s">
        <v>625</v>
      </c>
      <c r="AW5" t="s">
        <v>642</v>
      </c>
      <c r="AX5" t="s">
        <v>642</v>
      </c>
      <c r="AY5" t="s">
        <v>625</v>
      </c>
      <c r="AZ5" t="s">
        <v>642</v>
      </c>
      <c r="BA5" t="s">
        <v>642</v>
      </c>
      <c r="BB5" t="s">
        <v>625</v>
      </c>
      <c r="BC5" t="s">
        <v>642</v>
      </c>
      <c r="BD5" t="s">
        <v>642</v>
      </c>
      <c r="BE5" t="s">
        <v>625</v>
      </c>
      <c r="BF5" t="s">
        <v>642</v>
      </c>
      <c r="BG5" t="s">
        <v>642</v>
      </c>
      <c r="BH5" t="s">
        <v>625</v>
      </c>
      <c r="BI5" t="s">
        <v>642</v>
      </c>
      <c r="BJ5" t="s">
        <v>642</v>
      </c>
      <c r="BK5" t="s">
        <v>625</v>
      </c>
      <c r="BL5" t="s">
        <v>642</v>
      </c>
      <c r="BM5" t="s">
        <v>642</v>
      </c>
      <c r="BN5" t="s">
        <v>625</v>
      </c>
      <c r="BO5" t="s">
        <v>642</v>
      </c>
      <c r="BP5" t="s">
        <v>642</v>
      </c>
      <c r="BQ5" t="s">
        <v>625</v>
      </c>
      <c r="BR5" t="s">
        <v>642</v>
      </c>
      <c r="BS5" t="s">
        <v>642</v>
      </c>
      <c r="BT5" t="s">
        <v>625</v>
      </c>
      <c r="BU5" t="s">
        <v>625</v>
      </c>
      <c r="BV5" t="s">
        <v>625</v>
      </c>
      <c r="BW5" t="s">
        <v>625</v>
      </c>
      <c r="BX5" t="s">
        <v>642</v>
      </c>
      <c r="BY5" t="s">
        <v>642</v>
      </c>
      <c r="BZ5" t="s">
        <v>642</v>
      </c>
      <c r="CA5" t="s">
        <v>625</v>
      </c>
      <c r="CB5" t="s">
        <v>625</v>
      </c>
      <c r="CC5" t="s">
        <v>642</v>
      </c>
      <c r="CD5" t="s">
        <v>642</v>
      </c>
    </row>
    <row r="6" spans="1:82">
      <c r="A6" t="s">
        <v>764</v>
      </c>
      <c r="B6" t="s">
        <v>764</v>
      </c>
      <c r="C6" t="s">
        <v>764</v>
      </c>
      <c r="D6" t="s">
        <v>764</v>
      </c>
      <c r="E6" t="s">
        <v>764</v>
      </c>
      <c r="F6" t="s">
        <v>764</v>
      </c>
      <c r="G6" t="s">
        <v>618</v>
      </c>
      <c r="H6" t="s">
        <v>618</v>
      </c>
      <c r="I6" t="s">
        <v>618</v>
      </c>
      <c r="J6" t="s">
        <v>645</v>
      </c>
      <c r="K6" t="s">
        <v>618</v>
      </c>
      <c r="L6" t="s">
        <v>618</v>
      </c>
      <c r="M6" t="s">
        <v>618</v>
      </c>
      <c r="N6" t="s">
        <v>618</v>
      </c>
      <c r="O6" t="s">
        <v>618</v>
      </c>
      <c r="P6" t="s">
        <v>618</v>
      </c>
      <c r="Q6" t="s">
        <v>645</v>
      </c>
      <c r="R6" t="s">
        <v>644</v>
      </c>
      <c r="S6" t="s">
        <v>644</v>
      </c>
      <c r="T6" t="s">
        <v>644</v>
      </c>
      <c r="U6" t="s">
        <v>617</v>
      </c>
      <c r="V6" t="s">
        <v>617</v>
      </c>
      <c r="W6" t="s">
        <v>617</v>
      </c>
      <c r="X6" t="s">
        <v>617</v>
      </c>
      <c r="Y6" t="s">
        <v>618</v>
      </c>
      <c r="Z6" t="s">
        <v>618</v>
      </c>
      <c r="AA6" t="s">
        <v>618</v>
      </c>
      <c r="AB6" t="s">
        <v>618</v>
      </c>
      <c r="AC6" t="s">
        <v>618</v>
      </c>
      <c r="AD6" t="s">
        <v>618</v>
      </c>
      <c r="AE6" t="s">
        <v>644</v>
      </c>
      <c r="AF6" t="s">
        <v>644</v>
      </c>
      <c r="AG6" t="s">
        <v>644</v>
      </c>
      <c r="AH6" t="s">
        <v>644</v>
      </c>
      <c r="AI6" t="s">
        <v>644</v>
      </c>
      <c r="AJ6" t="s">
        <v>644</v>
      </c>
      <c r="AK6" t="s">
        <v>644</v>
      </c>
      <c r="AL6" t="s">
        <v>644</v>
      </c>
      <c r="AM6" t="s">
        <v>644</v>
      </c>
      <c r="AN6" t="s">
        <v>618</v>
      </c>
      <c r="AO6" t="s">
        <v>618</v>
      </c>
      <c r="AP6" t="s">
        <v>644</v>
      </c>
      <c r="AQ6" t="s">
        <v>617</v>
      </c>
      <c r="AR6" t="s">
        <v>617</v>
      </c>
      <c r="AS6" t="s">
        <v>644</v>
      </c>
      <c r="AT6" t="s">
        <v>617</v>
      </c>
      <c r="AU6" t="s">
        <v>617</v>
      </c>
      <c r="AV6" t="s">
        <v>644</v>
      </c>
      <c r="AW6" t="s">
        <v>617</v>
      </c>
      <c r="AX6" t="s">
        <v>617</v>
      </c>
      <c r="AY6" t="s">
        <v>644</v>
      </c>
      <c r="AZ6" t="s">
        <v>617</v>
      </c>
      <c r="BA6" t="s">
        <v>617</v>
      </c>
      <c r="BB6" t="s">
        <v>644</v>
      </c>
      <c r="BC6" t="s">
        <v>617</v>
      </c>
      <c r="BD6" t="s">
        <v>617</v>
      </c>
      <c r="BE6" t="s">
        <v>644</v>
      </c>
      <c r="BF6" t="s">
        <v>617</v>
      </c>
      <c r="BG6" t="s">
        <v>617</v>
      </c>
      <c r="BH6" t="s">
        <v>644</v>
      </c>
      <c r="BI6" t="s">
        <v>617</v>
      </c>
      <c r="BJ6" t="s">
        <v>617</v>
      </c>
      <c r="BK6" t="s">
        <v>644</v>
      </c>
      <c r="BL6" t="s">
        <v>617</v>
      </c>
      <c r="BM6" t="s">
        <v>617</v>
      </c>
      <c r="BN6" t="s">
        <v>644</v>
      </c>
      <c r="BO6" t="s">
        <v>617</v>
      </c>
      <c r="BP6" t="s">
        <v>617</v>
      </c>
      <c r="BQ6" t="s">
        <v>644</v>
      </c>
      <c r="BR6" t="s">
        <v>617</v>
      </c>
      <c r="BS6" t="s">
        <v>617</v>
      </c>
      <c r="BT6" t="s">
        <v>618</v>
      </c>
      <c r="BU6" t="s">
        <v>618</v>
      </c>
      <c r="BV6" t="s">
        <v>618</v>
      </c>
      <c r="BW6" t="s">
        <v>645</v>
      </c>
      <c r="BX6" t="s">
        <v>617</v>
      </c>
      <c r="BY6" t="s">
        <v>643</v>
      </c>
      <c r="BZ6" t="s">
        <v>643</v>
      </c>
      <c r="CA6" t="s">
        <v>644</v>
      </c>
      <c r="CB6" t="s">
        <v>644</v>
      </c>
      <c r="CC6" t="s">
        <v>617</v>
      </c>
      <c r="CD6" t="s">
        <v>617</v>
      </c>
    </row>
    <row r="7" spans="1:82">
      <c r="A7" t="s">
        <v>641</v>
      </c>
      <c r="B7" t="s">
        <v>641</v>
      </c>
      <c r="C7" t="s">
        <v>641</v>
      </c>
      <c r="D7" t="s">
        <v>641</v>
      </c>
      <c r="E7" t="s">
        <v>641</v>
      </c>
      <c r="F7" t="s">
        <v>641</v>
      </c>
      <c r="G7" t="s">
        <v>620</v>
      </c>
      <c r="H7" t="s">
        <v>619</v>
      </c>
      <c r="I7" t="s">
        <v>619</v>
      </c>
      <c r="J7" t="s">
        <v>620</v>
      </c>
      <c r="K7" t="s">
        <v>619</v>
      </c>
      <c r="L7" t="s">
        <v>619</v>
      </c>
      <c r="M7" t="s">
        <v>619</v>
      </c>
      <c r="N7" t="s">
        <v>619</v>
      </c>
      <c r="O7" t="s">
        <v>619</v>
      </c>
      <c r="P7" t="s">
        <v>619</v>
      </c>
      <c r="Q7" t="s">
        <v>620</v>
      </c>
      <c r="R7" t="s">
        <v>620</v>
      </c>
      <c r="S7" t="s">
        <v>620</v>
      </c>
      <c r="T7" t="s">
        <v>620</v>
      </c>
      <c r="U7" t="s">
        <v>619</v>
      </c>
      <c r="V7" t="s">
        <v>619</v>
      </c>
      <c r="W7" t="s">
        <v>619</v>
      </c>
      <c r="X7" t="s">
        <v>619</v>
      </c>
      <c r="Y7" t="s">
        <v>620</v>
      </c>
      <c r="Z7" t="s">
        <v>620</v>
      </c>
      <c r="AA7" t="s">
        <v>620</v>
      </c>
      <c r="AB7" t="s">
        <v>620</v>
      </c>
      <c r="AC7" t="s">
        <v>620</v>
      </c>
      <c r="AD7" t="s">
        <v>620</v>
      </c>
      <c r="AE7" t="s">
        <v>620</v>
      </c>
      <c r="AF7" t="s">
        <v>620</v>
      </c>
      <c r="AG7" t="s">
        <v>620</v>
      </c>
      <c r="AH7" t="s">
        <v>620</v>
      </c>
      <c r="AI7" t="s">
        <v>620</v>
      </c>
      <c r="AJ7" t="s">
        <v>620</v>
      </c>
      <c r="AK7" t="s">
        <v>620</v>
      </c>
      <c r="AL7" t="s">
        <v>620</v>
      </c>
      <c r="AM7" t="s">
        <v>620</v>
      </c>
      <c r="AN7" t="s">
        <v>620</v>
      </c>
      <c r="AO7" t="s">
        <v>620</v>
      </c>
      <c r="AP7" t="s">
        <v>620</v>
      </c>
      <c r="AQ7" t="s">
        <v>619</v>
      </c>
      <c r="AR7" t="s">
        <v>619</v>
      </c>
      <c r="AS7" t="s">
        <v>620</v>
      </c>
      <c r="AT7" t="s">
        <v>619</v>
      </c>
      <c r="AU7" t="s">
        <v>619</v>
      </c>
      <c r="AV7" t="s">
        <v>620</v>
      </c>
      <c r="AW7" t="s">
        <v>619</v>
      </c>
      <c r="AX7" t="s">
        <v>619</v>
      </c>
      <c r="AY7" t="s">
        <v>620</v>
      </c>
      <c r="AZ7" t="s">
        <v>619</v>
      </c>
      <c r="BA7" t="s">
        <v>619</v>
      </c>
      <c r="BB7" t="s">
        <v>620</v>
      </c>
      <c r="BC7" t="s">
        <v>619</v>
      </c>
      <c r="BD7" t="s">
        <v>619</v>
      </c>
      <c r="BE7" t="s">
        <v>620</v>
      </c>
      <c r="BF7" t="s">
        <v>619</v>
      </c>
      <c r="BG7" t="s">
        <v>619</v>
      </c>
      <c r="BH7" t="s">
        <v>620</v>
      </c>
      <c r="BI7" t="s">
        <v>619</v>
      </c>
      <c r="BJ7" t="s">
        <v>619</v>
      </c>
      <c r="BK7" t="s">
        <v>620</v>
      </c>
      <c r="BL7" t="s">
        <v>619</v>
      </c>
      <c r="BM7" t="s">
        <v>619</v>
      </c>
      <c r="BN7" t="s">
        <v>620</v>
      </c>
      <c r="BO7" t="s">
        <v>619</v>
      </c>
      <c r="BP7" t="s">
        <v>619</v>
      </c>
      <c r="BQ7" t="s">
        <v>620</v>
      </c>
      <c r="BR7" t="s">
        <v>619</v>
      </c>
      <c r="BS7" t="s">
        <v>619</v>
      </c>
      <c r="BT7" t="s">
        <v>619</v>
      </c>
      <c r="BU7" t="s">
        <v>619</v>
      </c>
      <c r="BV7" t="s">
        <v>620</v>
      </c>
      <c r="BW7" t="s">
        <v>620</v>
      </c>
      <c r="BX7" t="s">
        <v>619</v>
      </c>
      <c r="BY7" t="s">
        <v>619</v>
      </c>
      <c r="BZ7" t="s">
        <v>619</v>
      </c>
      <c r="CA7" t="s">
        <v>620</v>
      </c>
      <c r="CB7" t="s">
        <v>620</v>
      </c>
      <c r="CC7" t="s">
        <v>619</v>
      </c>
      <c r="CD7" t="s">
        <v>619</v>
      </c>
    </row>
    <row r="8" spans="1:82">
      <c r="A8"/>
      <c r="B8"/>
      <c r="C8"/>
      <c r="D8"/>
      <c r="E8"/>
      <c r="F8"/>
      <c r="G8"/>
      <c r="H8"/>
      <c r="I8"/>
      <c r="J8"/>
      <c r="K8"/>
      <c r="L8"/>
      <c r="M8"/>
      <c r="N8"/>
      <c r="O8"/>
      <c r="P8"/>
      <c r="Q8"/>
      <c r="R8"/>
      <c r="S8"/>
      <c r="T8"/>
      <c r="U8" t="s">
        <v>681</v>
      </c>
      <c r="V8" t="s">
        <v>681</v>
      </c>
      <c r="W8" t="s">
        <v>683</v>
      </c>
      <c r="X8" t="s">
        <v>683</v>
      </c>
      <c r="Y8"/>
      <c r="Z8"/>
      <c r="AA8"/>
      <c r="AB8"/>
      <c r="AC8"/>
      <c r="AD8"/>
      <c r="AE8"/>
      <c r="AF8"/>
      <c r="AG8"/>
      <c r="AH8"/>
      <c r="AI8"/>
      <c r="AJ8"/>
      <c r="AK8"/>
      <c r="AL8"/>
      <c r="AM8"/>
      <c r="AN8"/>
      <c r="AO8"/>
      <c r="AP8"/>
      <c r="AQ8" t="s">
        <v>685</v>
      </c>
      <c r="AR8" t="s">
        <v>685</v>
      </c>
      <c r="AS8"/>
      <c r="AT8" t="s">
        <v>687</v>
      </c>
      <c r="AU8" t="s">
        <v>687</v>
      </c>
      <c r="AV8"/>
      <c r="AW8" t="s">
        <v>689</v>
      </c>
      <c r="AX8" t="s">
        <v>689</v>
      </c>
      <c r="AY8"/>
      <c r="AZ8" t="s">
        <v>691</v>
      </c>
      <c r="BA8" t="s">
        <v>691</v>
      </c>
      <c r="BB8"/>
      <c r="BC8" t="s">
        <v>693</v>
      </c>
      <c r="BD8" t="s">
        <v>693</v>
      </c>
      <c r="BE8"/>
      <c r="BF8" t="s">
        <v>695</v>
      </c>
      <c r="BG8" t="s">
        <v>695</v>
      </c>
      <c r="BH8"/>
      <c r="BI8" t="s">
        <v>697</v>
      </c>
      <c r="BJ8" t="s">
        <v>697</v>
      </c>
      <c r="BK8"/>
      <c r="BL8" t="s">
        <v>699</v>
      </c>
      <c r="BM8" t="s">
        <v>699</v>
      </c>
      <c r="BN8"/>
      <c r="BO8" t="s">
        <v>701</v>
      </c>
      <c r="BP8" t="s">
        <v>701</v>
      </c>
      <c r="BQ8"/>
      <c r="BR8" t="s">
        <v>703</v>
      </c>
      <c r="BS8" t="s">
        <v>703</v>
      </c>
      <c r="BT8"/>
      <c r="BU8"/>
      <c r="BV8"/>
      <c r="BW8"/>
      <c r="BX8" t="s">
        <v>705</v>
      </c>
      <c r="BY8" t="s">
        <v>708</v>
      </c>
      <c r="BZ8" t="s">
        <v>708</v>
      </c>
      <c r="CA8"/>
      <c r="CB8"/>
      <c r="CC8" t="s">
        <v>708</v>
      </c>
      <c r="CD8" t="s">
        <v>708</v>
      </c>
    </row>
    <row r="9" spans="1:82">
      <c r="A9"/>
      <c r="B9"/>
      <c r="C9"/>
      <c r="D9"/>
      <c r="E9"/>
      <c r="F9"/>
      <c r="G9"/>
      <c r="H9"/>
      <c r="I9"/>
      <c r="J9"/>
      <c r="K9"/>
      <c r="L9"/>
      <c r="M9"/>
      <c r="N9"/>
      <c r="O9"/>
      <c r="P9"/>
      <c r="Q9"/>
      <c r="R9"/>
      <c r="S9"/>
      <c r="T9"/>
      <c r="U9" t="s">
        <v>682</v>
      </c>
      <c r="V9" t="s">
        <v>682</v>
      </c>
      <c r="W9" t="s">
        <v>684</v>
      </c>
      <c r="X9" t="s">
        <v>684</v>
      </c>
      <c r="Y9"/>
      <c r="Z9"/>
      <c r="AA9"/>
      <c r="AB9"/>
      <c r="AC9"/>
      <c r="AD9"/>
      <c r="AE9"/>
      <c r="AF9"/>
      <c r="AG9"/>
      <c r="AH9"/>
      <c r="AI9"/>
      <c r="AJ9"/>
      <c r="AK9"/>
      <c r="AL9"/>
      <c r="AM9"/>
      <c r="AN9"/>
      <c r="AO9"/>
      <c r="AP9"/>
      <c r="AQ9" t="s">
        <v>686</v>
      </c>
      <c r="AR9" t="s">
        <v>686</v>
      </c>
      <c r="AS9"/>
      <c r="AT9" t="s">
        <v>688</v>
      </c>
      <c r="AU9" t="s">
        <v>688</v>
      </c>
      <c r="AV9"/>
      <c r="AW9" t="s">
        <v>690</v>
      </c>
      <c r="AX9" t="s">
        <v>690</v>
      </c>
      <c r="AY9"/>
      <c r="AZ9" t="s">
        <v>692</v>
      </c>
      <c r="BA9" t="s">
        <v>692</v>
      </c>
      <c r="BB9"/>
      <c r="BC9" t="s">
        <v>694</v>
      </c>
      <c r="BD9" t="s">
        <v>694</v>
      </c>
      <c r="BE9"/>
      <c r="BF9" t="s">
        <v>696</v>
      </c>
      <c r="BG9" t="s">
        <v>696</v>
      </c>
      <c r="BH9"/>
      <c r="BI9" t="s">
        <v>698</v>
      </c>
      <c r="BJ9" t="s">
        <v>698</v>
      </c>
      <c r="BK9"/>
      <c r="BL9" t="s">
        <v>700</v>
      </c>
      <c r="BM9" t="s">
        <v>700</v>
      </c>
      <c r="BN9"/>
      <c r="BO9" t="s">
        <v>702</v>
      </c>
      <c r="BP9" t="s">
        <v>702</v>
      </c>
      <c r="BQ9"/>
      <c r="BR9" t="s">
        <v>704</v>
      </c>
      <c r="BS9" t="s">
        <v>704</v>
      </c>
      <c r="BT9"/>
      <c r="BU9"/>
      <c r="BV9"/>
      <c r="BW9"/>
      <c r="BX9" t="s">
        <v>707</v>
      </c>
      <c r="BY9" t="s">
        <v>709</v>
      </c>
      <c r="BZ9" t="s">
        <v>709</v>
      </c>
      <c r="CA9"/>
      <c r="CB9"/>
      <c r="CC9" t="s">
        <v>709</v>
      </c>
      <c r="CD9" t="s">
        <v>709</v>
      </c>
    </row>
    <row r="10" spans="1:82">
      <c r="A10"/>
      <c r="B10"/>
      <c r="C10"/>
      <c r="D10"/>
      <c r="E10"/>
      <c r="F10"/>
      <c r="G10"/>
      <c r="H10"/>
      <c r="I10"/>
      <c r="J10"/>
      <c r="K10"/>
      <c r="L10"/>
      <c r="M10"/>
      <c r="N10"/>
      <c r="O10"/>
      <c r="P10"/>
      <c r="Q10"/>
      <c r="R10"/>
      <c r="S10"/>
      <c r="T10"/>
      <c r="U10" t="s">
        <v>630</v>
      </c>
      <c r="V10" t="s">
        <v>631</v>
      </c>
      <c r="W10" t="s">
        <v>630</v>
      </c>
      <c r="X10" t="s">
        <v>631</v>
      </c>
      <c r="Y10"/>
      <c r="Z10"/>
      <c r="AA10"/>
      <c r="AB10"/>
      <c r="AC10"/>
      <c r="AD10"/>
      <c r="AE10"/>
      <c r="AF10"/>
      <c r="AG10"/>
      <c r="AH10"/>
      <c r="AI10"/>
      <c r="AJ10"/>
      <c r="AK10"/>
      <c r="AL10"/>
      <c r="AM10"/>
      <c r="AN10"/>
      <c r="AO10"/>
      <c r="AP10"/>
      <c r="AQ10" t="s">
        <v>632</v>
      </c>
      <c r="AR10" t="s">
        <v>656</v>
      </c>
      <c r="AS10"/>
      <c r="AT10" t="s">
        <v>632</v>
      </c>
      <c r="AU10" t="s">
        <v>656</v>
      </c>
      <c r="AV10"/>
      <c r="AW10" t="s">
        <v>632</v>
      </c>
      <c r="AX10" t="s">
        <v>656</v>
      </c>
      <c r="AY10"/>
      <c r="AZ10" t="s">
        <v>632</v>
      </c>
      <c r="BA10" t="s">
        <v>656</v>
      </c>
      <c r="BB10"/>
      <c r="BC10" t="s">
        <v>632</v>
      </c>
      <c r="BD10" t="s">
        <v>656</v>
      </c>
      <c r="BE10"/>
      <c r="BF10" t="s">
        <v>632</v>
      </c>
      <c r="BG10" t="s">
        <v>656</v>
      </c>
      <c r="BH10"/>
      <c r="BI10" t="s">
        <v>632</v>
      </c>
      <c r="BJ10" t="s">
        <v>656</v>
      </c>
      <c r="BK10"/>
      <c r="BL10" t="s">
        <v>632</v>
      </c>
      <c r="BM10" t="s">
        <v>656</v>
      </c>
      <c r="BN10"/>
      <c r="BO10" t="s">
        <v>632</v>
      </c>
      <c r="BP10" t="s">
        <v>656</v>
      </c>
      <c r="BQ10"/>
      <c r="BR10" t="s">
        <v>632</v>
      </c>
      <c r="BS10" t="s">
        <v>656</v>
      </c>
      <c r="BT10"/>
      <c r="BU10"/>
      <c r="BV10"/>
      <c r="BW10"/>
      <c r="BX10" t="s">
        <v>706</v>
      </c>
      <c r="BY10" t="s">
        <v>710</v>
      </c>
      <c r="BZ10" t="s">
        <v>711</v>
      </c>
      <c r="CA10"/>
      <c r="CB10"/>
      <c r="CC10" t="s">
        <v>710</v>
      </c>
      <c r="CD10" t="s">
        <v>711</v>
      </c>
    </row>
    <row r="11" spans="1:82">
      <c r="A11"/>
      <c r="B11"/>
      <c r="C11"/>
      <c r="D11"/>
      <c r="E11"/>
      <c r="F11"/>
      <c r="G11"/>
      <c r="H11"/>
      <c r="I11"/>
      <c r="J11"/>
      <c r="K11"/>
      <c r="L11"/>
      <c r="M11"/>
      <c r="N11"/>
      <c r="O11"/>
      <c r="P11"/>
      <c r="Q11"/>
      <c r="R11"/>
      <c r="S11"/>
      <c r="T11"/>
      <c r="U11" t="s">
        <v>771</v>
      </c>
      <c r="V11" t="s">
        <v>771</v>
      </c>
      <c r="W11" t="s">
        <v>771</v>
      </c>
      <c r="X11" t="s">
        <v>771</v>
      </c>
      <c r="Y11"/>
      <c r="Z11"/>
      <c r="AA11"/>
      <c r="AB11"/>
      <c r="AC11"/>
      <c r="AD11"/>
      <c r="AE11"/>
      <c r="AF11"/>
      <c r="AG11"/>
      <c r="AH11"/>
      <c r="AI11"/>
      <c r="AJ11"/>
      <c r="AK11"/>
      <c r="AL11"/>
      <c r="AM11"/>
      <c r="AN11"/>
      <c r="AO11"/>
      <c r="AP11"/>
      <c r="AQ11" t="s">
        <v>771</v>
      </c>
      <c r="AR11" t="s">
        <v>771</v>
      </c>
      <c r="AS11"/>
      <c r="AT11" t="s">
        <v>771</v>
      </c>
      <c r="AU11" t="s">
        <v>771</v>
      </c>
      <c r="AV11"/>
      <c r="AW11" t="s">
        <v>771</v>
      </c>
      <c r="AX11" t="s">
        <v>771</v>
      </c>
      <c r="AY11"/>
      <c r="AZ11" t="s">
        <v>771</v>
      </c>
      <c r="BA11" t="s">
        <v>771</v>
      </c>
      <c r="BB11"/>
      <c r="BC11" t="s">
        <v>771</v>
      </c>
      <c r="BD11" t="s">
        <v>771</v>
      </c>
      <c r="BE11"/>
      <c r="BF11" s="336" t="s">
        <v>228</v>
      </c>
      <c r="BG11" s="336" t="s">
        <v>228</v>
      </c>
      <c r="BH11"/>
      <c r="BI11" s="336" t="s">
        <v>228</v>
      </c>
      <c r="BJ11" s="336" t="s">
        <v>228</v>
      </c>
      <c r="BK11"/>
      <c r="BL11" t="s">
        <v>771</v>
      </c>
      <c r="BM11" t="s">
        <v>771</v>
      </c>
      <c r="BN11"/>
      <c r="BO11" t="s">
        <v>771</v>
      </c>
      <c r="BP11" t="s">
        <v>771</v>
      </c>
      <c r="BQ11"/>
      <c r="BR11" t="s">
        <v>771</v>
      </c>
      <c r="BS11" t="s">
        <v>771</v>
      </c>
      <c r="BT11"/>
      <c r="BU11"/>
      <c r="BV11"/>
      <c r="BW11"/>
      <c r="BX11" t="s">
        <v>772</v>
      </c>
      <c r="BY11"/>
      <c r="BZ11"/>
      <c r="CA11"/>
      <c r="CB11"/>
      <c r="CC11" t="s">
        <v>768</v>
      </c>
      <c r="CD11" t="s">
        <v>768</v>
      </c>
    </row>
    <row r="12" spans="1:82">
      <c r="A12"/>
      <c r="B12"/>
      <c r="C12"/>
      <c r="D12"/>
      <c r="E12"/>
      <c r="F12"/>
      <c r="G12"/>
      <c r="H12"/>
      <c r="I12"/>
      <c r="J12"/>
      <c r="K12"/>
      <c r="L12"/>
      <c r="M12"/>
      <c r="N12"/>
      <c r="O12"/>
      <c r="P12"/>
      <c r="Q12"/>
      <c r="R12"/>
      <c r="S12"/>
      <c r="T12"/>
      <c r="U12" t="s">
        <v>765</v>
      </c>
      <c r="V12" t="s">
        <v>765</v>
      </c>
      <c r="W12" t="s">
        <v>765</v>
      </c>
      <c r="X12" t="s">
        <v>765</v>
      </c>
      <c r="Y12"/>
      <c r="Z12"/>
      <c r="AA12"/>
      <c r="AB12"/>
      <c r="AC12"/>
      <c r="AD12"/>
      <c r="AE12"/>
      <c r="AF12"/>
      <c r="AG12"/>
      <c r="AH12"/>
      <c r="AI12"/>
      <c r="AJ12"/>
      <c r="AK12"/>
      <c r="AL12"/>
      <c r="AM12"/>
      <c r="AN12"/>
      <c r="AO12"/>
      <c r="AP12"/>
      <c r="AQ12" t="s">
        <v>765</v>
      </c>
      <c r="AR12" t="s">
        <v>765</v>
      </c>
      <c r="AS12"/>
      <c r="AT12" t="s">
        <v>765</v>
      </c>
      <c r="AU12" t="s">
        <v>765</v>
      </c>
      <c r="AV12"/>
      <c r="AW12" t="s">
        <v>765</v>
      </c>
      <c r="AX12" t="s">
        <v>765</v>
      </c>
      <c r="AY12"/>
      <c r="AZ12" t="s">
        <v>765</v>
      </c>
      <c r="BA12" t="s">
        <v>765</v>
      </c>
      <c r="BB12"/>
      <c r="BC12" t="s">
        <v>765</v>
      </c>
      <c r="BD12" t="s">
        <v>765</v>
      </c>
      <c r="BE12"/>
      <c r="BF12" t="s">
        <v>765</v>
      </c>
      <c r="BG12" t="s">
        <v>765</v>
      </c>
      <c r="BH12"/>
      <c r="BI12" t="s">
        <v>765</v>
      </c>
      <c r="BJ12" t="s">
        <v>765</v>
      </c>
      <c r="BK12"/>
      <c r="BL12" t="s">
        <v>765</v>
      </c>
      <c r="BM12" t="s">
        <v>765</v>
      </c>
      <c r="BN12"/>
      <c r="BO12" t="s">
        <v>765</v>
      </c>
      <c r="BP12" t="s">
        <v>765</v>
      </c>
      <c r="BQ12"/>
      <c r="BR12" t="s">
        <v>765</v>
      </c>
      <c r="BS12" t="s">
        <v>765</v>
      </c>
      <c r="BT12"/>
      <c r="BU12"/>
      <c r="BV12"/>
      <c r="BW12"/>
      <c r="BX12" t="s">
        <v>765</v>
      </c>
      <c r="BY12"/>
      <c r="BZ12"/>
      <c r="CA12"/>
      <c r="CB12"/>
      <c r="CC12" t="s">
        <v>765</v>
      </c>
      <c r="CD12" t="s">
        <v>765</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244</v>
      </c>
      <c r="E14" s="5" t="s">
        <v>258</v>
      </c>
      <c r="F14" s="5" t="s">
        <v>259</v>
      </c>
      <c r="G14" s="146" t="s">
        <v>330</v>
      </c>
      <c r="H14" s="324" t="s">
        <v>339</v>
      </c>
      <c r="I14" s="325" t="s">
        <v>345</v>
      </c>
      <c r="J14" s="326" t="s">
        <v>359</v>
      </c>
      <c r="K14" s="78" t="s">
        <v>355</v>
      </c>
      <c r="L14" s="78" t="s">
        <v>291</v>
      </c>
      <c r="M14" s="78" t="s">
        <v>312</v>
      </c>
      <c r="N14" s="78" t="s">
        <v>327</v>
      </c>
      <c r="O14" s="78" t="s">
        <v>360</v>
      </c>
      <c r="P14" s="78" t="s">
        <v>361</v>
      </c>
      <c r="Q14" s="327" t="s">
        <v>362</v>
      </c>
      <c r="R14" s="239" t="s">
        <v>513</v>
      </c>
      <c r="S14" s="239" t="s">
        <v>514</v>
      </c>
      <c r="T14" s="239" t="s">
        <v>515</v>
      </c>
      <c r="U14" s="83" t="s">
        <v>521</v>
      </c>
      <c r="V14" s="83" t="s">
        <v>522</v>
      </c>
      <c r="W14" s="83" t="s">
        <v>523</v>
      </c>
      <c r="X14" s="83" t="s">
        <v>524</v>
      </c>
      <c r="Y14" s="327" t="s">
        <v>363</v>
      </c>
      <c r="Z14" s="328" t="s">
        <v>364</v>
      </c>
      <c r="AA14" s="328" t="s">
        <v>365</v>
      </c>
      <c r="AB14" s="328" t="s">
        <v>366</v>
      </c>
      <c r="AC14" s="328" t="s">
        <v>528</v>
      </c>
      <c r="AD14" s="328" t="s">
        <v>527</v>
      </c>
      <c r="AE14" s="328" t="s">
        <v>367</v>
      </c>
      <c r="AF14" s="239" t="s">
        <v>368</v>
      </c>
      <c r="AG14" s="239" t="s">
        <v>369</v>
      </c>
      <c r="AH14" s="239" t="s">
        <v>370</v>
      </c>
      <c r="AI14" s="239" t="s">
        <v>371</v>
      </c>
      <c r="AJ14" s="239" t="s">
        <v>372</v>
      </c>
      <c r="AK14" s="239" t="s">
        <v>373</v>
      </c>
      <c r="AL14" s="239" t="s">
        <v>374</v>
      </c>
      <c r="AM14" s="239" t="s">
        <v>375</v>
      </c>
      <c r="AN14" s="239" t="s">
        <v>376</v>
      </c>
      <c r="AO14" s="239" t="s">
        <v>377</v>
      </c>
      <c r="AP14" s="327" t="s">
        <v>378</v>
      </c>
      <c r="AQ14" s="78" t="s">
        <v>379</v>
      </c>
      <c r="AR14" s="78" t="s">
        <v>380</v>
      </c>
      <c r="AS14" s="327" t="s">
        <v>381</v>
      </c>
      <c r="AT14" s="78" t="s">
        <v>382</v>
      </c>
      <c r="AU14" s="78" t="s">
        <v>383</v>
      </c>
      <c r="AV14" s="327" t="s">
        <v>384</v>
      </c>
      <c r="AW14" s="78" t="s">
        <v>385</v>
      </c>
      <c r="AX14" s="78" t="s">
        <v>386</v>
      </c>
      <c r="AY14" s="327" t="s">
        <v>387</v>
      </c>
      <c r="AZ14" s="78" t="s">
        <v>388</v>
      </c>
      <c r="BA14" s="78" t="s">
        <v>389</v>
      </c>
      <c r="BB14" s="327" t="s">
        <v>390</v>
      </c>
      <c r="BC14" s="78" t="s">
        <v>391</v>
      </c>
      <c r="BD14" s="78" t="s">
        <v>392</v>
      </c>
      <c r="BE14" s="327" t="s">
        <v>393</v>
      </c>
      <c r="BF14" s="78" t="s">
        <v>394</v>
      </c>
      <c r="BG14" s="78" t="s">
        <v>395</v>
      </c>
      <c r="BH14" s="327" t="s">
        <v>396</v>
      </c>
      <c r="BI14" s="78" t="s">
        <v>397</v>
      </c>
      <c r="BJ14" s="78" t="s">
        <v>398</v>
      </c>
      <c r="BK14" s="327" t="s">
        <v>399</v>
      </c>
      <c r="BL14" s="78" t="s">
        <v>400</v>
      </c>
      <c r="BM14" s="78" t="s">
        <v>401</v>
      </c>
      <c r="BN14" s="327" t="s">
        <v>402</v>
      </c>
      <c r="BO14" s="78" t="s">
        <v>403</v>
      </c>
      <c r="BP14" s="78" t="s">
        <v>404</v>
      </c>
      <c r="BQ14" s="327" t="s">
        <v>405</v>
      </c>
      <c r="BR14" s="78" t="s">
        <v>406</v>
      </c>
      <c r="BS14" s="78" t="s">
        <v>407</v>
      </c>
      <c r="BT14" s="329" t="s">
        <v>616</v>
      </c>
      <c r="BU14" s="330" t="s">
        <v>408</v>
      </c>
      <c r="BV14" s="239" t="s">
        <v>409</v>
      </c>
      <c r="BW14" s="327" t="s">
        <v>410</v>
      </c>
      <c r="BX14" s="78" t="s">
        <v>411</v>
      </c>
      <c r="BY14" s="324" t="s">
        <v>412</v>
      </c>
      <c r="BZ14" s="78" t="s">
        <v>413</v>
      </c>
      <c r="CA14" s="239" t="s">
        <v>414</v>
      </c>
      <c r="CB14" s="239" t="s">
        <v>415</v>
      </c>
      <c r="CC14" s="78" t="s">
        <v>416</v>
      </c>
      <c r="CD14" s="78" t="s">
        <v>417</v>
      </c>
    </row>
    <row r="15" spans="1:82">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R,MATCH($D15,VMMC!$D:$D,0)),0),$U15,$V15,$W15,$X15,SUM(SUMIFS($AQ15:$BS15,$AQ$3:$BS$3,{"Positive","Negative"}))),0)</f>
        <v>0</v>
      </c>
      <c r="BV15" s="139">
        <f>IF($BT15=0,0,$P15/$BT15)</f>
        <v>0</v>
      </c>
      <c r="BX15" s="25">
        <f>IF(OR($B15="01-04",$B15="05-09",$B15="10-14"),"",ROUND($BW15*$BT15,0))</f>
        <v>0</v>
      </c>
      <c r="CB15" s="139">
        <f>IF(OR($B15="01-04",$B15="05-09"),"",IFERROR($BZ15/SUM($BY15,$BZ15),0))</f>
        <v>0</v>
      </c>
      <c r="CC15" s="25">
        <f>IF(OR($B15="01-04",$B15="05-09"),"",SUM($BY15,$BZ15)*(1+$CA15)*(1-$CB15))</f>
        <v>0</v>
      </c>
      <c r="CD15" s="25">
        <f>IF(OR($B15="01-04",$B15="05-09"),"",IF(SUM($BY15,$BZ15)=0,$CC15/(1-$CB15)-$CC15,SUM($BY15,$BZ15)*(1+$CA15)-$CC15))</f>
        <v>0</v>
      </c>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21" priority="23">
      <formula>AND(ISNUMBER($AO1),OR($AO1&lt;1,$AO1&gt;1))</formula>
    </cfRule>
  </conditionalFormatting>
  <conditionalFormatting sqref="I1:I4 I3623:I1048576 I14">
    <cfRule type="cellIs" dxfId="20" priority="13" operator="lessThan">
      <formula>0</formula>
    </cfRule>
  </conditionalFormatting>
  <conditionalFormatting sqref="K1:P4 K14:P1048576">
    <cfRule type="expression" dxfId="19" priority="12">
      <formula>$O1&lt;0</formula>
    </cfRule>
  </conditionalFormatting>
  <conditionalFormatting sqref="R1:T4 R14:T1048576">
    <cfRule type="expression" dxfId="18" priority="59">
      <formula>AND(OR($B1="15-19",$B1="20-24",$B1="25-29",$B1="30-34",$B1="35-39",$B1="40-44",$B1="45-49",$B1="50+"),$R1&lt;20%)</formula>
    </cfRule>
  </conditionalFormatting>
  <conditionalFormatting sqref="K1:L4 Y1:Z4 Y14:Z1048576 K14:L1048576">
    <cfRule type="expression" dxfId="17" priority="7">
      <formula>OR($C1="Male",$B1="01-04",$B1="05-09")</formula>
    </cfRule>
  </conditionalFormatting>
  <conditionalFormatting sqref="N1:N4 AB1:AB4 AB14:AB1048576 N14:N1048576">
    <cfRule type="expression" dxfId="16" priority="6">
      <formula>OR($C1="Female",$B1="01-04",$B1="05-09")</formula>
    </cfRule>
  </conditionalFormatting>
  <conditionalFormatting sqref="BE1:BJ4 BE15:BF15 BH15:BI15 AJ1:AK4 BE14:BJ14 BE16:BJ1048576 AJ14:AK1048576">
    <cfRule type="expression" dxfId="15" priority="5">
      <formula>OR($B1="05-09",$B1="10-14",$B1="15-19",$B1="20-24",$B1="25-29",$B1="30-34",$B1="35-39",$B1="40-44",$B1="45-49",$B1="50+")</formula>
    </cfRule>
  </conditionalFormatting>
  <conditionalFormatting sqref="BW1:BX4 BW14:BX1048576">
    <cfRule type="expression" dxfId="14" priority="4">
      <formula>OR($B1="01-04",$B1="05-09",$B1="10-14")</formula>
    </cfRule>
  </conditionalFormatting>
  <conditionalFormatting sqref="BY1:CD4 BY14:CD1048576">
    <cfRule type="expression" dxfId="13" priority="3">
      <formula>OR($B1="01-04",$B1="05-09")</formula>
    </cfRule>
  </conditionalFormatting>
  <conditionalFormatting sqref="J1:J4 J14: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170" zoomScaleNormal="170" workbookViewId="0">
      <pane xSplit="6" ySplit="14" topLeftCell="R15" activePane="bottomRight" state="frozen"/>
      <selection activeCell="B5" sqref="B5"/>
      <selection pane="topRight" activeCell="B5" sqref="B5"/>
      <selection pane="bottomLeft" activeCell="B5" sqref="B5"/>
      <selection pane="bottomRight" activeCell="Y10" sqref="Y10"/>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t="e">
        <f>SUBTOTAL(101,O$15:INDEX(O:O,COUNTA($A:$A)+5-COUNTA($A$1:$A$14)))</f>
        <v>#DIV/0!</v>
      </c>
      <c r="P4" s="138"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8">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625</v>
      </c>
      <c r="B5" t="s">
        <v>625</v>
      </c>
      <c r="C5" t="s">
        <v>625</v>
      </c>
      <c r="D5" t="s">
        <v>625</v>
      </c>
      <c r="E5" t="s">
        <v>625</v>
      </c>
      <c r="F5" t="s">
        <v>625</v>
      </c>
      <c r="G5" t="s">
        <v>625</v>
      </c>
      <c r="H5" t="s">
        <v>625</v>
      </c>
      <c r="I5" t="s">
        <v>625</v>
      </c>
      <c r="J5" t="s">
        <v>625</v>
      </c>
      <c r="K5" t="s">
        <v>642</v>
      </c>
      <c r="L5" t="s">
        <v>642</v>
      </c>
      <c r="M5" t="s">
        <v>642</v>
      </c>
      <c r="N5" t="s">
        <v>642</v>
      </c>
      <c r="O5" t="s">
        <v>625</v>
      </c>
      <c r="P5" t="s">
        <v>625</v>
      </c>
      <c r="Q5" t="s">
        <v>642</v>
      </c>
      <c r="R5" t="s">
        <v>642</v>
      </c>
      <c r="S5" t="s">
        <v>642</v>
      </c>
      <c r="T5" t="s">
        <v>642</v>
      </c>
      <c r="U5" t="s">
        <v>625</v>
      </c>
      <c r="V5" t="s">
        <v>642</v>
      </c>
      <c r="W5" t="s">
        <v>642</v>
      </c>
      <c r="X5" t="s">
        <v>642</v>
      </c>
      <c r="Y5" t="s">
        <v>642</v>
      </c>
    </row>
    <row r="6" spans="1:25">
      <c r="A6" t="s">
        <v>764</v>
      </c>
      <c r="B6" t="s">
        <v>764</v>
      </c>
      <c r="C6" t="s">
        <v>764</v>
      </c>
      <c r="D6" t="s">
        <v>764</v>
      </c>
      <c r="E6" t="s">
        <v>764</v>
      </c>
      <c r="F6" t="s">
        <v>764</v>
      </c>
      <c r="G6" t="s">
        <v>645</v>
      </c>
      <c r="H6" t="s">
        <v>645</v>
      </c>
      <c r="I6" t="s">
        <v>644</v>
      </c>
      <c r="J6" t="s">
        <v>644</v>
      </c>
      <c r="K6" t="s">
        <v>617</v>
      </c>
      <c r="L6" t="s">
        <v>617</v>
      </c>
      <c r="M6" t="s">
        <v>617</v>
      </c>
      <c r="N6" t="s">
        <v>617</v>
      </c>
      <c r="O6" t="s">
        <v>644</v>
      </c>
      <c r="P6" t="s">
        <v>644</v>
      </c>
      <c r="Q6" t="s">
        <v>617</v>
      </c>
      <c r="R6" t="s">
        <v>617</v>
      </c>
      <c r="S6" t="s">
        <v>617</v>
      </c>
      <c r="T6" t="s">
        <v>617</v>
      </c>
      <c r="U6" t="s">
        <v>645</v>
      </c>
      <c r="V6" t="s">
        <v>617</v>
      </c>
      <c r="W6" t="s">
        <v>617</v>
      </c>
      <c r="X6" t="s">
        <v>617</v>
      </c>
      <c r="Y6" t="s">
        <v>617</v>
      </c>
    </row>
    <row r="7" spans="1:25">
      <c r="A7" t="s">
        <v>641</v>
      </c>
      <c r="B7" t="s">
        <v>641</v>
      </c>
      <c r="C7" t="s">
        <v>641</v>
      </c>
      <c r="D7" t="s">
        <v>641</v>
      </c>
      <c r="E7" t="s">
        <v>641</v>
      </c>
      <c r="F7" t="s">
        <v>641</v>
      </c>
      <c r="G7" t="s">
        <v>620</v>
      </c>
      <c r="H7" t="s">
        <v>620</v>
      </c>
      <c r="I7" t="s">
        <v>620</v>
      </c>
      <c r="J7" t="s">
        <v>620</v>
      </c>
      <c r="K7" t="s">
        <v>619</v>
      </c>
      <c r="L7" t="s">
        <v>619</v>
      </c>
      <c r="M7" t="s">
        <v>619</v>
      </c>
      <c r="N7" t="s">
        <v>619</v>
      </c>
      <c r="O7" t="s">
        <v>620</v>
      </c>
      <c r="P7" t="s">
        <v>620</v>
      </c>
      <c r="Q7" t="s">
        <v>619</v>
      </c>
      <c r="R7" t="s">
        <v>619</v>
      </c>
      <c r="S7" t="s">
        <v>619</v>
      </c>
      <c r="T7" t="s">
        <v>619</v>
      </c>
      <c r="U7" t="s">
        <v>620</v>
      </c>
      <c r="V7" t="s">
        <v>619</v>
      </c>
      <c r="W7" t="s">
        <v>619</v>
      </c>
      <c r="X7" t="s">
        <v>619</v>
      </c>
      <c r="Y7" t="s">
        <v>619</v>
      </c>
    </row>
    <row r="8" spans="1:25">
      <c r="A8"/>
      <c r="B8"/>
      <c r="C8"/>
      <c r="D8"/>
      <c r="E8"/>
      <c r="F8"/>
      <c r="G8"/>
      <c r="H8"/>
      <c r="I8"/>
      <c r="J8"/>
      <c r="K8" t="s">
        <v>712</v>
      </c>
      <c r="L8" t="s">
        <v>712</v>
      </c>
      <c r="M8" t="s">
        <v>712</v>
      </c>
      <c r="N8" t="s">
        <v>712</v>
      </c>
      <c r="O8"/>
      <c r="P8"/>
      <c r="Q8" t="s">
        <v>718</v>
      </c>
      <c r="R8" t="s">
        <v>718</v>
      </c>
      <c r="S8" t="s">
        <v>718</v>
      </c>
      <c r="T8" t="s">
        <v>718</v>
      </c>
      <c r="U8"/>
      <c r="V8" t="s">
        <v>724</v>
      </c>
      <c r="W8" t="s">
        <v>724</v>
      </c>
      <c r="X8" t="s">
        <v>724</v>
      </c>
      <c r="Y8" t="s">
        <v>724</v>
      </c>
    </row>
    <row r="9" spans="1:25">
      <c r="A9"/>
      <c r="B9"/>
      <c r="C9"/>
      <c r="D9"/>
      <c r="E9"/>
      <c r="F9"/>
      <c r="G9"/>
      <c r="H9"/>
      <c r="I9"/>
      <c r="J9"/>
      <c r="K9" t="s">
        <v>713</v>
      </c>
      <c r="L9" t="s">
        <v>713</v>
      </c>
      <c r="M9" t="s">
        <v>713</v>
      </c>
      <c r="N9" t="s">
        <v>713</v>
      </c>
      <c r="O9"/>
      <c r="P9"/>
      <c r="Q9" t="s">
        <v>719</v>
      </c>
      <c r="R9" t="s">
        <v>719</v>
      </c>
      <c r="S9" t="s">
        <v>719</v>
      </c>
      <c r="T9" t="s">
        <v>719</v>
      </c>
      <c r="U9"/>
      <c r="V9" t="s">
        <v>725</v>
      </c>
      <c r="W9" t="s">
        <v>725</v>
      </c>
      <c r="X9" t="s">
        <v>725</v>
      </c>
      <c r="Y9" t="s">
        <v>725</v>
      </c>
    </row>
    <row r="10" spans="1:25">
      <c r="A10"/>
      <c r="B10"/>
      <c r="C10"/>
      <c r="D10"/>
      <c r="E10"/>
      <c r="F10"/>
      <c r="G10"/>
      <c r="H10"/>
      <c r="I10"/>
      <c r="J10"/>
      <c r="K10" t="s">
        <v>714</v>
      </c>
      <c r="L10" t="s">
        <v>715</v>
      </c>
      <c r="M10" t="s">
        <v>716</v>
      </c>
      <c r="N10" t="s">
        <v>717</v>
      </c>
      <c r="O10"/>
      <c r="P10"/>
      <c r="Q10" t="s">
        <v>720</v>
      </c>
      <c r="R10" t="s">
        <v>721</v>
      </c>
      <c r="S10" t="s">
        <v>722</v>
      </c>
      <c r="T10" t="s">
        <v>723</v>
      </c>
      <c r="U10"/>
      <c r="V10" t="s">
        <v>720</v>
      </c>
      <c r="W10" t="s">
        <v>721</v>
      </c>
      <c r="X10" t="s">
        <v>722</v>
      </c>
      <c r="Y10" t="s">
        <v>723</v>
      </c>
    </row>
    <row r="11" spans="1:25">
      <c r="A11"/>
      <c r="B11"/>
      <c r="C11"/>
      <c r="D11"/>
      <c r="E11"/>
      <c r="F11"/>
      <c r="G11"/>
      <c r="H11"/>
      <c r="I11"/>
      <c r="J11"/>
      <c r="K11" t="s">
        <v>773</v>
      </c>
      <c r="L11" t="s">
        <v>773</v>
      </c>
      <c r="M11" t="s">
        <v>773</v>
      </c>
      <c r="N11" t="s">
        <v>773</v>
      </c>
      <c r="O11"/>
      <c r="P11"/>
      <c r="Q11" t="s">
        <v>773</v>
      </c>
      <c r="R11" t="s">
        <v>773</v>
      </c>
      <c r="S11" t="s">
        <v>773</v>
      </c>
      <c r="T11" t="s">
        <v>773</v>
      </c>
      <c r="U11"/>
      <c r="V11" t="s">
        <v>773</v>
      </c>
      <c r="W11" t="s">
        <v>773</v>
      </c>
      <c r="X11" t="s">
        <v>773</v>
      </c>
      <c r="Y11" t="s">
        <v>773</v>
      </c>
    </row>
    <row r="12" spans="1:25">
      <c r="A12"/>
      <c r="B12"/>
      <c r="C12"/>
      <c r="D12"/>
      <c r="E12"/>
      <c r="F12"/>
      <c r="G12"/>
      <c r="H12"/>
      <c r="I12"/>
      <c r="J12"/>
      <c r="K12" t="s">
        <v>765</v>
      </c>
      <c r="L12" t="s">
        <v>765</v>
      </c>
      <c r="M12" t="s">
        <v>765</v>
      </c>
      <c r="N12" t="s">
        <v>765</v>
      </c>
      <c r="O12"/>
      <c r="P12"/>
      <c r="Q12" t="s">
        <v>765</v>
      </c>
      <c r="R12" t="s">
        <v>765</v>
      </c>
      <c r="S12" t="s">
        <v>765</v>
      </c>
      <c r="T12" t="s">
        <v>765</v>
      </c>
      <c r="U12"/>
      <c r="V12" t="s">
        <v>765</v>
      </c>
      <c r="W12" t="s">
        <v>765</v>
      </c>
      <c r="X12" t="s">
        <v>765</v>
      </c>
      <c r="Y12" t="s">
        <v>765</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80" t="s">
        <v>244</v>
      </c>
      <c r="E14" s="80" t="s">
        <v>258</v>
      </c>
      <c r="F14" s="80" t="s">
        <v>259</v>
      </c>
      <c r="G14" s="146" t="s">
        <v>418</v>
      </c>
      <c r="H14" s="146" t="s">
        <v>419</v>
      </c>
      <c r="I14" s="146" t="s">
        <v>420</v>
      </c>
      <c r="J14" s="146" t="s">
        <v>421</v>
      </c>
      <c r="K14" s="78" t="s">
        <v>422</v>
      </c>
      <c r="L14" s="78" t="s">
        <v>423</v>
      </c>
      <c r="M14" s="78" t="s">
        <v>424</v>
      </c>
      <c r="N14" s="78" t="s">
        <v>425</v>
      </c>
      <c r="O14" s="239" t="s">
        <v>426</v>
      </c>
      <c r="P14" s="239" t="s">
        <v>427</v>
      </c>
      <c r="Q14" s="78" t="s">
        <v>428</v>
      </c>
      <c r="R14" s="78" t="s">
        <v>429</v>
      </c>
      <c r="S14" s="78" t="s">
        <v>430</v>
      </c>
      <c r="T14" s="78" t="s">
        <v>431</v>
      </c>
      <c r="U14" s="146" t="s">
        <v>432</v>
      </c>
      <c r="V14" s="78" t="s">
        <v>433</v>
      </c>
      <c r="W14" s="78" t="s">
        <v>434</v>
      </c>
      <c r="X14" s="78" t="s">
        <v>435</v>
      </c>
      <c r="Y14" s="78" t="s">
        <v>436</v>
      </c>
    </row>
    <row r="15" spans="1:25">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40">
        <v>0.85</v>
      </c>
      <c r="V15" s="25">
        <f>ROUND($Q15*$U15,0)</f>
        <v>0</v>
      </c>
      <c r="W15" s="25">
        <f>ROUND($R15*$U15,0)</f>
        <v>0</v>
      </c>
      <c r="X15" s="25">
        <f>ROUND($S15*$U15,0)</f>
        <v>0</v>
      </c>
      <c r="Y15" s="25">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L12" sqref="L12"/>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625</v>
      </c>
      <c r="B5" t="s">
        <v>625</v>
      </c>
      <c r="C5" t="s">
        <v>625</v>
      </c>
      <c r="D5" t="s">
        <v>625</v>
      </c>
      <c r="E5" t="s">
        <v>625</v>
      </c>
      <c r="F5" t="s">
        <v>642</v>
      </c>
      <c r="G5" t="s">
        <v>625</v>
      </c>
      <c r="H5" t="s">
        <v>625</v>
      </c>
      <c r="I5" t="s">
        <v>642</v>
      </c>
      <c r="J5" t="s">
        <v>642</v>
      </c>
      <c r="K5" t="s">
        <v>625</v>
      </c>
      <c r="L5" t="s">
        <v>642</v>
      </c>
    </row>
    <row r="6" spans="1:12">
      <c r="A6" t="s">
        <v>764</v>
      </c>
      <c r="B6" t="s">
        <v>764</v>
      </c>
      <c r="C6" t="s">
        <v>764</v>
      </c>
      <c r="D6" t="s">
        <v>764</v>
      </c>
      <c r="E6" t="s">
        <v>764</v>
      </c>
      <c r="F6" t="s">
        <v>643</v>
      </c>
      <c r="G6" t="s">
        <v>644</v>
      </c>
      <c r="H6" t="s">
        <v>645</v>
      </c>
      <c r="I6" t="s">
        <v>617</v>
      </c>
      <c r="J6" t="s">
        <v>617</v>
      </c>
      <c r="K6" t="s">
        <v>645</v>
      </c>
      <c r="L6" t="s">
        <v>617</v>
      </c>
    </row>
    <row r="7" spans="1:12">
      <c r="A7" t="s">
        <v>641</v>
      </c>
      <c r="B7" t="s">
        <v>641</v>
      </c>
      <c r="C7" t="s">
        <v>641</v>
      </c>
      <c r="D7" t="s">
        <v>641</v>
      </c>
      <c r="E7" t="s">
        <v>641</v>
      </c>
      <c r="F7" t="s">
        <v>619</v>
      </c>
      <c r="G7" t="s">
        <v>620</v>
      </c>
      <c r="H7" t="s">
        <v>620</v>
      </c>
      <c r="I7" t="s">
        <v>619</v>
      </c>
      <c r="J7" t="s">
        <v>619</v>
      </c>
      <c r="K7" t="s">
        <v>620</v>
      </c>
      <c r="L7" t="s">
        <v>619</v>
      </c>
    </row>
    <row r="8" spans="1:12">
      <c r="A8"/>
      <c r="B8"/>
      <c r="C8"/>
      <c r="D8"/>
      <c r="E8"/>
      <c r="F8" t="s">
        <v>761</v>
      </c>
      <c r="G8"/>
      <c r="H8"/>
      <c r="I8" t="s">
        <v>726</v>
      </c>
      <c r="J8" t="s">
        <v>726</v>
      </c>
      <c r="K8"/>
      <c r="L8" t="s">
        <v>730</v>
      </c>
    </row>
    <row r="9" spans="1:12">
      <c r="A9"/>
      <c r="B9"/>
      <c r="C9"/>
      <c r="D9"/>
      <c r="E9"/>
      <c r="F9" t="s">
        <v>762</v>
      </c>
      <c r="G9"/>
      <c r="H9"/>
      <c r="I9" t="s">
        <v>727</v>
      </c>
      <c r="J9" t="s">
        <v>727</v>
      </c>
      <c r="K9"/>
      <c r="L9" t="s">
        <v>731</v>
      </c>
    </row>
    <row r="10" spans="1:12">
      <c r="A10"/>
      <c r="B10"/>
      <c r="C10"/>
      <c r="D10"/>
      <c r="E10"/>
      <c r="F10"/>
      <c r="G10"/>
      <c r="H10"/>
      <c r="I10" t="s">
        <v>729</v>
      </c>
      <c r="J10" t="s">
        <v>728</v>
      </c>
      <c r="K10"/>
      <c r="L10"/>
    </row>
    <row r="11" spans="1:12">
      <c r="A11"/>
      <c r="B11"/>
      <c r="C11"/>
      <c r="D11"/>
      <c r="E11"/>
      <c r="F11"/>
      <c r="G11"/>
      <c r="H11"/>
      <c r="I11" t="s">
        <v>774</v>
      </c>
      <c r="J11" t="s">
        <v>774</v>
      </c>
      <c r="K11"/>
      <c r="L11" t="s">
        <v>774</v>
      </c>
    </row>
    <row r="12" spans="1:12">
      <c r="A12"/>
      <c r="B12"/>
      <c r="C12"/>
      <c r="D12"/>
      <c r="E12"/>
      <c r="F12"/>
      <c r="G12"/>
      <c r="H12"/>
      <c r="I12" t="s">
        <v>765</v>
      </c>
      <c r="J12" t="s">
        <v>765</v>
      </c>
      <c r="K12"/>
      <c r="L12" t="s">
        <v>765</v>
      </c>
    </row>
    <row r="13" spans="1:12">
      <c r="A13"/>
      <c r="B13"/>
      <c r="C13"/>
      <c r="D13"/>
      <c r="E13"/>
      <c r="F13"/>
      <c r="G13"/>
      <c r="H13"/>
      <c r="I13"/>
      <c r="J13"/>
      <c r="K13"/>
      <c r="L13"/>
    </row>
    <row r="14" spans="1:12">
      <c r="A14" s="9" t="s">
        <v>6</v>
      </c>
      <c r="B14" s="9" t="s">
        <v>53</v>
      </c>
      <c r="C14" s="9" t="s">
        <v>7</v>
      </c>
      <c r="D14" s="9" t="s">
        <v>258</v>
      </c>
      <c r="E14" s="9" t="s">
        <v>259</v>
      </c>
      <c r="F14" s="78" t="s">
        <v>437</v>
      </c>
      <c r="G14" s="146" t="s">
        <v>438</v>
      </c>
      <c r="H14" s="146" t="s">
        <v>439</v>
      </c>
      <c r="I14" s="78" t="s">
        <v>440</v>
      </c>
      <c r="J14" s="78" t="s">
        <v>441</v>
      </c>
      <c r="K14" s="239" t="s">
        <v>442</v>
      </c>
      <c r="L14" s="78" t="s">
        <v>525</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D1048549" activePane="bottomRight" state="frozen"/>
      <selection activeCell="B5" sqref="B5"/>
      <selection pane="topRight" activeCell="B5" sqref="B5"/>
      <selection pane="bottomLeft" activeCell="B5" sqref="B5"/>
      <selection pane="bottomRight" activeCell="D1" sqref="D1:T1048576"/>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60" t="s">
        <v>225</v>
      </c>
      <c r="B3" s="361"/>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625</v>
      </c>
      <c r="B5" t="s">
        <v>625</v>
      </c>
      <c r="C5" t="s">
        <v>625</v>
      </c>
      <c r="D5" t="s">
        <v>639</v>
      </c>
      <c r="E5" t="s">
        <v>639</v>
      </c>
      <c r="F5" t="s">
        <v>639</v>
      </c>
      <c r="G5" t="s">
        <v>642</v>
      </c>
      <c r="H5" t="s">
        <v>642</v>
      </c>
      <c r="I5" t="s">
        <v>640</v>
      </c>
      <c r="J5" t="s">
        <v>642</v>
      </c>
      <c r="K5" t="s">
        <v>642</v>
      </c>
      <c r="L5" t="s">
        <v>642</v>
      </c>
      <c r="M5" t="s">
        <v>642</v>
      </c>
      <c r="N5" t="s">
        <v>642</v>
      </c>
      <c r="O5" t="s">
        <v>642</v>
      </c>
      <c r="P5" t="s">
        <v>642</v>
      </c>
      <c r="Q5" t="s">
        <v>642</v>
      </c>
      <c r="R5" t="s">
        <v>642</v>
      </c>
      <c r="S5" t="s">
        <v>642</v>
      </c>
      <c r="T5" t="s">
        <v>642</v>
      </c>
    </row>
    <row r="6" spans="1:20">
      <c r="A6" t="s">
        <v>764</v>
      </c>
      <c r="B6" t="s">
        <v>764</v>
      </c>
      <c r="C6" t="s">
        <v>764</v>
      </c>
      <c r="D6" t="s">
        <v>617</v>
      </c>
      <c r="E6" t="s">
        <v>617</v>
      </c>
      <c r="F6" t="s">
        <v>617</v>
      </c>
      <c r="G6" t="s">
        <v>643</v>
      </c>
      <c r="H6" t="s">
        <v>617</v>
      </c>
      <c r="I6" t="s">
        <v>617</v>
      </c>
      <c r="J6" t="s">
        <v>643</v>
      </c>
      <c r="K6" t="s">
        <v>617</v>
      </c>
      <c r="L6" t="s">
        <v>643</v>
      </c>
      <c r="M6" t="s">
        <v>643</v>
      </c>
      <c r="N6" t="s">
        <v>617</v>
      </c>
      <c r="O6" t="s">
        <v>617</v>
      </c>
      <c r="P6" t="s">
        <v>643</v>
      </c>
      <c r="Q6" t="s">
        <v>617</v>
      </c>
      <c r="R6" t="s">
        <v>617</v>
      </c>
      <c r="S6" t="s">
        <v>643</v>
      </c>
      <c r="T6" t="s">
        <v>617</v>
      </c>
    </row>
    <row r="7" spans="1:20">
      <c r="A7" t="s">
        <v>641</v>
      </c>
      <c r="B7" t="s">
        <v>641</v>
      </c>
      <c r="C7" t="s">
        <v>641</v>
      </c>
      <c r="D7" t="s">
        <v>619</v>
      </c>
      <c r="E7" t="s">
        <v>619</v>
      </c>
      <c r="F7" t="s">
        <v>620</v>
      </c>
      <c r="G7" t="s">
        <v>619</v>
      </c>
      <c r="H7" t="s">
        <v>619</v>
      </c>
      <c r="I7" t="s">
        <v>619</v>
      </c>
      <c r="J7" t="s">
        <v>619</v>
      </c>
      <c r="K7" t="s">
        <v>619</v>
      </c>
      <c r="L7" t="s">
        <v>619</v>
      </c>
      <c r="M7" t="s">
        <v>619</v>
      </c>
      <c r="N7" t="s">
        <v>619</v>
      </c>
      <c r="O7" t="s">
        <v>619</v>
      </c>
      <c r="P7" t="s">
        <v>619</v>
      </c>
      <c r="Q7" t="s">
        <v>619</v>
      </c>
      <c r="R7" t="s">
        <v>619</v>
      </c>
      <c r="S7" t="s">
        <v>619</v>
      </c>
      <c r="T7" t="s">
        <v>619</v>
      </c>
    </row>
    <row r="8" spans="1:20">
      <c r="A8"/>
      <c r="B8"/>
      <c r="C8"/>
      <c r="D8" t="s">
        <v>732</v>
      </c>
      <c r="E8" t="s">
        <v>733</v>
      </c>
      <c r="F8" t="s">
        <v>734</v>
      </c>
      <c r="G8" t="s">
        <v>735</v>
      </c>
      <c r="H8" t="s">
        <v>735</v>
      </c>
      <c r="I8" t="s">
        <v>737</v>
      </c>
      <c r="J8" t="s">
        <v>739</v>
      </c>
      <c r="K8" t="s">
        <v>739</v>
      </c>
      <c r="L8" t="s">
        <v>741</v>
      </c>
      <c r="M8" t="s">
        <v>741</v>
      </c>
      <c r="N8" t="s">
        <v>741</v>
      </c>
      <c r="O8" t="s">
        <v>741</v>
      </c>
      <c r="P8" t="s">
        <v>743</v>
      </c>
      <c r="Q8" t="s">
        <v>743</v>
      </c>
      <c r="R8" t="s">
        <v>745</v>
      </c>
      <c r="S8" t="s">
        <v>747</v>
      </c>
      <c r="T8" t="s">
        <v>747</v>
      </c>
    </row>
    <row r="9" spans="1:20">
      <c r="A9"/>
      <c r="B9"/>
      <c r="C9"/>
      <c r="D9"/>
      <c r="E9"/>
      <c r="F9"/>
      <c r="G9" t="s">
        <v>736</v>
      </c>
      <c r="H9" t="s">
        <v>736</v>
      </c>
      <c r="I9" t="s">
        <v>738</v>
      </c>
      <c r="J9" t="s">
        <v>740</v>
      </c>
      <c r="K9" t="s">
        <v>740</v>
      </c>
      <c r="L9" t="s">
        <v>742</v>
      </c>
      <c r="M9" t="s">
        <v>742</v>
      </c>
      <c r="N9" t="s">
        <v>742</v>
      </c>
      <c r="O9" t="s">
        <v>742</v>
      </c>
      <c r="P9" t="s">
        <v>744</v>
      </c>
      <c r="Q9" t="s">
        <v>744</v>
      </c>
      <c r="R9" t="s">
        <v>746</v>
      </c>
      <c r="S9" t="s">
        <v>748</v>
      </c>
      <c r="T9" t="s">
        <v>748</v>
      </c>
    </row>
    <row r="10" spans="1:20">
      <c r="A10"/>
      <c r="B10"/>
      <c r="C10"/>
      <c r="D10"/>
      <c r="E10"/>
      <c r="F10"/>
      <c r="G10"/>
      <c r="H10"/>
      <c r="I10"/>
      <c r="J10"/>
      <c r="K10"/>
      <c r="L10" t="s">
        <v>632</v>
      </c>
      <c r="M10" t="s">
        <v>656</v>
      </c>
      <c r="N10" t="s">
        <v>632</v>
      </c>
      <c r="O10" t="s">
        <v>656</v>
      </c>
      <c r="P10" t="s">
        <v>632</v>
      </c>
      <c r="Q10" t="s">
        <v>632</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775</v>
      </c>
      <c r="E13" t="s">
        <v>775</v>
      </c>
      <c r="F13" t="s">
        <v>775</v>
      </c>
      <c r="G13"/>
      <c r="H13" t="s">
        <v>776</v>
      </c>
      <c r="I13" t="s">
        <v>777</v>
      </c>
      <c r="J13"/>
      <c r="K13" t="s">
        <v>777</v>
      </c>
      <c r="L13"/>
      <c r="M13"/>
      <c r="N13" t="s">
        <v>775</v>
      </c>
      <c r="O13" t="s">
        <v>775</v>
      </c>
      <c r="P13"/>
      <c r="Q13" t="s">
        <v>775</v>
      </c>
      <c r="R13" t="s">
        <v>775</v>
      </c>
      <c r="S13"/>
      <c r="T13" t="s">
        <v>775</v>
      </c>
    </row>
    <row r="14" spans="1:20">
      <c r="A14" s="9" t="s">
        <v>6</v>
      </c>
      <c r="B14" s="9" t="s">
        <v>190</v>
      </c>
      <c r="C14" s="9" t="s">
        <v>244</v>
      </c>
      <c r="D14" s="24" t="s">
        <v>443</v>
      </c>
      <c r="E14" s="24" t="s">
        <v>444</v>
      </c>
      <c r="F14" s="124" t="s">
        <v>445</v>
      </c>
      <c r="G14" s="78" t="s">
        <v>446</v>
      </c>
      <c r="H14" s="24" t="s">
        <v>447</v>
      </c>
      <c r="I14" s="120" t="s">
        <v>448</v>
      </c>
      <c r="J14" s="78" t="s">
        <v>449</v>
      </c>
      <c r="K14" s="24" t="s">
        <v>450</v>
      </c>
      <c r="L14" s="78" t="s">
        <v>451</v>
      </c>
      <c r="M14" s="78" t="s">
        <v>452</v>
      </c>
      <c r="N14" s="24" t="s">
        <v>453</v>
      </c>
      <c r="O14" s="24" t="s">
        <v>454</v>
      </c>
      <c r="P14" s="83" t="s">
        <v>455</v>
      </c>
      <c r="Q14" s="24" t="s">
        <v>456</v>
      </c>
      <c r="R14" s="24" t="s">
        <v>457</v>
      </c>
      <c r="S14" s="78" t="s">
        <v>458</v>
      </c>
      <c r="T14" s="24" t="s">
        <v>459</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625</v>
      </c>
      <c r="B5" t="s">
        <v>625</v>
      </c>
      <c r="C5" t="s">
        <v>625</v>
      </c>
      <c r="D5" t="s">
        <v>625</v>
      </c>
      <c r="E5" t="s">
        <v>625</v>
      </c>
      <c r="F5" t="s">
        <v>642</v>
      </c>
      <c r="G5" t="s">
        <v>625</v>
      </c>
      <c r="H5" t="s">
        <v>642</v>
      </c>
    </row>
    <row r="6" spans="1:8">
      <c r="A6" t="s">
        <v>764</v>
      </c>
      <c r="B6" t="s">
        <v>764</v>
      </c>
      <c r="C6" t="s">
        <v>764</v>
      </c>
      <c r="D6" t="s">
        <v>764</v>
      </c>
      <c r="E6" t="s">
        <v>764</v>
      </c>
      <c r="F6" t="s">
        <v>643</v>
      </c>
      <c r="G6" t="s">
        <v>644</v>
      </c>
      <c r="H6" t="s">
        <v>617</v>
      </c>
    </row>
    <row r="7" spans="1:8">
      <c r="A7" t="s">
        <v>641</v>
      </c>
      <c r="B7" t="s">
        <v>641</v>
      </c>
      <c r="C7" t="s">
        <v>641</v>
      </c>
      <c r="D7" t="s">
        <v>641</v>
      </c>
      <c r="E7" t="s">
        <v>641</v>
      </c>
      <c r="F7" t="s">
        <v>619</v>
      </c>
      <c r="G7" t="s">
        <v>620</v>
      </c>
      <c r="H7" t="s">
        <v>619</v>
      </c>
    </row>
    <row r="8" spans="1:8">
      <c r="A8"/>
      <c r="B8"/>
      <c r="C8"/>
      <c r="D8"/>
      <c r="E8"/>
      <c r="F8" t="s">
        <v>749</v>
      </c>
      <c r="G8"/>
      <c r="H8" t="s">
        <v>749</v>
      </c>
    </row>
    <row r="9" spans="1:8">
      <c r="A9"/>
      <c r="B9"/>
      <c r="C9"/>
      <c r="D9"/>
      <c r="E9"/>
      <c r="F9" t="s">
        <v>750</v>
      </c>
      <c r="G9"/>
      <c r="H9" t="s">
        <v>750</v>
      </c>
    </row>
    <row r="10" spans="1:8">
      <c r="A10"/>
      <c r="B10"/>
      <c r="C10"/>
      <c r="D10"/>
      <c r="E10"/>
      <c r="F10"/>
      <c r="G10"/>
      <c r="H10"/>
    </row>
    <row r="11" spans="1:8">
      <c r="A11"/>
      <c r="B11"/>
      <c r="C11"/>
      <c r="D11"/>
      <c r="E11"/>
      <c r="F11"/>
      <c r="G11"/>
      <c r="H11" t="s">
        <v>768</v>
      </c>
    </row>
    <row r="12" spans="1:8">
      <c r="A12"/>
      <c r="B12"/>
      <c r="C12"/>
      <c r="D12"/>
      <c r="E12"/>
      <c r="F12"/>
      <c r="G12"/>
      <c r="H12" t="s">
        <v>765</v>
      </c>
    </row>
    <row r="13" spans="1:8">
      <c r="A13"/>
      <c r="B13"/>
      <c r="C13"/>
      <c r="D13"/>
      <c r="E13"/>
      <c r="F13"/>
      <c r="G13"/>
      <c r="H13"/>
    </row>
    <row r="14" spans="1:8">
      <c r="A14" s="5" t="s">
        <v>6</v>
      </c>
      <c r="B14" s="5" t="s">
        <v>53</v>
      </c>
      <c r="C14" s="5" t="s">
        <v>7</v>
      </c>
      <c r="D14" s="5" t="s">
        <v>258</v>
      </c>
      <c r="E14" s="80" t="s">
        <v>259</v>
      </c>
      <c r="F14" s="24" t="s">
        <v>460</v>
      </c>
      <c r="G14" s="131" t="s">
        <v>461</v>
      </c>
      <c r="H14" s="24" t="s">
        <v>462</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625</v>
      </c>
      <c r="B5" t="s">
        <v>625</v>
      </c>
      <c r="C5" t="s">
        <v>625</v>
      </c>
      <c r="D5" t="s">
        <v>625</v>
      </c>
      <c r="E5" t="s">
        <v>625</v>
      </c>
      <c r="F5" t="s">
        <v>642</v>
      </c>
      <c r="G5" t="s">
        <v>642</v>
      </c>
      <c r="H5" t="s">
        <v>642</v>
      </c>
    </row>
    <row r="6" spans="1:8">
      <c r="A6" t="s">
        <v>764</v>
      </c>
      <c r="B6" t="s">
        <v>764</v>
      </c>
      <c r="C6" t="s">
        <v>764</v>
      </c>
      <c r="D6" t="s">
        <v>764</v>
      </c>
      <c r="E6" t="s">
        <v>764</v>
      </c>
      <c r="F6" t="s">
        <v>643</v>
      </c>
      <c r="G6" t="s">
        <v>617</v>
      </c>
      <c r="H6" t="s">
        <v>617</v>
      </c>
    </row>
    <row r="7" spans="1:8">
      <c r="A7" t="s">
        <v>641</v>
      </c>
      <c r="B7" t="s">
        <v>641</v>
      </c>
      <c r="C7" t="s">
        <v>641</v>
      </c>
      <c r="D7" t="s">
        <v>641</v>
      </c>
      <c r="E7" t="s">
        <v>641</v>
      </c>
      <c r="F7" t="s">
        <v>619</v>
      </c>
      <c r="G7" t="s">
        <v>619</v>
      </c>
      <c r="H7" t="s">
        <v>619</v>
      </c>
    </row>
    <row r="8" spans="1:8">
      <c r="A8"/>
      <c r="B8"/>
      <c r="C8"/>
      <c r="D8" s="4"/>
      <c r="E8" s="73"/>
      <c r="F8" s="15" t="s">
        <v>751</v>
      </c>
      <c r="G8" t="s">
        <v>751</v>
      </c>
      <c r="H8" t="s">
        <v>753</v>
      </c>
    </row>
    <row r="9" spans="1:8">
      <c r="A9"/>
      <c r="B9"/>
      <c r="C9"/>
      <c r="D9" s="4"/>
      <c r="E9" s="73"/>
      <c r="F9" s="15" t="s">
        <v>752</v>
      </c>
      <c r="G9" t="s">
        <v>752</v>
      </c>
      <c r="H9" t="s">
        <v>754</v>
      </c>
    </row>
    <row r="10" spans="1:8">
      <c r="A10"/>
      <c r="B10"/>
      <c r="C10"/>
      <c r="D10" s="4"/>
      <c r="E10" s="73"/>
      <c r="F10"/>
      <c r="G10"/>
      <c r="H10"/>
    </row>
    <row r="11" spans="1:8">
      <c r="A11"/>
      <c r="B11"/>
      <c r="C11"/>
      <c r="D11" s="4"/>
      <c r="E11" s="73"/>
      <c r="F11"/>
      <c r="G11" t="s">
        <v>772</v>
      </c>
      <c r="H11" t="s">
        <v>772</v>
      </c>
    </row>
    <row r="12" spans="1:8">
      <c r="A12"/>
      <c r="B12"/>
      <c r="C12"/>
      <c r="D12" s="4"/>
      <c r="E12" s="73"/>
      <c r="F12"/>
      <c r="G12" t="s">
        <v>765</v>
      </c>
      <c r="H12" t="s">
        <v>765</v>
      </c>
    </row>
    <row r="13" spans="1:8">
      <c r="A13"/>
      <c r="B13"/>
      <c r="C13"/>
      <c r="D13" s="4"/>
      <c r="E13" s="73"/>
      <c r="F13"/>
      <c r="G13"/>
      <c r="H13"/>
    </row>
    <row r="14" spans="1:8">
      <c r="A14" s="5" t="s">
        <v>6</v>
      </c>
      <c r="B14" s="5" t="s">
        <v>53</v>
      </c>
      <c r="C14" s="5" t="s">
        <v>7</v>
      </c>
      <c r="D14" s="5" t="s">
        <v>258</v>
      </c>
      <c r="E14" s="80" t="s">
        <v>259</v>
      </c>
      <c r="F14" s="24" t="s">
        <v>463</v>
      </c>
      <c r="G14" s="24" t="s">
        <v>464</v>
      </c>
      <c r="H14" s="24" t="s">
        <v>465</v>
      </c>
    </row>
    <row r="15" spans="1:8">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11" sqref="B11"/>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625</v>
      </c>
      <c r="B5" t="s">
        <v>642</v>
      </c>
      <c r="C5" t="s">
        <v>642</v>
      </c>
      <c r="D5" t="s">
        <v>625</v>
      </c>
      <c r="E5" t="s">
        <v>642</v>
      </c>
      <c r="F5" t="s">
        <v>642</v>
      </c>
    </row>
    <row r="6" spans="1:6">
      <c r="A6" s="319" t="s">
        <v>764</v>
      </c>
      <c r="B6" t="s">
        <v>643</v>
      </c>
      <c r="C6" t="s">
        <v>643</v>
      </c>
      <c r="D6" t="s">
        <v>644</v>
      </c>
      <c r="E6" t="s">
        <v>617</v>
      </c>
      <c r="F6" t="s">
        <v>617</v>
      </c>
    </row>
    <row r="7" spans="1:6">
      <c r="A7" s="319" t="s">
        <v>641</v>
      </c>
      <c r="B7" t="s">
        <v>619</v>
      </c>
      <c r="C7" t="s">
        <v>619</v>
      </c>
      <c r="D7" t="s">
        <v>620</v>
      </c>
      <c r="E7" t="s">
        <v>619</v>
      </c>
      <c r="F7" t="s">
        <v>619</v>
      </c>
    </row>
    <row r="8" spans="1:6">
      <c r="A8" s="319"/>
      <c r="B8" t="s">
        <v>755</v>
      </c>
      <c r="C8" t="s">
        <v>755</v>
      </c>
      <c r="E8" t="s">
        <v>755</v>
      </c>
      <c r="F8" t="s">
        <v>755</v>
      </c>
    </row>
    <row r="9" spans="1:6">
      <c r="A9" s="319"/>
      <c r="B9" t="s">
        <v>756</v>
      </c>
      <c r="C9" t="s">
        <v>756</v>
      </c>
      <c r="E9" t="s">
        <v>756</v>
      </c>
      <c r="F9" t="s">
        <v>756</v>
      </c>
    </row>
    <row r="10" spans="1:6">
      <c r="A10" s="319"/>
      <c r="B10" t="s">
        <v>757</v>
      </c>
      <c r="C10" t="s">
        <v>758</v>
      </c>
      <c r="E10" t="s">
        <v>757</v>
      </c>
      <c r="F10" t="s">
        <v>758</v>
      </c>
    </row>
    <row r="11" spans="1:6">
      <c r="A11" s="319"/>
      <c r="E11"/>
      <c r="F11"/>
    </row>
    <row r="12" spans="1:6">
      <c r="A12" s="319"/>
      <c r="E12"/>
      <c r="F12"/>
    </row>
    <row r="13" spans="1:6">
      <c r="A13" s="319"/>
      <c r="E13"/>
      <c r="F13"/>
    </row>
    <row r="14" spans="1:6">
      <c r="A14" s="307" t="s">
        <v>6</v>
      </c>
      <c r="B14" s="335" t="s">
        <v>466</v>
      </c>
      <c r="C14" s="335" t="s">
        <v>591</v>
      </c>
      <c r="D14" s="335" t="s">
        <v>467</v>
      </c>
      <c r="E14" s="335" t="s">
        <v>468</v>
      </c>
      <c r="F14" s="335" t="s">
        <v>593</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62" t="s">
        <v>610</v>
      </c>
      <c r="B3" s="363"/>
      <c r="C3" s="364"/>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625</v>
      </c>
      <c r="B5" s="4" t="s">
        <v>625</v>
      </c>
      <c r="C5" s="4" t="s">
        <v>625</v>
      </c>
      <c r="D5" s="4" t="s">
        <v>625</v>
      </c>
      <c r="E5" s="4" t="s">
        <v>625</v>
      </c>
      <c r="F5" s="4" t="s">
        <v>625</v>
      </c>
      <c r="G5" s="4" t="s">
        <v>625</v>
      </c>
      <c r="H5" s="4" t="s">
        <v>625</v>
      </c>
      <c r="I5" s="248" t="s">
        <v>625</v>
      </c>
      <c r="J5" s="248" t="s">
        <v>625</v>
      </c>
      <c r="K5" s="248" t="s">
        <v>625</v>
      </c>
      <c r="L5" s="248"/>
      <c r="M5" s="248"/>
      <c r="N5" s="248"/>
      <c r="O5" s="248"/>
      <c r="P5" s="248"/>
      <c r="Q5" s="248"/>
      <c r="R5" s="248"/>
      <c r="S5" s="248"/>
      <c r="T5" s="248"/>
      <c r="U5" s="248"/>
      <c r="V5" s="248"/>
    </row>
    <row r="6" spans="1:39" s="247" customFormat="1">
      <c r="A6" s="4" t="s">
        <v>764</v>
      </c>
      <c r="B6" s="4" t="s">
        <v>764</v>
      </c>
      <c r="C6" s="4" t="s">
        <v>764</v>
      </c>
      <c r="D6" s="4" t="s">
        <v>764</v>
      </c>
      <c r="E6" s="4" t="s">
        <v>764</v>
      </c>
      <c r="F6" s="4" t="s">
        <v>764</v>
      </c>
      <c r="G6" s="4" t="s">
        <v>764</v>
      </c>
      <c r="H6" s="4" t="s">
        <v>764</v>
      </c>
      <c r="I6" s="248" t="s">
        <v>618</v>
      </c>
      <c r="J6" s="248" t="s">
        <v>618</v>
      </c>
      <c r="K6" s="248" t="s">
        <v>763</v>
      </c>
      <c r="L6" s="248"/>
      <c r="M6" s="248"/>
      <c r="N6" s="248"/>
      <c r="O6" s="248"/>
      <c r="P6" s="248"/>
      <c r="Q6" s="248"/>
      <c r="R6" s="248"/>
      <c r="S6" s="248"/>
      <c r="T6" s="248"/>
      <c r="U6" s="248"/>
      <c r="V6" s="248"/>
    </row>
    <row r="7" spans="1:39" s="247" customFormat="1">
      <c r="A7" s="4" t="s">
        <v>641</v>
      </c>
      <c r="B7" s="4" t="s">
        <v>641</v>
      </c>
      <c r="C7" s="4" t="s">
        <v>641</v>
      </c>
      <c r="D7" s="4" t="s">
        <v>641</v>
      </c>
      <c r="E7" s="4" t="s">
        <v>641</v>
      </c>
      <c r="F7" s="4" t="s">
        <v>641</v>
      </c>
      <c r="G7" s="4" t="s">
        <v>641</v>
      </c>
      <c r="H7" s="4" t="s">
        <v>641</v>
      </c>
      <c r="I7" s="248" t="s">
        <v>619</v>
      </c>
      <c r="J7" s="248" t="s">
        <v>619</v>
      </c>
      <c r="K7" s="248" t="s">
        <v>620</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604</v>
      </c>
      <c r="C14" s="246" t="s">
        <v>249</v>
      </c>
      <c r="D14" s="246" t="s">
        <v>608</v>
      </c>
      <c r="E14" s="246" t="s">
        <v>7</v>
      </c>
      <c r="F14" s="246" t="s">
        <v>190</v>
      </c>
      <c r="G14" s="246" t="s">
        <v>244</v>
      </c>
      <c r="H14" s="246" t="s">
        <v>609</v>
      </c>
      <c r="I14" s="249" t="s">
        <v>605</v>
      </c>
      <c r="J14" s="249" t="s">
        <v>606</v>
      </c>
      <c r="K14" s="250" t="s">
        <v>607</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2019-09-19T13:06:19Z</dcterms:modified>
</cp:coreProperties>
</file>