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7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8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9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30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1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2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3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4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5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8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9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40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41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42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43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4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5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8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8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9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50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51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52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53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54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5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6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7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8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drawings/drawing9.xml" ContentType="application/vnd.openxmlformats-officedocument.drawing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61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62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63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64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65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6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7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8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9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drawings/drawing10.xml" ContentType="application/vnd.openxmlformats-officedocument.drawing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72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73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74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75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76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7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8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9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80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11.xml" ContentType="application/vnd.openxmlformats-officedocument.drawing+xml"/>
  <Override PartName="/xl/charts/chart81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82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83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84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85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86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7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8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9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90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91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12.xml" ContentType="application/vnd.openxmlformats-officedocument.drawing+xml"/>
  <Override PartName="/xl/charts/chart92.xml" ContentType="application/vnd.openxmlformats-officedocument.drawingml.chart+xml"/>
  <Override PartName="/xl/charts/chart93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94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95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96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97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8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9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100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101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102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drawings/drawing13.xml" ContentType="application/vnd.openxmlformats-officedocument.drawing+xml"/>
  <Override PartName="/xl/charts/chart103.xml" ContentType="application/vnd.openxmlformats-officedocument.drawingml.chart+xml"/>
  <Override PartName="/xl/charts/chart104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105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106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107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108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9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10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11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12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14.xml" ContentType="application/vnd.openxmlformats-officedocument.drawing+xml"/>
  <Override PartName="/xl/charts/chart113.xml" ContentType="application/vnd.openxmlformats-officedocument.drawingml.chart+xml"/>
  <Override PartName="/xl/charts/chart11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1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1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1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1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1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2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2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2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2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drawings/drawing15.xml" ContentType="application/vnd.openxmlformats-officedocument.drawing+xml"/>
  <Override PartName="/xl/charts/chart124.xml" ContentType="application/vnd.openxmlformats-officedocument.drawingml.chart+xml"/>
  <Override PartName="/xl/charts/chart125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charts/chart126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27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28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29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30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31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32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33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34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unmola\Desktop\ADEHUMBLE\Ade\Office stuffs\"/>
    </mc:Choice>
  </mc:AlternateContent>
  <xr:revisionPtr revIDLastSave="0" documentId="13_ncr:1_{9B8726F8-66FC-433A-BC26-B42D376ACD17}" xr6:coauthVersionLast="36" xr6:coauthVersionMax="36" xr10:uidLastSave="{00000000-0000-0000-0000-000000000000}"/>
  <bookViews>
    <workbookView xWindow="0" yWindow="0" windowWidth="20490" windowHeight="7590" firstSheet="5" activeTab="6" xr2:uid="{BB5FDCEB-D38C-4032-AF0D-1C6221328144}"/>
  </bookViews>
  <sheets>
    <sheet name="DOCUMENT CONTROL" sheetId="43" r:id="rId1"/>
    <sheet name="USER GUIDE" sheetId="44" r:id="rId2"/>
    <sheet name="SAFETY ACTIVITY PLAN" sheetId="45" r:id="rId3"/>
    <sheet name="LAGGING INDICATORS" sheetId="1" r:id="rId4"/>
    <sheet name="LEADING INDICATORS" sheetId="2" r:id="rId5"/>
    <sheet name="5S SCORES" sheetId="6" r:id="rId6"/>
    <sheet name="ENVIRONMENTAL CONTROLS" sheetId="3" r:id="rId7"/>
    <sheet name="Sheet1" sheetId="46" r:id="rId8"/>
    <sheet name="SAFETY TRAINING" sheetId="4" r:id="rId9"/>
    <sheet name="YAMAHA QLTY KPI" sheetId="32" r:id="rId10"/>
    <sheet name="YAMAHA KPI" sheetId="16" r:id="rId11"/>
    <sheet name="YAMAHA DASHBOARD" sheetId="24" r:id="rId12"/>
    <sheet name="AUTOFAST QLTY KPI" sheetId="33" r:id="rId13"/>
    <sheet name="AUTOFAST KPI" sheetId="22" r:id="rId14"/>
    <sheet name="AUTOFAST DASHBOARD" sheetId="25" r:id="rId15"/>
    <sheet name="AMUWO 2 KPI" sheetId="39" r:id="rId16"/>
    <sheet name="AMUWO 2 DASHBOARD" sheetId="40" r:id="rId17"/>
    <sheet name="WINPART QLTY KPI" sheetId="38" r:id="rId18"/>
    <sheet name="WINPART KPI" sheetId="23" r:id="rId19"/>
    <sheet name="WINPART DASHBOARD" sheetId="26" r:id="rId20"/>
    <sheet name="SUZUKI QLTY KPI" sheetId="37" r:id="rId21"/>
    <sheet name="SUZUKI KPI" sheetId="17" r:id="rId22"/>
    <sheet name="SUZUKI DASHBOARD" sheetId="27" r:id="rId23"/>
    <sheet name="TOYOTA QLTY KPI" sheetId="31" r:id="rId24"/>
    <sheet name="TOYOTA KPI" sheetId="18" r:id="rId25"/>
    <sheet name="TOYOTA DASHBOARD" sheetId="28" r:id="rId26"/>
    <sheet name="OTIS QLTY KPI" sheetId="34" r:id="rId27"/>
    <sheet name="OTIS KPI" sheetId="14" r:id="rId28"/>
    <sheet name="OTIS DASHBOARD" sheetId="9" r:id="rId29"/>
    <sheet name="QUALITY CONTROL" sheetId="42" r:id="rId30"/>
    <sheet name="CONSOLIDATED KPIs" sheetId="5" r:id="rId31"/>
    <sheet name="CONSOLIDATED KPI2" sheetId="7" r:id="rId32"/>
    <sheet name="GROUP DASHBOARD" sheetId="8" r:id="rId33"/>
    <sheet name="MASSILIA QLTY KPI" sheetId="30" r:id="rId34"/>
    <sheet name="MASSILIA KPI" sheetId="21" r:id="rId35"/>
    <sheet name="MASSILIA DASHBOARD" sheetId="10" r:id="rId36"/>
    <sheet name="EQUIPMENT QLTY KPI" sheetId="29" r:id="rId37"/>
    <sheet name="EQUIPMENT KPI" sheetId="15" r:id="rId38"/>
    <sheet name="EQUIPMENT DASHBOARD" sheetId="11" r:id="rId39"/>
    <sheet name="ABUJA QLTY KPI" sheetId="35" r:id="rId40"/>
    <sheet name="ABUJA KPI" sheetId="19" r:id="rId41"/>
    <sheet name="ABUJA DASHBOARD" sheetId="12" r:id="rId42"/>
    <sheet name="PHC QLTY KPI" sheetId="36" r:id="rId43"/>
    <sheet name="PORT HARCOURT KPI" sheetId="20" r:id="rId44"/>
    <sheet name="PORT HARCOURT DASHBOARD" sheetId="13" r:id="rId4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3" l="1"/>
  <c r="F23" i="3"/>
  <c r="B35" i="46"/>
  <c r="I56" i="3" l="1"/>
  <c r="J56" i="3"/>
  <c r="AF3" i="7" l="1"/>
  <c r="AF5" i="7"/>
  <c r="AF4" i="7"/>
  <c r="F54" i="3" l="1"/>
  <c r="F43" i="3"/>
  <c r="F32" i="3"/>
  <c r="F21" i="3"/>
  <c r="F10" i="3"/>
  <c r="B23" i="46"/>
  <c r="F32" i="36"/>
  <c r="AG7" i="20" s="1"/>
  <c r="D50" i="42" s="1"/>
  <c r="AH55" i="5" s="1"/>
  <c r="G32" i="36"/>
  <c r="AH7" i="20" s="1"/>
  <c r="E50" i="42" s="1"/>
  <c r="AI55" i="5" s="1"/>
  <c r="H32" i="36"/>
  <c r="I32" i="36"/>
  <c r="J32" i="36"/>
  <c r="K32" i="36"/>
  <c r="E32" i="36"/>
  <c r="B11" i="46"/>
  <c r="L48" i="37"/>
  <c r="L49" i="37"/>
  <c r="L50" i="37"/>
  <c r="L51" i="37"/>
  <c r="L52" i="37"/>
  <c r="L53" i="37"/>
  <c r="L54" i="37"/>
  <c r="L55" i="37"/>
  <c r="L56" i="37"/>
  <c r="L57" i="37"/>
  <c r="L58" i="37"/>
  <c r="L59" i="37"/>
  <c r="L60" i="37"/>
  <c r="L61" i="37"/>
  <c r="L62" i="37"/>
  <c r="L63" i="37"/>
  <c r="L64" i="37"/>
  <c r="L65" i="37"/>
  <c r="L66" i="37"/>
  <c r="L67" i="37"/>
  <c r="L68" i="37"/>
  <c r="L69" i="37"/>
  <c r="L70" i="37"/>
  <c r="L71" i="37"/>
  <c r="L72" i="37"/>
  <c r="L73" i="37"/>
  <c r="L74" i="37"/>
  <c r="L75" i="37"/>
  <c r="L76" i="37"/>
  <c r="L77" i="37"/>
  <c r="L78" i="37"/>
  <c r="L79" i="37"/>
  <c r="L80" i="37"/>
  <c r="L81" i="37"/>
  <c r="L82" i="37"/>
  <c r="L83" i="37"/>
  <c r="L84" i="37"/>
  <c r="L85" i="37"/>
  <c r="L86" i="37"/>
  <c r="L87" i="37"/>
  <c r="L88" i="37"/>
  <c r="L89" i="37"/>
  <c r="L90" i="37"/>
  <c r="L91" i="37"/>
  <c r="L92" i="37"/>
  <c r="L93" i="37"/>
  <c r="L94" i="37"/>
  <c r="L95" i="37"/>
  <c r="L96" i="37"/>
  <c r="L97" i="37"/>
  <c r="L98" i="37"/>
  <c r="L99" i="37"/>
  <c r="L100" i="37"/>
  <c r="L101" i="37"/>
  <c r="L102" i="37"/>
  <c r="L103" i="37"/>
  <c r="L104" i="37"/>
  <c r="F51" i="3"/>
  <c r="F40" i="3"/>
  <c r="F50" i="3"/>
  <c r="F39" i="3"/>
  <c r="F28" i="3"/>
  <c r="F48" i="3"/>
  <c r="F37" i="3"/>
  <c r="F26" i="3"/>
  <c r="F15" i="3"/>
  <c r="F4" i="3"/>
  <c r="F46" i="3"/>
  <c r="F35" i="3"/>
  <c r="F24" i="3"/>
  <c r="F13" i="3"/>
  <c r="F2" i="3"/>
  <c r="L48" i="29"/>
  <c r="F48" i="29"/>
  <c r="G48" i="29"/>
  <c r="H48" i="29"/>
  <c r="I48" i="29"/>
  <c r="J48" i="29"/>
  <c r="K48" i="29"/>
  <c r="E48" i="29"/>
  <c r="L47" i="29"/>
  <c r="L46" i="29"/>
  <c r="L45" i="29"/>
  <c r="L44" i="29"/>
  <c r="L43" i="29"/>
  <c r="L42" i="29"/>
  <c r="L41" i="29"/>
  <c r="L40" i="29"/>
  <c r="L39" i="29"/>
  <c r="L38" i="29"/>
  <c r="L37" i="29"/>
  <c r="L36" i="29"/>
  <c r="L35" i="29"/>
  <c r="L34" i="29"/>
  <c r="L33" i="29"/>
  <c r="L32" i="29"/>
  <c r="L31" i="29"/>
  <c r="L29" i="35"/>
  <c r="L28" i="35"/>
  <c r="L27" i="35"/>
  <c r="L26" i="35"/>
  <c r="L25" i="35"/>
  <c r="L24" i="35"/>
  <c r="L23" i="35"/>
  <c r="L22" i="35"/>
  <c r="L21" i="35"/>
  <c r="B10" i="46"/>
  <c r="L17" i="32"/>
  <c r="L16" i="32"/>
  <c r="B22" i="46"/>
  <c r="B9" i="46"/>
  <c r="B8" i="46"/>
  <c r="L19" i="29"/>
  <c r="L20" i="29"/>
  <c r="L21" i="29"/>
  <c r="U3" i="19"/>
  <c r="U3" i="15"/>
  <c r="U4" i="5"/>
  <c r="U6" i="5"/>
  <c r="U7" i="5"/>
  <c r="U8" i="5"/>
  <c r="U9" i="5"/>
  <c r="U10" i="5"/>
  <c r="U15" i="5"/>
  <c r="U17" i="5"/>
  <c r="U18" i="5"/>
  <c r="U19" i="5"/>
  <c r="U20" i="5"/>
  <c r="U21" i="5"/>
  <c r="U26" i="5"/>
  <c r="U28" i="5"/>
  <c r="U30" i="5"/>
  <c r="U31" i="5"/>
  <c r="U32" i="5"/>
  <c r="U37" i="5"/>
  <c r="U39" i="5"/>
  <c r="U42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H3" i="3"/>
  <c r="H5" i="3"/>
  <c r="H6" i="3"/>
  <c r="H7" i="3"/>
  <c r="H8" i="3"/>
  <c r="H9" i="3"/>
  <c r="H12" i="3"/>
  <c r="J12" i="3" s="1"/>
  <c r="Y13" i="5" s="1"/>
  <c r="X3" i="7" s="1"/>
  <c r="H14" i="3"/>
  <c r="H16" i="3"/>
  <c r="H17" i="3"/>
  <c r="H18" i="3"/>
  <c r="H19" i="3"/>
  <c r="H20" i="3"/>
  <c r="H25" i="3"/>
  <c r="H27" i="3"/>
  <c r="H28" i="3"/>
  <c r="H29" i="3"/>
  <c r="H30" i="3"/>
  <c r="H31" i="3"/>
  <c r="H36" i="3"/>
  <c r="H38" i="3"/>
  <c r="H41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F45" i="3"/>
  <c r="H45" i="3"/>
  <c r="F44" i="3"/>
  <c r="U45" i="5"/>
  <c r="U44" i="5"/>
  <c r="U43" i="5"/>
  <c r="U41" i="5"/>
  <c r="U40" i="5"/>
  <c r="H37" i="3"/>
  <c r="U36" i="5"/>
  <c r="F34" i="3"/>
  <c r="U35" i="5"/>
  <c r="F33" i="3"/>
  <c r="U34" i="5"/>
  <c r="U33" i="5"/>
  <c r="U29" i="5"/>
  <c r="U27" i="5"/>
  <c r="U25" i="5"/>
  <c r="H23" i="3"/>
  <c r="W24" i="5" s="1"/>
  <c r="V4" i="7" s="1"/>
  <c r="F22" i="3"/>
  <c r="H22" i="3"/>
  <c r="H21" i="3"/>
  <c r="H15" i="3"/>
  <c r="H13" i="3"/>
  <c r="U13" i="5"/>
  <c r="F11" i="3"/>
  <c r="U12" i="5"/>
  <c r="H10" i="3"/>
  <c r="H4" i="3"/>
  <c r="H2" i="3"/>
  <c r="U22" i="5"/>
  <c r="U23" i="5"/>
  <c r="H35" i="3"/>
  <c r="H34" i="3"/>
  <c r="H44" i="3"/>
  <c r="H43" i="3"/>
  <c r="U3" i="5"/>
  <c r="U16" i="5"/>
  <c r="H11" i="3"/>
  <c r="U14" i="5"/>
  <c r="H33" i="3"/>
  <c r="U46" i="5"/>
  <c r="U5" i="5"/>
  <c r="U24" i="5"/>
  <c r="H42" i="3"/>
  <c r="H40" i="3"/>
  <c r="H32" i="3"/>
  <c r="H24" i="3"/>
  <c r="H26" i="3"/>
  <c r="U38" i="5"/>
  <c r="H39" i="3"/>
  <c r="U11" i="5"/>
  <c r="T3" i="15"/>
  <c r="I12" i="3"/>
  <c r="I23" i="3"/>
  <c r="I34" i="3"/>
  <c r="J34" i="3"/>
  <c r="L17" i="37"/>
  <c r="L18" i="37"/>
  <c r="L19" i="37"/>
  <c r="L20" i="37"/>
  <c r="L21" i="37"/>
  <c r="L22" i="37"/>
  <c r="L23" i="37"/>
  <c r="L24" i="37"/>
  <c r="L25" i="37"/>
  <c r="L26" i="37"/>
  <c r="L27" i="37"/>
  <c r="L28" i="37"/>
  <c r="L29" i="37"/>
  <c r="L30" i="37"/>
  <c r="L31" i="37"/>
  <c r="L32" i="37"/>
  <c r="L33" i="37"/>
  <c r="L34" i="37"/>
  <c r="L35" i="37"/>
  <c r="L36" i="37"/>
  <c r="L37" i="37"/>
  <c r="L38" i="37"/>
  <c r="L39" i="37"/>
  <c r="L40" i="37"/>
  <c r="I43" i="3"/>
  <c r="I44" i="3"/>
  <c r="I45" i="3"/>
  <c r="J45" i="3"/>
  <c r="J44" i="3"/>
  <c r="AE14" i="7"/>
  <c r="AE13" i="7"/>
  <c r="AE12" i="7"/>
  <c r="AE11" i="7"/>
  <c r="AE10" i="7"/>
  <c r="AE9" i="7"/>
  <c r="AE8" i="7"/>
  <c r="AE5" i="7"/>
  <c r="AE4" i="7"/>
  <c r="AE3" i="7"/>
  <c r="AA14" i="7"/>
  <c r="AB14" i="7"/>
  <c r="AC14" i="7"/>
  <c r="AD14" i="7"/>
  <c r="AA13" i="7"/>
  <c r="AB13" i="7"/>
  <c r="AC13" i="7"/>
  <c r="AD13" i="7"/>
  <c r="AA12" i="7"/>
  <c r="AB12" i="7"/>
  <c r="AC12" i="7"/>
  <c r="AD12" i="7"/>
  <c r="AA11" i="7"/>
  <c r="AB11" i="7"/>
  <c r="AC11" i="7"/>
  <c r="AD11" i="7"/>
  <c r="AA10" i="7"/>
  <c r="AB10" i="7"/>
  <c r="AC10" i="7"/>
  <c r="AD10" i="7"/>
  <c r="AA9" i="7"/>
  <c r="AB9" i="7"/>
  <c r="AC9" i="7"/>
  <c r="AD9" i="7"/>
  <c r="AD7" i="7"/>
  <c r="AA6" i="7"/>
  <c r="AD6" i="7"/>
  <c r="AA5" i="7"/>
  <c r="AB5" i="7"/>
  <c r="AC5" i="7"/>
  <c r="AD5" i="7"/>
  <c r="AA4" i="7"/>
  <c r="AB4" i="7"/>
  <c r="AC4" i="7"/>
  <c r="AD4" i="7"/>
  <c r="AD3" i="7"/>
  <c r="Z14" i="7"/>
  <c r="Z13" i="7"/>
  <c r="Z12" i="7"/>
  <c r="Z11" i="7"/>
  <c r="Z10" i="7"/>
  <c r="Z6" i="7"/>
  <c r="Z5" i="7"/>
  <c r="Z4" i="7"/>
  <c r="L14" i="7"/>
  <c r="M14" i="7"/>
  <c r="N14" i="7"/>
  <c r="O14" i="7"/>
  <c r="P14" i="7"/>
  <c r="L13" i="7"/>
  <c r="M13" i="7"/>
  <c r="N13" i="7"/>
  <c r="O13" i="7"/>
  <c r="P13" i="7"/>
  <c r="L12" i="7"/>
  <c r="M12" i="7"/>
  <c r="N12" i="7"/>
  <c r="O12" i="7"/>
  <c r="P12" i="7"/>
  <c r="L11" i="7"/>
  <c r="M11" i="7"/>
  <c r="N11" i="7"/>
  <c r="O11" i="7"/>
  <c r="P11" i="7"/>
  <c r="L10" i="7"/>
  <c r="M10" i="7"/>
  <c r="N10" i="7"/>
  <c r="O10" i="7"/>
  <c r="P10" i="7"/>
  <c r="L9" i="7"/>
  <c r="M9" i="7"/>
  <c r="N9" i="7"/>
  <c r="O9" i="7"/>
  <c r="P9" i="7"/>
  <c r="L8" i="7"/>
  <c r="M8" i="7"/>
  <c r="N8" i="7"/>
  <c r="O8" i="7"/>
  <c r="P8" i="7"/>
  <c r="L5" i="7"/>
  <c r="M5" i="7"/>
  <c r="N5" i="7"/>
  <c r="O5" i="7"/>
  <c r="P5" i="7"/>
  <c r="L4" i="7"/>
  <c r="M4" i="7"/>
  <c r="N4" i="7"/>
  <c r="O4" i="7"/>
  <c r="P4" i="7"/>
  <c r="L3" i="7"/>
  <c r="M3" i="7"/>
  <c r="N3" i="7"/>
  <c r="O3" i="7"/>
  <c r="P3" i="7"/>
  <c r="K14" i="7"/>
  <c r="K13" i="7"/>
  <c r="K12" i="7"/>
  <c r="K11" i="7"/>
  <c r="K10" i="7"/>
  <c r="K9" i="7"/>
  <c r="K8" i="7"/>
  <c r="K5" i="7"/>
  <c r="K4" i="7"/>
  <c r="K3" i="7"/>
  <c r="J14" i="7"/>
  <c r="J13" i="7"/>
  <c r="J12" i="7"/>
  <c r="J11" i="7"/>
  <c r="J10" i="7"/>
  <c r="J9" i="7"/>
  <c r="J8" i="7"/>
  <c r="J5" i="7"/>
  <c r="J4" i="7"/>
  <c r="J3" i="7"/>
  <c r="C14" i="7"/>
  <c r="D14" i="7"/>
  <c r="E14" i="7"/>
  <c r="F14" i="7"/>
  <c r="G14" i="7"/>
  <c r="H14" i="7"/>
  <c r="I14" i="7"/>
  <c r="C13" i="7"/>
  <c r="D13" i="7"/>
  <c r="E13" i="7"/>
  <c r="F13" i="7"/>
  <c r="G13" i="7"/>
  <c r="H13" i="7"/>
  <c r="I13" i="7"/>
  <c r="C12" i="7"/>
  <c r="D12" i="7"/>
  <c r="E12" i="7"/>
  <c r="F12" i="7"/>
  <c r="G12" i="7"/>
  <c r="H12" i="7"/>
  <c r="I12" i="7"/>
  <c r="C11" i="7"/>
  <c r="D11" i="7"/>
  <c r="E11" i="7"/>
  <c r="F11" i="7"/>
  <c r="G11" i="7"/>
  <c r="H11" i="7"/>
  <c r="I11" i="7"/>
  <c r="C10" i="7"/>
  <c r="D10" i="7"/>
  <c r="E10" i="7"/>
  <c r="F10" i="7"/>
  <c r="G10" i="7"/>
  <c r="H10" i="7"/>
  <c r="I10" i="7"/>
  <c r="C9" i="7"/>
  <c r="D9" i="7"/>
  <c r="E9" i="7"/>
  <c r="F9" i="7"/>
  <c r="G9" i="7"/>
  <c r="H9" i="7"/>
  <c r="I9" i="7"/>
  <c r="C8" i="7"/>
  <c r="D8" i="7"/>
  <c r="E8" i="7"/>
  <c r="F8" i="7"/>
  <c r="G8" i="7"/>
  <c r="H8" i="7"/>
  <c r="I8" i="7"/>
  <c r="C5" i="7"/>
  <c r="D5" i="7"/>
  <c r="E5" i="7"/>
  <c r="F5" i="7"/>
  <c r="G5" i="7"/>
  <c r="H5" i="7"/>
  <c r="I5" i="7"/>
  <c r="C4" i="7"/>
  <c r="D4" i="7"/>
  <c r="E4" i="7"/>
  <c r="F4" i="7"/>
  <c r="G4" i="7"/>
  <c r="H4" i="7"/>
  <c r="I4" i="7"/>
  <c r="B14" i="7"/>
  <c r="B13" i="7"/>
  <c r="B12" i="7"/>
  <c r="B11" i="7"/>
  <c r="B10" i="7"/>
  <c r="B9" i="7"/>
  <c r="B8" i="7"/>
  <c r="B5" i="7"/>
  <c r="B4" i="7"/>
  <c r="D3" i="7"/>
  <c r="E3" i="7"/>
  <c r="F3" i="7"/>
  <c r="G3" i="7"/>
  <c r="H3" i="7"/>
  <c r="I3" i="7"/>
  <c r="C3" i="7"/>
  <c r="B3" i="7"/>
  <c r="AF46" i="5"/>
  <c r="AB46" i="5"/>
  <c r="AC46" i="5"/>
  <c r="AD46" i="5"/>
  <c r="AE46" i="5"/>
  <c r="AA46" i="5"/>
  <c r="S46" i="5"/>
  <c r="T46" i="5"/>
  <c r="V46" i="5"/>
  <c r="W46" i="5"/>
  <c r="X46" i="5"/>
  <c r="Y46" i="5"/>
  <c r="Z46" i="5"/>
  <c r="R46" i="5"/>
  <c r="M46" i="5"/>
  <c r="N46" i="5"/>
  <c r="O46" i="5"/>
  <c r="P46" i="5"/>
  <c r="Q46" i="5"/>
  <c r="L46" i="5"/>
  <c r="D46" i="5"/>
  <c r="E46" i="5"/>
  <c r="F46" i="5"/>
  <c r="G46" i="5"/>
  <c r="H46" i="5"/>
  <c r="I46" i="5"/>
  <c r="J46" i="5"/>
  <c r="K46" i="5"/>
  <c r="C46" i="5"/>
  <c r="AF35" i="5"/>
  <c r="AB35" i="5"/>
  <c r="AC35" i="5"/>
  <c r="AD35" i="5"/>
  <c r="AE35" i="5"/>
  <c r="AA35" i="5"/>
  <c r="S35" i="5"/>
  <c r="T35" i="5"/>
  <c r="V35" i="5"/>
  <c r="W35" i="5"/>
  <c r="X35" i="5"/>
  <c r="Y35" i="5"/>
  <c r="Z35" i="5"/>
  <c r="R35" i="5"/>
  <c r="M35" i="5"/>
  <c r="N35" i="5"/>
  <c r="O35" i="5"/>
  <c r="P35" i="5"/>
  <c r="Q35" i="5"/>
  <c r="AF24" i="5"/>
  <c r="AB24" i="5"/>
  <c r="AC24" i="5"/>
  <c r="AD24" i="5"/>
  <c r="AE24" i="5"/>
  <c r="AA24" i="5"/>
  <c r="S24" i="5"/>
  <c r="T24" i="5"/>
  <c r="V24" i="5"/>
  <c r="X24" i="5"/>
  <c r="Z24" i="5"/>
  <c r="R24" i="5"/>
  <c r="Q24" i="5"/>
  <c r="M24" i="5"/>
  <c r="N24" i="5"/>
  <c r="O24" i="5"/>
  <c r="P24" i="5"/>
  <c r="L24" i="5"/>
  <c r="D24" i="5"/>
  <c r="E24" i="5"/>
  <c r="F24" i="5"/>
  <c r="G24" i="5"/>
  <c r="H24" i="5"/>
  <c r="I24" i="5"/>
  <c r="J24" i="5"/>
  <c r="K24" i="5"/>
  <c r="AF13" i="5"/>
  <c r="AE13" i="5"/>
  <c r="AB13" i="5"/>
  <c r="AC13" i="5"/>
  <c r="AD13" i="5"/>
  <c r="AA13" i="5"/>
  <c r="X13" i="5"/>
  <c r="Z13" i="5"/>
  <c r="S13" i="5"/>
  <c r="T13" i="5"/>
  <c r="V13" i="5"/>
  <c r="R13" i="5"/>
  <c r="M13" i="5"/>
  <c r="N13" i="5"/>
  <c r="O13" i="5"/>
  <c r="P13" i="5"/>
  <c r="Q13" i="5"/>
  <c r="L13" i="5"/>
  <c r="D13" i="5"/>
  <c r="E13" i="5"/>
  <c r="F13" i="5"/>
  <c r="G13" i="5"/>
  <c r="H13" i="5"/>
  <c r="I13" i="5"/>
  <c r="J13" i="5"/>
  <c r="K13" i="5"/>
  <c r="L35" i="5"/>
  <c r="D35" i="5"/>
  <c r="E35" i="5"/>
  <c r="F35" i="5"/>
  <c r="G35" i="5"/>
  <c r="H35" i="5"/>
  <c r="I35" i="5"/>
  <c r="J35" i="5"/>
  <c r="K35" i="5"/>
  <c r="C35" i="5"/>
  <c r="C24" i="5"/>
  <c r="C4" i="5"/>
  <c r="C5" i="5"/>
  <c r="C6" i="5"/>
  <c r="C7" i="5"/>
  <c r="C8" i="5"/>
  <c r="C9" i="5"/>
  <c r="C10" i="5"/>
  <c r="C11" i="5"/>
  <c r="C12" i="5"/>
  <c r="C13" i="5"/>
  <c r="AN134" i="5"/>
  <c r="AM134" i="5"/>
  <c r="AL134" i="5"/>
  <c r="AK134" i="5"/>
  <c r="AJ134" i="5"/>
  <c r="AI134" i="5"/>
  <c r="AH134" i="5"/>
  <c r="AG134" i="5"/>
  <c r="AF134" i="5"/>
  <c r="AE134" i="5"/>
  <c r="AD134" i="5"/>
  <c r="AC134" i="5"/>
  <c r="AB134" i="5"/>
  <c r="AA134" i="5"/>
  <c r="Z134" i="5"/>
  <c r="W134" i="5"/>
  <c r="V134" i="5"/>
  <c r="T134" i="5"/>
  <c r="S134" i="5"/>
  <c r="R134" i="5"/>
  <c r="Q134" i="5"/>
  <c r="P134" i="5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I133" i="3"/>
  <c r="J133" i="3"/>
  <c r="Y134" i="5"/>
  <c r="X134" i="5"/>
  <c r="W25" i="45"/>
  <c r="X25" i="45"/>
  <c r="V25" i="45"/>
  <c r="E25" i="45"/>
  <c r="Q24" i="45"/>
  <c r="P24" i="45"/>
  <c r="O24" i="45"/>
  <c r="N24" i="45"/>
  <c r="M24" i="45"/>
  <c r="L24" i="45"/>
  <c r="K24" i="45"/>
  <c r="J24" i="45"/>
  <c r="I24" i="45"/>
  <c r="H24" i="45"/>
  <c r="G24" i="45"/>
  <c r="F24" i="45"/>
  <c r="F25" i="45"/>
  <c r="V26" i="45"/>
  <c r="Y25" i="45"/>
  <c r="X26" i="45"/>
  <c r="F26" i="45"/>
  <c r="V27" i="45"/>
  <c r="G25" i="45"/>
  <c r="R11" i="45"/>
  <c r="W26" i="45"/>
  <c r="H25" i="45"/>
  <c r="G26" i="45"/>
  <c r="R12" i="45"/>
  <c r="W27" i="45"/>
  <c r="R13" i="45"/>
  <c r="Z25" i="45"/>
  <c r="Y26" i="45"/>
  <c r="R14" i="45"/>
  <c r="Z26" i="45"/>
  <c r="AA25" i="45"/>
  <c r="I25" i="45"/>
  <c r="H26" i="45"/>
  <c r="X27" i="45"/>
  <c r="AB25" i="45"/>
  <c r="AA26" i="45"/>
  <c r="J25" i="45"/>
  <c r="I26" i="45"/>
  <c r="Y27" i="45"/>
  <c r="J26" i="45"/>
  <c r="Z27" i="45"/>
  <c r="K25" i="45"/>
  <c r="AC25" i="45"/>
  <c r="AB26" i="45"/>
  <c r="AD25" i="45"/>
  <c r="AC26" i="45"/>
  <c r="L25" i="45"/>
  <c r="K26" i="45"/>
  <c r="AA27" i="45"/>
  <c r="M25" i="45"/>
  <c r="L26" i="45"/>
  <c r="AB27" i="45"/>
  <c r="AD26" i="45"/>
  <c r="AE25" i="45"/>
  <c r="N25" i="45"/>
  <c r="M26" i="45"/>
  <c r="AC27" i="45"/>
  <c r="AF25" i="45"/>
  <c r="AE26" i="45"/>
  <c r="AG25" i="45"/>
  <c r="AG26" i="45"/>
  <c r="AF26" i="45"/>
  <c r="N26" i="45"/>
  <c r="AD27" i="45"/>
  <c r="O25" i="45"/>
  <c r="P25" i="45"/>
  <c r="O26" i="45"/>
  <c r="AE27" i="45"/>
  <c r="Q25" i="45"/>
  <c r="Q26" i="45"/>
  <c r="AG27" i="45"/>
  <c r="P26" i="45"/>
  <c r="AF27" i="45"/>
  <c r="AN4" i="5"/>
  <c r="AN5" i="5"/>
  <c r="AN6" i="5"/>
  <c r="AN7" i="5"/>
  <c r="AN8" i="5"/>
  <c r="AN9" i="5"/>
  <c r="AN10" i="5"/>
  <c r="AN11" i="5"/>
  <c r="AN12" i="5"/>
  <c r="AN14" i="5"/>
  <c r="AN15" i="5"/>
  <c r="AN16" i="5"/>
  <c r="AN17" i="5"/>
  <c r="AN18" i="5"/>
  <c r="AN19" i="5"/>
  <c r="AN20" i="5"/>
  <c r="AN21" i="5"/>
  <c r="AN22" i="5"/>
  <c r="AN23" i="5"/>
  <c r="AN27" i="5"/>
  <c r="AN28" i="5"/>
  <c r="AN29" i="5"/>
  <c r="AN30" i="5"/>
  <c r="AN31" i="5"/>
  <c r="AN33" i="5"/>
  <c r="AN34" i="5"/>
  <c r="AN3" i="5"/>
  <c r="AM4" i="5"/>
  <c r="AM5" i="5"/>
  <c r="AM6" i="5"/>
  <c r="AM7" i="5"/>
  <c r="AM8" i="5"/>
  <c r="AM9" i="5"/>
  <c r="AM10" i="5"/>
  <c r="AM11" i="5"/>
  <c r="AM12" i="5"/>
  <c r="AM14" i="5"/>
  <c r="AM15" i="5"/>
  <c r="AM16" i="5"/>
  <c r="AM17" i="5"/>
  <c r="AM18" i="5"/>
  <c r="AM19" i="5"/>
  <c r="AM20" i="5"/>
  <c r="AM21" i="5"/>
  <c r="AM22" i="5"/>
  <c r="AM23" i="5"/>
  <c r="AM26" i="5"/>
  <c r="AM27" i="5"/>
  <c r="AM28" i="5"/>
  <c r="AM29" i="5"/>
  <c r="AM30" i="5"/>
  <c r="AM31" i="5"/>
  <c r="AM33" i="5"/>
  <c r="AM34" i="5"/>
  <c r="AL4" i="5"/>
  <c r="AL5" i="5"/>
  <c r="AL6" i="5"/>
  <c r="AL7" i="5"/>
  <c r="AL8" i="5"/>
  <c r="AL9" i="5"/>
  <c r="AL10" i="5"/>
  <c r="AL11" i="5"/>
  <c r="AL12" i="5"/>
  <c r="AL14" i="5"/>
  <c r="AL15" i="5"/>
  <c r="AL16" i="5"/>
  <c r="AL17" i="5"/>
  <c r="AL18" i="5"/>
  <c r="AL19" i="5"/>
  <c r="AL20" i="5"/>
  <c r="AL21" i="5"/>
  <c r="AL22" i="5"/>
  <c r="AL23" i="5"/>
  <c r="AL26" i="5"/>
  <c r="AL27" i="5"/>
  <c r="AL28" i="5"/>
  <c r="AL29" i="5"/>
  <c r="AL30" i="5"/>
  <c r="AL31" i="5"/>
  <c r="AL33" i="5"/>
  <c r="AL34" i="5"/>
  <c r="AK4" i="5"/>
  <c r="AK5" i="5"/>
  <c r="AK6" i="5"/>
  <c r="AK7" i="5"/>
  <c r="AK8" i="5"/>
  <c r="AK9" i="5"/>
  <c r="AK10" i="5"/>
  <c r="AK11" i="5"/>
  <c r="AK12" i="5"/>
  <c r="AK14" i="5"/>
  <c r="AK15" i="5"/>
  <c r="AK16" i="5"/>
  <c r="AK17" i="5"/>
  <c r="AK18" i="5"/>
  <c r="AK19" i="5"/>
  <c r="AK20" i="5"/>
  <c r="AK21" i="5"/>
  <c r="AK22" i="5"/>
  <c r="AK23" i="5"/>
  <c r="AK26" i="5"/>
  <c r="AK27" i="5"/>
  <c r="AK28" i="5"/>
  <c r="AK29" i="5"/>
  <c r="AK30" i="5"/>
  <c r="AK31" i="5"/>
  <c r="AK33" i="5"/>
  <c r="AK34" i="5"/>
  <c r="AJ4" i="5"/>
  <c r="AJ5" i="5"/>
  <c r="AJ6" i="5"/>
  <c r="AJ7" i="5"/>
  <c r="AJ8" i="5"/>
  <c r="AJ9" i="5"/>
  <c r="AJ10" i="5"/>
  <c r="AJ11" i="5"/>
  <c r="AJ12" i="5"/>
  <c r="AJ14" i="5"/>
  <c r="AJ15" i="5"/>
  <c r="AJ16" i="5"/>
  <c r="AJ17" i="5"/>
  <c r="AJ18" i="5"/>
  <c r="AJ19" i="5"/>
  <c r="AJ20" i="5"/>
  <c r="AJ21" i="5"/>
  <c r="AJ22" i="5"/>
  <c r="AJ23" i="5"/>
  <c r="AJ26" i="5"/>
  <c r="AJ27" i="5"/>
  <c r="AJ28" i="5"/>
  <c r="AJ29" i="5"/>
  <c r="AJ30" i="5"/>
  <c r="AJ31" i="5"/>
  <c r="AJ33" i="5"/>
  <c r="AJ34" i="5"/>
  <c r="AI4" i="5"/>
  <c r="AI5" i="5"/>
  <c r="AI6" i="5"/>
  <c r="AI7" i="5"/>
  <c r="AI8" i="5"/>
  <c r="AI9" i="5"/>
  <c r="AI10" i="5"/>
  <c r="AI11" i="5"/>
  <c r="AI12" i="5"/>
  <c r="AI14" i="5"/>
  <c r="AI15" i="5"/>
  <c r="AI16" i="5"/>
  <c r="AI17" i="5"/>
  <c r="AI18" i="5"/>
  <c r="AI19" i="5"/>
  <c r="AI20" i="5"/>
  <c r="AI21" i="5"/>
  <c r="AI22" i="5"/>
  <c r="AI23" i="5"/>
  <c r="AI26" i="5"/>
  <c r="AI27" i="5"/>
  <c r="AI28" i="5"/>
  <c r="AI29" i="5"/>
  <c r="AI30" i="5"/>
  <c r="AI31" i="5"/>
  <c r="AI33" i="5"/>
  <c r="AI34" i="5"/>
  <c r="AH4" i="5"/>
  <c r="AH5" i="5"/>
  <c r="AH6" i="5"/>
  <c r="AH7" i="5"/>
  <c r="AH8" i="5"/>
  <c r="AH9" i="5"/>
  <c r="AH10" i="5"/>
  <c r="AH11" i="5"/>
  <c r="AH12" i="5"/>
  <c r="AH14" i="5"/>
  <c r="AH15" i="5"/>
  <c r="AH16" i="5"/>
  <c r="AH17" i="5"/>
  <c r="AH18" i="5"/>
  <c r="AH19" i="5"/>
  <c r="AH20" i="5"/>
  <c r="AH21" i="5"/>
  <c r="AH22" i="5"/>
  <c r="AH23" i="5"/>
  <c r="AH26" i="5"/>
  <c r="AH27" i="5"/>
  <c r="AH28" i="5"/>
  <c r="AH29" i="5"/>
  <c r="AH30" i="5"/>
  <c r="AH31" i="5"/>
  <c r="AH33" i="5"/>
  <c r="AH34" i="5"/>
  <c r="AH3" i="5"/>
  <c r="AI3" i="5"/>
  <c r="AJ3" i="5"/>
  <c r="AK3" i="5"/>
  <c r="AL3" i="5"/>
  <c r="AM3" i="5"/>
  <c r="AG4" i="5"/>
  <c r="AG5" i="5"/>
  <c r="AG6" i="5"/>
  <c r="AG7" i="5"/>
  <c r="AG8" i="5"/>
  <c r="AG9" i="5"/>
  <c r="AG10" i="5"/>
  <c r="AG11" i="5"/>
  <c r="AG12" i="5"/>
  <c r="AG14" i="5"/>
  <c r="AG15" i="5"/>
  <c r="AG16" i="5"/>
  <c r="AG17" i="5"/>
  <c r="AG18" i="5"/>
  <c r="AG19" i="5"/>
  <c r="AG20" i="5"/>
  <c r="AG21" i="5"/>
  <c r="AG22" i="5"/>
  <c r="AG23" i="5"/>
  <c r="AG26" i="5"/>
  <c r="AG27" i="5"/>
  <c r="AG28" i="5"/>
  <c r="AG29" i="5"/>
  <c r="AG30" i="5"/>
  <c r="AG31" i="5"/>
  <c r="AG33" i="5"/>
  <c r="AG34" i="5"/>
  <c r="AG3" i="5"/>
  <c r="D31" i="42"/>
  <c r="E31" i="42"/>
  <c r="F31" i="42"/>
  <c r="G31" i="42"/>
  <c r="H31" i="42"/>
  <c r="I31" i="42"/>
  <c r="J31" i="42"/>
  <c r="D30" i="42"/>
  <c r="E30" i="42"/>
  <c r="F30" i="42"/>
  <c r="G30" i="42"/>
  <c r="H30" i="42"/>
  <c r="I30" i="42"/>
  <c r="J30" i="42"/>
  <c r="D28" i="42"/>
  <c r="E28" i="42"/>
  <c r="F28" i="42"/>
  <c r="G28" i="42"/>
  <c r="H28" i="42"/>
  <c r="I28" i="42"/>
  <c r="J28" i="42"/>
  <c r="D27" i="42"/>
  <c r="E27" i="42"/>
  <c r="F27" i="42"/>
  <c r="G27" i="42"/>
  <c r="H27" i="42"/>
  <c r="I27" i="42"/>
  <c r="J27" i="42"/>
  <c r="D26" i="42"/>
  <c r="E26" i="42"/>
  <c r="F26" i="42"/>
  <c r="G26" i="42"/>
  <c r="H26" i="42"/>
  <c r="I26" i="42"/>
  <c r="J26" i="42"/>
  <c r="D25" i="42"/>
  <c r="E25" i="42"/>
  <c r="F25" i="42"/>
  <c r="G25" i="42"/>
  <c r="H25" i="42"/>
  <c r="I25" i="42"/>
  <c r="J25" i="42"/>
  <c r="D24" i="42"/>
  <c r="E24" i="42"/>
  <c r="F24" i="42"/>
  <c r="G24" i="42"/>
  <c r="H24" i="42"/>
  <c r="I24" i="42"/>
  <c r="J24" i="42"/>
  <c r="D23" i="42"/>
  <c r="E23" i="42"/>
  <c r="F23" i="42"/>
  <c r="G23" i="42"/>
  <c r="H23" i="42"/>
  <c r="I23" i="42"/>
  <c r="D21" i="42"/>
  <c r="E21" i="42"/>
  <c r="F21" i="42"/>
  <c r="G21" i="42"/>
  <c r="H21" i="42"/>
  <c r="I21" i="42"/>
  <c r="J21" i="42"/>
  <c r="D20" i="42"/>
  <c r="E20" i="42"/>
  <c r="F20" i="42"/>
  <c r="G20" i="42"/>
  <c r="H20" i="42"/>
  <c r="I20" i="42"/>
  <c r="J20" i="42"/>
  <c r="D19" i="42"/>
  <c r="E19" i="42"/>
  <c r="F19" i="42"/>
  <c r="G19" i="42"/>
  <c r="H19" i="42"/>
  <c r="I19" i="42"/>
  <c r="J19" i="42"/>
  <c r="D18" i="42"/>
  <c r="E18" i="42"/>
  <c r="F18" i="42"/>
  <c r="G18" i="42"/>
  <c r="H18" i="42"/>
  <c r="I18" i="42"/>
  <c r="J18" i="42"/>
  <c r="D17" i="42"/>
  <c r="E17" i="42"/>
  <c r="F17" i="42"/>
  <c r="G17" i="42"/>
  <c r="H17" i="42"/>
  <c r="I17" i="42"/>
  <c r="J17" i="42"/>
  <c r="D16" i="42"/>
  <c r="E16" i="42"/>
  <c r="F16" i="42"/>
  <c r="G16" i="42"/>
  <c r="H16" i="42"/>
  <c r="I16" i="42"/>
  <c r="J16" i="42"/>
  <c r="D15" i="42"/>
  <c r="E15" i="42"/>
  <c r="F15" i="42"/>
  <c r="G15" i="42"/>
  <c r="H15" i="42"/>
  <c r="I15" i="42"/>
  <c r="J15" i="42"/>
  <c r="D14" i="42"/>
  <c r="E14" i="42"/>
  <c r="F14" i="42"/>
  <c r="G14" i="42"/>
  <c r="H14" i="42"/>
  <c r="I14" i="42"/>
  <c r="J14" i="42"/>
  <c r="D13" i="42"/>
  <c r="E13" i="42"/>
  <c r="F13" i="42"/>
  <c r="G13" i="42"/>
  <c r="H13" i="42"/>
  <c r="I13" i="42"/>
  <c r="J13" i="42"/>
  <c r="C31" i="42"/>
  <c r="C30" i="42"/>
  <c r="C28" i="42"/>
  <c r="C27" i="42"/>
  <c r="C26" i="42"/>
  <c r="C25" i="42"/>
  <c r="C24" i="42"/>
  <c r="C23" i="42"/>
  <c r="C21" i="42"/>
  <c r="C20" i="42"/>
  <c r="C19" i="42"/>
  <c r="C18" i="42"/>
  <c r="C17" i="42"/>
  <c r="C16" i="42"/>
  <c r="C15" i="42"/>
  <c r="C14" i="42"/>
  <c r="C13" i="42"/>
  <c r="D12" i="42"/>
  <c r="E12" i="42"/>
  <c r="F12" i="42"/>
  <c r="G12" i="42"/>
  <c r="H12" i="42"/>
  <c r="I12" i="42"/>
  <c r="J12" i="42"/>
  <c r="C12" i="42"/>
  <c r="D11" i="42"/>
  <c r="E11" i="42"/>
  <c r="F11" i="42"/>
  <c r="G11" i="42"/>
  <c r="H11" i="42"/>
  <c r="I11" i="42"/>
  <c r="J11" i="42"/>
  <c r="C11" i="42"/>
  <c r="D10" i="42"/>
  <c r="E10" i="42"/>
  <c r="F10" i="42"/>
  <c r="G10" i="42"/>
  <c r="H10" i="42"/>
  <c r="I10" i="42"/>
  <c r="J10" i="42"/>
  <c r="C10" i="42"/>
  <c r="D9" i="42"/>
  <c r="E9" i="42"/>
  <c r="F9" i="42"/>
  <c r="G9" i="42"/>
  <c r="H9" i="42"/>
  <c r="I9" i="42"/>
  <c r="J9" i="42"/>
  <c r="C9" i="42"/>
  <c r="D8" i="42"/>
  <c r="E8" i="42"/>
  <c r="F8" i="42"/>
  <c r="G8" i="42"/>
  <c r="H8" i="42"/>
  <c r="I8" i="42"/>
  <c r="J8" i="42"/>
  <c r="C8" i="42"/>
  <c r="D7" i="42"/>
  <c r="E7" i="42"/>
  <c r="F7" i="42"/>
  <c r="G7" i="42"/>
  <c r="H7" i="42"/>
  <c r="I7" i="42"/>
  <c r="J7" i="42"/>
  <c r="C7" i="42"/>
  <c r="D6" i="42"/>
  <c r="E6" i="42"/>
  <c r="F6" i="42"/>
  <c r="G6" i="42"/>
  <c r="H6" i="42"/>
  <c r="I6" i="42"/>
  <c r="J6" i="42"/>
  <c r="C6" i="42"/>
  <c r="D5" i="42"/>
  <c r="E5" i="42"/>
  <c r="F5" i="42"/>
  <c r="G5" i="42"/>
  <c r="H5" i="42"/>
  <c r="I5" i="42"/>
  <c r="J5" i="42"/>
  <c r="C5" i="42"/>
  <c r="D4" i="42"/>
  <c r="E4" i="42"/>
  <c r="F4" i="42"/>
  <c r="G4" i="42"/>
  <c r="H4" i="42"/>
  <c r="I4" i="42"/>
  <c r="J4" i="42"/>
  <c r="C4" i="42"/>
  <c r="D3" i="42"/>
  <c r="E3" i="42"/>
  <c r="F3" i="42"/>
  <c r="G3" i="42"/>
  <c r="H3" i="42"/>
  <c r="I3" i="42"/>
  <c r="J3" i="42"/>
  <c r="C3" i="42"/>
  <c r="D2" i="42"/>
  <c r="E2" i="42"/>
  <c r="F2" i="42"/>
  <c r="G2" i="42"/>
  <c r="H2" i="42"/>
  <c r="I2" i="42"/>
  <c r="J2" i="42"/>
  <c r="C2" i="42"/>
  <c r="AL4" i="39"/>
  <c r="AL5" i="39"/>
  <c r="AK4" i="39"/>
  <c r="AK5" i="39"/>
  <c r="AJ4" i="39"/>
  <c r="AJ5" i="39"/>
  <c r="AI4" i="39"/>
  <c r="AI5" i="39"/>
  <c r="AH4" i="39"/>
  <c r="AH5" i="39"/>
  <c r="AG4" i="39"/>
  <c r="AG5" i="39"/>
  <c r="AF4" i="39"/>
  <c r="AF5" i="39"/>
  <c r="AF3" i="39"/>
  <c r="AG3" i="39"/>
  <c r="AH3" i="39"/>
  <c r="AI3" i="39"/>
  <c r="AJ3" i="39"/>
  <c r="AK3" i="39"/>
  <c r="AL3" i="39"/>
  <c r="K121" i="38"/>
  <c r="AL14" i="23" s="1"/>
  <c r="I116" i="42" s="1"/>
  <c r="AM128" i="5" s="1"/>
  <c r="J121" i="38"/>
  <c r="AK14" i="23" s="1"/>
  <c r="H116" i="42" s="1"/>
  <c r="AL128" i="5" s="1"/>
  <c r="I121" i="38"/>
  <c r="AJ14" i="23" s="1"/>
  <c r="G116" i="42" s="1"/>
  <c r="AK128" i="5" s="1"/>
  <c r="H121" i="38"/>
  <c r="AI14" i="23" s="1"/>
  <c r="F116" i="42" s="1"/>
  <c r="AJ128" i="5" s="1"/>
  <c r="G121" i="38"/>
  <c r="AH14" i="23" s="1"/>
  <c r="E116" i="42" s="1"/>
  <c r="AI128" i="5" s="1"/>
  <c r="F121" i="38"/>
  <c r="AG14" i="23" s="1"/>
  <c r="D116" i="42" s="1"/>
  <c r="AH128" i="5" s="1"/>
  <c r="E121" i="38"/>
  <c r="AF14" i="23" s="1"/>
  <c r="C116" i="42" s="1"/>
  <c r="AG128" i="5" s="1"/>
  <c r="L120" i="38"/>
  <c r="L119" i="38"/>
  <c r="L118" i="38"/>
  <c r="L117" i="38"/>
  <c r="L116" i="38"/>
  <c r="L115" i="38"/>
  <c r="L114" i="38"/>
  <c r="L113" i="38"/>
  <c r="L112" i="38"/>
  <c r="L111" i="38"/>
  <c r="K105" i="38"/>
  <c r="AL13" i="23" s="1"/>
  <c r="I106" i="42" s="1"/>
  <c r="AM117" i="5" s="1"/>
  <c r="J105" i="38"/>
  <c r="AK13" i="23" s="1"/>
  <c r="H106" i="42" s="1"/>
  <c r="AL117" i="5" s="1"/>
  <c r="I105" i="38"/>
  <c r="AJ13" i="23" s="1"/>
  <c r="G106" i="42" s="1"/>
  <c r="AK117" i="5" s="1"/>
  <c r="H105" i="38"/>
  <c r="AI13" i="23" s="1"/>
  <c r="F106" i="42" s="1"/>
  <c r="AJ117" i="5" s="1"/>
  <c r="G105" i="38"/>
  <c r="AH13" i="23" s="1"/>
  <c r="E106" i="42" s="1"/>
  <c r="AI117" i="5" s="1"/>
  <c r="F105" i="38"/>
  <c r="AG13" i="23" s="1"/>
  <c r="D106" i="42" s="1"/>
  <c r="AH117" i="5" s="1"/>
  <c r="E105" i="38"/>
  <c r="AF13" i="23" s="1"/>
  <c r="C106" i="42" s="1"/>
  <c r="AG117" i="5" s="1"/>
  <c r="L104" i="38"/>
  <c r="L103" i="38"/>
  <c r="L102" i="38"/>
  <c r="L101" i="38"/>
  <c r="L100" i="38"/>
  <c r="L99" i="38"/>
  <c r="L98" i="38"/>
  <c r="L97" i="38"/>
  <c r="L96" i="38"/>
  <c r="L95" i="38"/>
  <c r="K90" i="38"/>
  <c r="AL12" i="23" s="1"/>
  <c r="I96" i="42" s="1"/>
  <c r="AM106" i="5" s="1"/>
  <c r="J90" i="38"/>
  <c r="AK12" i="23" s="1"/>
  <c r="H96" i="42" s="1"/>
  <c r="AL106" i="5" s="1"/>
  <c r="I90" i="38"/>
  <c r="AJ12" i="23" s="1"/>
  <c r="G96" i="42" s="1"/>
  <c r="AK106" i="5" s="1"/>
  <c r="H90" i="38"/>
  <c r="AI12" i="23" s="1"/>
  <c r="F96" i="42" s="1"/>
  <c r="AJ106" i="5" s="1"/>
  <c r="G90" i="38"/>
  <c r="AH12" i="23" s="1"/>
  <c r="E96" i="42" s="1"/>
  <c r="AI106" i="5" s="1"/>
  <c r="F90" i="38"/>
  <c r="AG12" i="23" s="1"/>
  <c r="D96" i="42" s="1"/>
  <c r="AH106" i="5" s="1"/>
  <c r="E90" i="38"/>
  <c r="AF12" i="23" s="1"/>
  <c r="C96" i="42" s="1"/>
  <c r="AG106" i="5" s="1"/>
  <c r="L89" i="38"/>
  <c r="L88" i="38"/>
  <c r="L87" i="38"/>
  <c r="L86" i="38"/>
  <c r="L85" i="38"/>
  <c r="L84" i="38"/>
  <c r="L83" i="38"/>
  <c r="L82" i="38"/>
  <c r="L81" i="38"/>
  <c r="L80" i="38"/>
  <c r="L79" i="38"/>
  <c r="K74" i="38"/>
  <c r="AL11" i="23" s="1"/>
  <c r="I86" i="42" s="1"/>
  <c r="AM95" i="5" s="1"/>
  <c r="J74" i="38"/>
  <c r="AK11" i="23" s="1"/>
  <c r="H86" i="42" s="1"/>
  <c r="AL95" i="5" s="1"/>
  <c r="I74" i="38"/>
  <c r="AJ11" i="23" s="1"/>
  <c r="G86" i="42" s="1"/>
  <c r="AK95" i="5" s="1"/>
  <c r="H74" i="38"/>
  <c r="AI11" i="23" s="1"/>
  <c r="F86" i="42" s="1"/>
  <c r="AJ95" i="5" s="1"/>
  <c r="G74" i="38"/>
  <c r="AH11" i="23" s="1"/>
  <c r="E86" i="42" s="1"/>
  <c r="AI95" i="5" s="1"/>
  <c r="F74" i="38"/>
  <c r="AG11" i="23" s="1"/>
  <c r="D86" i="42" s="1"/>
  <c r="AH95" i="5" s="1"/>
  <c r="E74" i="38"/>
  <c r="AF11" i="23" s="1"/>
  <c r="C86" i="42" s="1"/>
  <c r="AG95" i="5" s="1"/>
  <c r="L73" i="38"/>
  <c r="L72" i="38"/>
  <c r="L71" i="38"/>
  <c r="L70" i="38"/>
  <c r="L69" i="38"/>
  <c r="L68" i="38"/>
  <c r="L67" i="38"/>
  <c r="L66" i="38"/>
  <c r="L65" i="38"/>
  <c r="L64" i="38"/>
  <c r="K59" i="38"/>
  <c r="AL10" i="23" s="1"/>
  <c r="I76" i="42" s="1"/>
  <c r="AM84" i="5" s="1"/>
  <c r="J59" i="38"/>
  <c r="AK10" i="23" s="1"/>
  <c r="H76" i="42" s="1"/>
  <c r="AL84" i="5" s="1"/>
  <c r="I59" i="38"/>
  <c r="AJ10" i="23" s="1"/>
  <c r="G76" i="42" s="1"/>
  <c r="AK84" i="5" s="1"/>
  <c r="H59" i="38"/>
  <c r="AI10" i="23" s="1"/>
  <c r="F76" i="42" s="1"/>
  <c r="AJ84" i="5" s="1"/>
  <c r="G59" i="38"/>
  <c r="AH10" i="23" s="1"/>
  <c r="E76" i="42" s="1"/>
  <c r="AI84" i="5" s="1"/>
  <c r="F59" i="38"/>
  <c r="AG10" i="23" s="1"/>
  <c r="D76" i="42" s="1"/>
  <c r="AH84" i="5" s="1"/>
  <c r="E59" i="38"/>
  <c r="AF10" i="23" s="1"/>
  <c r="C76" i="42" s="1"/>
  <c r="AG84" i="5" s="1"/>
  <c r="L58" i="38"/>
  <c r="L57" i="38"/>
  <c r="L56" i="38"/>
  <c r="L55" i="38"/>
  <c r="L54" i="38"/>
  <c r="L53" i="38"/>
  <c r="L52" i="38"/>
  <c r="L51" i="38"/>
  <c r="L50" i="38"/>
  <c r="K45" i="38"/>
  <c r="AL9" i="23" s="1"/>
  <c r="I66" i="42" s="1"/>
  <c r="AM73" i="5" s="1"/>
  <c r="J45" i="38"/>
  <c r="AK9" i="23" s="1"/>
  <c r="H66" i="42" s="1"/>
  <c r="AL73" i="5" s="1"/>
  <c r="I45" i="38"/>
  <c r="AJ9" i="23" s="1"/>
  <c r="G66" i="42" s="1"/>
  <c r="AK73" i="5" s="1"/>
  <c r="H45" i="38"/>
  <c r="AI9" i="23" s="1"/>
  <c r="F66" i="42" s="1"/>
  <c r="AJ73" i="5" s="1"/>
  <c r="G45" i="38"/>
  <c r="AH9" i="23" s="1"/>
  <c r="E66" i="42" s="1"/>
  <c r="AI73" i="5" s="1"/>
  <c r="F45" i="38"/>
  <c r="AG9" i="23" s="1"/>
  <c r="D66" i="42" s="1"/>
  <c r="AH73" i="5" s="1"/>
  <c r="E45" i="38"/>
  <c r="AF9" i="23" s="1"/>
  <c r="C66" i="42" s="1"/>
  <c r="AG73" i="5" s="1"/>
  <c r="L44" i="38"/>
  <c r="L43" i="38"/>
  <c r="L42" i="38"/>
  <c r="L41" i="38"/>
  <c r="L40" i="38"/>
  <c r="L39" i="38"/>
  <c r="L38" i="38"/>
  <c r="L37" i="38"/>
  <c r="L36" i="38"/>
  <c r="L35" i="38"/>
  <c r="K30" i="38"/>
  <c r="AL8" i="23" s="1"/>
  <c r="I56" i="42" s="1"/>
  <c r="AM62" i="5" s="1"/>
  <c r="J30" i="38"/>
  <c r="AK8" i="23" s="1"/>
  <c r="H56" i="42" s="1"/>
  <c r="AL62" i="5" s="1"/>
  <c r="I30" i="38"/>
  <c r="AJ8" i="23" s="1"/>
  <c r="G56" i="42" s="1"/>
  <c r="AK62" i="5" s="1"/>
  <c r="H30" i="38"/>
  <c r="AI8" i="23" s="1"/>
  <c r="F56" i="42" s="1"/>
  <c r="AJ62" i="5" s="1"/>
  <c r="G30" i="38"/>
  <c r="AH8" i="23" s="1"/>
  <c r="E56" i="42" s="1"/>
  <c r="AI62" i="5" s="1"/>
  <c r="F30" i="38"/>
  <c r="AG8" i="23" s="1"/>
  <c r="D56" i="42" s="1"/>
  <c r="AH62" i="5" s="1"/>
  <c r="E30" i="38"/>
  <c r="AF8" i="23" s="1"/>
  <c r="C56" i="42" s="1"/>
  <c r="AG62" i="5" s="1"/>
  <c r="L29" i="38"/>
  <c r="L28" i="38"/>
  <c r="L27" i="38"/>
  <c r="L26" i="38"/>
  <c r="L25" i="38"/>
  <c r="L24" i="38"/>
  <c r="L23" i="38"/>
  <c r="L22" i="38"/>
  <c r="L21" i="38"/>
  <c r="K16" i="38"/>
  <c r="AL7" i="23" s="1"/>
  <c r="I46" i="42" s="1"/>
  <c r="AM51" i="5" s="1"/>
  <c r="J16" i="38"/>
  <c r="AK7" i="23" s="1"/>
  <c r="H46" i="42" s="1"/>
  <c r="AL51" i="5" s="1"/>
  <c r="I16" i="38"/>
  <c r="AJ7" i="23" s="1"/>
  <c r="G46" i="42" s="1"/>
  <c r="AK51" i="5" s="1"/>
  <c r="H16" i="38"/>
  <c r="AI7" i="23" s="1"/>
  <c r="F46" i="42" s="1"/>
  <c r="AJ51" i="5" s="1"/>
  <c r="G16" i="38"/>
  <c r="AH7" i="23" s="1"/>
  <c r="E46" i="42" s="1"/>
  <c r="AI51" i="5" s="1"/>
  <c r="F16" i="38"/>
  <c r="AG7" i="23" s="1"/>
  <c r="D46" i="42" s="1"/>
  <c r="AH51" i="5" s="1"/>
  <c r="E16" i="38"/>
  <c r="AF7" i="23" s="1"/>
  <c r="C46" i="42" s="1"/>
  <c r="AG51" i="5" s="1"/>
  <c r="L15" i="38"/>
  <c r="AM7" i="23" s="1"/>
  <c r="J46" i="42" s="1"/>
  <c r="AN51" i="5" s="1"/>
  <c r="K10" i="38"/>
  <c r="AL6" i="23" s="1"/>
  <c r="I36" i="42" s="1"/>
  <c r="AM40" i="5" s="1"/>
  <c r="J10" i="38"/>
  <c r="AK6" i="23" s="1"/>
  <c r="H36" i="42" s="1"/>
  <c r="AL40" i="5" s="1"/>
  <c r="I10" i="38"/>
  <c r="AJ6" i="23" s="1"/>
  <c r="G36" i="42" s="1"/>
  <c r="AK40" i="5" s="1"/>
  <c r="H10" i="38"/>
  <c r="AI6" i="23" s="1"/>
  <c r="F36" i="42" s="1"/>
  <c r="AJ40" i="5" s="1"/>
  <c r="G10" i="38"/>
  <c r="AH6" i="23" s="1"/>
  <c r="E36" i="42" s="1"/>
  <c r="AI40" i="5" s="1"/>
  <c r="F10" i="38"/>
  <c r="AG6" i="23" s="1"/>
  <c r="D36" i="42" s="1"/>
  <c r="AH40" i="5" s="1"/>
  <c r="E10" i="38"/>
  <c r="AF6" i="23" s="1"/>
  <c r="C36" i="42" s="1"/>
  <c r="AG40" i="5" s="1"/>
  <c r="L9" i="38"/>
  <c r="K4" i="38"/>
  <c r="J4" i="38"/>
  <c r="I4" i="38"/>
  <c r="H4" i="38"/>
  <c r="G4" i="38"/>
  <c r="F4" i="38"/>
  <c r="E4" i="38"/>
  <c r="L3" i="38"/>
  <c r="K210" i="37"/>
  <c r="AL14" i="17" s="1"/>
  <c r="I117" i="42" s="1"/>
  <c r="AM129" i="5" s="1"/>
  <c r="J210" i="37"/>
  <c r="AK14" i="17"/>
  <c r="H117" i="42" s="1"/>
  <c r="AL129" i="5" s="1"/>
  <c r="I210" i="37"/>
  <c r="AJ14" i="17" s="1"/>
  <c r="G117" i="42" s="1"/>
  <c r="AK129" i="5" s="1"/>
  <c r="H210" i="37"/>
  <c r="AI14" i="17"/>
  <c r="F117" i="42" s="1"/>
  <c r="AJ129" i="5" s="1"/>
  <c r="G210" i="37"/>
  <c r="AH14" i="17" s="1"/>
  <c r="E117" i="42" s="1"/>
  <c r="AI129" i="5" s="1"/>
  <c r="F210" i="37"/>
  <c r="AG14" i="17" s="1"/>
  <c r="D117" i="42" s="1"/>
  <c r="AH129" i="5" s="1"/>
  <c r="E210" i="37"/>
  <c r="AF14" i="17" s="1"/>
  <c r="C117" i="42" s="1"/>
  <c r="AG129" i="5" s="1"/>
  <c r="L209" i="37"/>
  <c r="L208" i="37"/>
  <c r="L207" i="37"/>
  <c r="L206" i="37"/>
  <c r="L205" i="37"/>
  <c r="L204" i="37"/>
  <c r="L203" i="37"/>
  <c r="L202" i="37"/>
  <c r="L201" i="37"/>
  <c r="L200" i="37"/>
  <c r="K194" i="37"/>
  <c r="AL13" i="17" s="1"/>
  <c r="I107" i="42" s="1"/>
  <c r="AM118" i="5" s="1"/>
  <c r="J194" i="37"/>
  <c r="AK13" i="17" s="1"/>
  <c r="H107" i="42" s="1"/>
  <c r="AL118" i="5" s="1"/>
  <c r="I194" i="37"/>
  <c r="AJ13" i="17" s="1"/>
  <c r="G107" i="42" s="1"/>
  <c r="AK118" i="5" s="1"/>
  <c r="H194" i="37"/>
  <c r="AI13" i="17" s="1"/>
  <c r="F107" i="42" s="1"/>
  <c r="AJ118" i="5" s="1"/>
  <c r="G194" i="37"/>
  <c r="AH13" i="17" s="1"/>
  <c r="E107" i="42" s="1"/>
  <c r="AI118" i="5" s="1"/>
  <c r="F194" i="37"/>
  <c r="AG13" i="17" s="1"/>
  <c r="D107" i="42" s="1"/>
  <c r="AH118" i="5" s="1"/>
  <c r="E194" i="37"/>
  <c r="AF13" i="17" s="1"/>
  <c r="C107" i="42" s="1"/>
  <c r="AG118" i="5" s="1"/>
  <c r="L193" i="37"/>
  <c r="L192" i="37"/>
  <c r="L191" i="37"/>
  <c r="L190" i="37"/>
  <c r="L189" i="37"/>
  <c r="L188" i="37"/>
  <c r="L187" i="37"/>
  <c r="L186" i="37"/>
  <c r="L185" i="37"/>
  <c r="L184" i="37"/>
  <c r="K179" i="37"/>
  <c r="AL12" i="17" s="1"/>
  <c r="I97" i="42" s="1"/>
  <c r="AM107" i="5" s="1"/>
  <c r="J179" i="37"/>
  <c r="AK12" i="17" s="1"/>
  <c r="H97" i="42" s="1"/>
  <c r="AL107" i="5" s="1"/>
  <c r="I179" i="37"/>
  <c r="AJ12" i="17" s="1"/>
  <c r="G97" i="42" s="1"/>
  <c r="AK107" i="5" s="1"/>
  <c r="H179" i="37"/>
  <c r="AI12" i="17" s="1"/>
  <c r="F97" i="42" s="1"/>
  <c r="AJ107" i="5" s="1"/>
  <c r="G179" i="37"/>
  <c r="AH12" i="17" s="1"/>
  <c r="E97" i="42" s="1"/>
  <c r="AI107" i="5" s="1"/>
  <c r="F179" i="37"/>
  <c r="AG12" i="17" s="1"/>
  <c r="D97" i="42" s="1"/>
  <c r="AH107" i="5" s="1"/>
  <c r="E179" i="37"/>
  <c r="AF12" i="17" s="1"/>
  <c r="C97" i="42" s="1"/>
  <c r="AG107" i="5" s="1"/>
  <c r="L178" i="37"/>
  <c r="L177" i="37"/>
  <c r="L176" i="37"/>
  <c r="L175" i="37"/>
  <c r="L174" i="37"/>
  <c r="L173" i="37"/>
  <c r="L172" i="37"/>
  <c r="L171" i="37"/>
  <c r="L170" i="37"/>
  <c r="L169" i="37"/>
  <c r="L168" i="37"/>
  <c r="K163" i="37"/>
  <c r="AL11" i="17"/>
  <c r="I87" i="42" s="1"/>
  <c r="AM96" i="5" s="1"/>
  <c r="J163" i="37"/>
  <c r="AK11" i="17"/>
  <c r="H87" i="42" s="1"/>
  <c r="AL96" i="5" s="1"/>
  <c r="I163" i="37"/>
  <c r="AJ11" i="17"/>
  <c r="G87" i="42" s="1"/>
  <c r="AK96" i="5" s="1"/>
  <c r="H163" i="37"/>
  <c r="AI11" i="17"/>
  <c r="F87" i="42" s="1"/>
  <c r="AJ96" i="5" s="1"/>
  <c r="G163" i="37"/>
  <c r="AH11" i="17"/>
  <c r="E87" i="42" s="1"/>
  <c r="AI96" i="5" s="1"/>
  <c r="F163" i="37"/>
  <c r="AG11" i="17"/>
  <c r="D87" i="42" s="1"/>
  <c r="AH96" i="5" s="1"/>
  <c r="E163" i="37"/>
  <c r="AF11" i="17"/>
  <c r="C87" i="42" s="1"/>
  <c r="AG96" i="5" s="1"/>
  <c r="L162" i="37"/>
  <c r="L161" i="37"/>
  <c r="L160" i="37"/>
  <c r="L159" i="37"/>
  <c r="L158" i="37"/>
  <c r="L157" i="37"/>
  <c r="L156" i="37"/>
  <c r="L155" i="37"/>
  <c r="L154" i="37"/>
  <c r="L153" i="37"/>
  <c r="K148" i="37"/>
  <c r="AL10" i="17"/>
  <c r="I77" i="42"/>
  <c r="AM85" i="5"/>
  <c r="J148" i="37"/>
  <c r="AK10" i="17" s="1"/>
  <c r="H77" i="42" s="1"/>
  <c r="AL85" i="5" s="1"/>
  <c r="I148" i="37"/>
  <c r="AJ10" i="17"/>
  <c r="G77" i="42"/>
  <c r="AK85" i="5"/>
  <c r="H148" i="37"/>
  <c r="AI10" i="17" s="1"/>
  <c r="F77" i="42" s="1"/>
  <c r="AJ85" i="5" s="1"/>
  <c r="G148" i="37"/>
  <c r="AH10" i="17"/>
  <c r="E77" i="42"/>
  <c r="AI85" i="5"/>
  <c r="F148" i="37"/>
  <c r="AG10" i="17" s="1"/>
  <c r="D77" i="42" s="1"/>
  <c r="AH85" i="5" s="1"/>
  <c r="E148" i="37"/>
  <c r="AF10" i="17"/>
  <c r="C77" i="42"/>
  <c r="AG85" i="5"/>
  <c r="L147" i="37"/>
  <c r="L146" i="37"/>
  <c r="L145" i="37"/>
  <c r="L144" i="37"/>
  <c r="L143" i="37"/>
  <c r="L142" i="37"/>
  <c r="L141" i="37"/>
  <c r="L140" i="37"/>
  <c r="L139" i="37"/>
  <c r="K134" i="37"/>
  <c r="AL9" i="17" s="1"/>
  <c r="I67" i="42" s="1"/>
  <c r="AM74" i="5" s="1"/>
  <c r="J134" i="37"/>
  <c r="AK9" i="17"/>
  <c r="H67" i="42"/>
  <c r="AL74" i="5" s="1"/>
  <c r="I134" i="37"/>
  <c r="AJ9" i="17" s="1"/>
  <c r="G67" i="42" s="1"/>
  <c r="AK74" i="5" s="1"/>
  <c r="H134" i="37"/>
  <c r="AI9" i="17"/>
  <c r="F67" i="42"/>
  <c r="AJ74" i="5" s="1"/>
  <c r="G134" i="37"/>
  <c r="AH9" i="17" s="1"/>
  <c r="E67" i="42" s="1"/>
  <c r="AI74" i="5" s="1"/>
  <c r="F134" i="37"/>
  <c r="AG9" i="17"/>
  <c r="D67" i="42" s="1"/>
  <c r="AH74" i="5" s="1"/>
  <c r="E134" i="37"/>
  <c r="AF9" i="17" s="1"/>
  <c r="C67" i="42" s="1"/>
  <c r="AG74" i="5" s="1"/>
  <c r="L133" i="37"/>
  <c r="L132" i="37"/>
  <c r="L131" i="37"/>
  <c r="L130" i="37"/>
  <c r="L129" i="37"/>
  <c r="L128" i="37"/>
  <c r="L127" i="37"/>
  <c r="L126" i="37"/>
  <c r="L125" i="37"/>
  <c r="L124" i="37"/>
  <c r="K119" i="37"/>
  <c r="AL8" i="17" s="1"/>
  <c r="I57" i="42" s="1"/>
  <c r="AM63" i="5" s="1"/>
  <c r="J119" i="37"/>
  <c r="AK8" i="17" s="1"/>
  <c r="H57" i="42" s="1"/>
  <c r="AL63" i="5" s="1"/>
  <c r="I119" i="37"/>
  <c r="AJ8" i="17" s="1"/>
  <c r="G57" i="42" s="1"/>
  <c r="AK63" i="5" s="1"/>
  <c r="H119" i="37"/>
  <c r="AI8" i="17" s="1"/>
  <c r="F57" i="42" s="1"/>
  <c r="AJ63" i="5" s="1"/>
  <c r="G119" i="37"/>
  <c r="AH8" i="17" s="1"/>
  <c r="E57" i="42" s="1"/>
  <c r="AI63" i="5" s="1"/>
  <c r="F119" i="37"/>
  <c r="AG8" i="17" s="1"/>
  <c r="D57" i="42" s="1"/>
  <c r="AH63" i="5" s="1"/>
  <c r="E119" i="37"/>
  <c r="AF8" i="17" s="1"/>
  <c r="C57" i="42" s="1"/>
  <c r="AG63" i="5" s="1"/>
  <c r="L118" i="37"/>
  <c r="L117" i="37"/>
  <c r="L116" i="37"/>
  <c r="L115" i="37"/>
  <c r="L114" i="37"/>
  <c r="L113" i="37"/>
  <c r="L112" i="37"/>
  <c r="L111" i="37"/>
  <c r="L110" i="37"/>
  <c r="K105" i="37"/>
  <c r="AL7" i="17"/>
  <c r="I47" i="42"/>
  <c r="AM52" i="5" s="1"/>
  <c r="J105" i="37"/>
  <c r="AK7" i="17" s="1"/>
  <c r="H47" i="42" s="1"/>
  <c r="AL52" i="5" s="1"/>
  <c r="I105" i="37"/>
  <c r="AJ7" i="17" s="1"/>
  <c r="G47" i="42" s="1"/>
  <c r="AK52" i="5" s="1"/>
  <c r="H105" i="37"/>
  <c r="AI7" i="17" s="1"/>
  <c r="F47" i="42" s="1"/>
  <c r="AJ52" i="5" s="1"/>
  <c r="G105" i="37"/>
  <c r="AH7" i="17" s="1"/>
  <c r="E47" i="42" s="1"/>
  <c r="AI52" i="5" s="1"/>
  <c r="F105" i="37"/>
  <c r="AG7" i="17" s="1"/>
  <c r="D47" i="42" s="1"/>
  <c r="AH52" i="5" s="1"/>
  <c r="E105" i="37"/>
  <c r="AF7" i="17" s="1"/>
  <c r="C47" i="42" s="1"/>
  <c r="AG52" i="5" s="1"/>
  <c r="L47" i="37"/>
  <c r="L105" i="37" s="1"/>
  <c r="AM7" i="17" s="1"/>
  <c r="J47" i="42" s="1"/>
  <c r="AN52" i="5" s="1"/>
  <c r="L46" i="37"/>
  <c r="K41" i="37"/>
  <c r="AL6" i="17"/>
  <c r="I37" i="42"/>
  <c r="AM41" i="5" s="1"/>
  <c r="J41" i="37"/>
  <c r="AK6" i="17" s="1"/>
  <c r="H37" i="42" s="1"/>
  <c r="AL41" i="5" s="1"/>
  <c r="I41" i="37"/>
  <c r="AJ6" i="17"/>
  <c r="G37" i="42"/>
  <c r="AK41" i="5" s="1"/>
  <c r="H41" i="37"/>
  <c r="AI6" i="17" s="1"/>
  <c r="F37" i="42" s="1"/>
  <c r="AJ41" i="5" s="1"/>
  <c r="G41" i="37"/>
  <c r="AH6" i="17"/>
  <c r="E37" i="42"/>
  <c r="AI41" i="5" s="1"/>
  <c r="F41" i="37"/>
  <c r="AG6" i="17" s="1"/>
  <c r="D37" i="42" s="1"/>
  <c r="AH41" i="5" s="1"/>
  <c r="E41" i="37"/>
  <c r="AF6" i="17"/>
  <c r="C37" i="42"/>
  <c r="AG41" i="5" s="1"/>
  <c r="L16" i="37"/>
  <c r="L15" i="37"/>
  <c r="L14" i="37"/>
  <c r="L41" i="37" s="1"/>
  <c r="AM6" i="17" s="1"/>
  <c r="J37" i="42" s="1"/>
  <c r="AN41" i="5" s="1"/>
  <c r="L13" i="37"/>
  <c r="L12" i="37"/>
  <c r="L11" i="37"/>
  <c r="L10" i="37"/>
  <c r="L9" i="37"/>
  <c r="K4" i="37"/>
  <c r="J4" i="37"/>
  <c r="I4" i="37"/>
  <c r="H4" i="37"/>
  <c r="G4" i="37"/>
  <c r="F4" i="37"/>
  <c r="E4" i="37"/>
  <c r="L3" i="37"/>
  <c r="K121" i="30"/>
  <c r="AL14" i="21" s="1"/>
  <c r="I121" i="42" s="1"/>
  <c r="AM133" i="5" s="1"/>
  <c r="J121" i="30"/>
  <c r="AK14" i="21" s="1"/>
  <c r="H121" i="42" s="1"/>
  <c r="AL133" i="5" s="1"/>
  <c r="I121" i="30"/>
  <c r="AJ14" i="21" s="1"/>
  <c r="G121" i="42" s="1"/>
  <c r="AK133" i="5" s="1"/>
  <c r="H121" i="30"/>
  <c r="AI14" i="21" s="1"/>
  <c r="F121" i="42" s="1"/>
  <c r="AJ133" i="5" s="1"/>
  <c r="G121" i="30"/>
  <c r="AH14" i="21" s="1"/>
  <c r="E121" i="42" s="1"/>
  <c r="AI133" i="5" s="1"/>
  <c r="F121" i="30"/>
  <c r="AG14" i="21" s="1"/>
  <c r="D121" i="42" s="1"/>
  <c r="AH133" i="5" s="1"/>
  <c r="E121" i="30"/>
  <c r="AF14" i="21" s="1"/>
  <c r="C121" i="42" s="1"/>
  <c r="AG133" i="5" s="1"/>
  <c r="L120" i="30"/>
  <c r="L119" i="30"/>
  <c r="L118" i="30"/>
  <c r="L117" i="30"/>
  <c r="L116" i="30"/>
  <c r="L115" i="30"/>
  <c r="L114" i="30"/>
  <c r="L113" i="30"/>
  <c r="L112" i="30"/>
  <c r="L111" i="30"/>
  <c r="K105" i="30"/>
  <c r="AL13" i="21" s="1"/>
  <c r="I111" i="42" s="1"/>
  <c r="AM122" i="5" s="1"/>
  <c r="J105" i="30"/>
  <c r="AK13" i="21" s="1"/>
  <c r="H111" i="42" s="1"/>
  <c r="AL122" i="5" s="1"/>
  <c r="I105" i="30"/>
  <c r="AJ13" i="21" s="1"/>
  <c r="G111" i="42" s="1"/>
  <c r="AK122" i="5" s="1"/>
  <c r="H105" i="30"/>
  <c r="AI13" i="21" s="1"/>
  <c r="F111" i="42" s="1"/>
  <c r="AJ122" i="5" s="1"/>
  <c r="G105" i="30"/>
  <c r="AH13" i="21" s="1"/>
  <c r="E111" i="42" s="1"/>
  <c r="AI122" i="5" s="1"/>
  <c r="F105" i="30"/>
  <c r="AG13" i="21" s="1"/>
  <c r="D111" i="42" s="1"/>
  <c r="AH122" i="5" s="1"/>
  <c r="E105" i="30"/>
  <c r="AF13" i="21" s="1"/>
  <c r="C111" i="42" s="1"/>
  <c r="AG122" i="5" s="1"/>
  <c r="L104" i="30"/>
  <c r="L103" i="30"/>
  <c r="L102" i="30"/>
  <c r="L101" i="30"/>
  <c r="L100" i="30"/>
  <c r="L99" i="30"/>
  <c r="L98" i="30"/>
  <c r="L97" i="30"/>
  <c r="L96" i="30"/>
  <c r="L95" i="30"/>
  <c r="K90" i="30"/>
  <c r="AL12" i="21" s="1"/>
  <c r="I101" i="42" s="1"/>
  <c r="AM111" i="5" s="1"/>
  <c r="J90" i="30"/>
  <c r="AK12" i="21" s="1"/>
  <c r="H101" i="42" s="1"/>
  <c r="AL111" i="5" s="1"/>
  <c r="I90" i="30"/>
  <c r="AJ12" i="21" s="1"/>
  <c r="G101" i="42" s="1"/>
  <c r="AK111" i="5" s="1"/>
  <c r="H90" i="30"/>
  <c r="AI12" i="21" s="1"/>
  <c r="F101" i="42" s="1"/>
  <c r="AJ111" i="5" s="1"/>
  <c r="G90" i="30"/>
  <c r="AH12" i="21" s="1"/>
  <c r="E101" i="42" s="1"/>
  <c r="AI111" i="5" s="1"/>
  <c r="F90" i="30"/>
  <c r="AG12" i="21" s="1"/>
  <c r="D101" i="42" s="1"/>
  <c r="AH111" i="5" s="1"/>
  <c r="E90" i="30"/>
  <c r="AF12" i="21" s="1"/>
  <c r="C101" i="42" s="1"/>
  <c r="AG111" i="5" s="1"/>
  <c r="L89" i="30"/>
  <c r="L88" i="30"/>
  <c r="L87" i="30"/>
  <c r="L86" i="30"/>
  <c r="L85" i="30"/>
  <c r="L84" i="30"/>
  <c r="L83" i="30"/>
  <c r="L82" i="30"/>
  <c r="L81" i="30"/>
  <c r="L80" i="30"/>
  <c r="L79" i="30"/>
  <c r="K74" i="30"/>
  <c r="AL11" i="21" s="1"/>
  <c r="I91" i="42" s="1"/>
  <c r="AM100" i="5" s="1"/>
  <c r="J74" i="30"/>
  <c r="AK11" i="21"/>
  <c r="H91" i="42" s="1"/>
  <c r="AL100" i="5" s="1"/>
  <c r="I74" i="30"/>
  <c r="AJ11" i="21" s="1"/>
  <c r="G91" i="42" s="1"/>
  <c r="AK100" i="5" s="1"/>
  <c r="H74" i="30"/>
  <c r="AI11" i="21" s="1"/>
  <c r="F91" i="42" s="1"/>
  <c r="AJ100" i="5" s="1"/>
  <c r="G74" i="30"/>
  <c r="AH11" i="21" s="1"/>
  <c r="E91" i="42" s="1"/>
  <c r="AI100" i="5" s="1"/>
  <c r="F74" i="30"/>
  <c r="AG11" i="21"/>
  <c r="D91" i="42" s="1"/>
  <c r="AH100" i="5" s="1"/>
  <c r="E74" i="30"/>
  <c r="AF11" i="21" s="1"/>
  <c r="C91" i="42" s="1"/>
  <c r="AG100" i="5" s="1"/>
  <c r="L73" i="30"/>
  <c r="L72" i="30"/>
  <c r="L71" i="30"/>
  <c r="L70" i="30"/>
  <c r="L69" i="30"/>
  <c r="L68" i="30"/>
  <c r="L67" i="30"/>
  <c r="L66" i="30"/>
  <c r="L65" i="30"/>
  <c r="L64" i="30"/>
  <c r="K59" i="30"/>
  <c r="AL10" i="21" s="1"/>
  <c r="I81" i="42" s="1"/>
  <c r="AM89" i="5" s="1"/>
  <c r="J59" i="30"/>
  <c r="AK10" i="21" s="1"/>
  <c r="H81" i="42" s="1"/>
  <c r="AL89" i="5" s="1"/>
  <c r="I59" i="30"/>
  <c r="AJ10" i="21" s="1"/>
  <c r="G81" i="42" s="1"/>
  <c r="AK89" i="5" s="1"/>
  <c r="H59" i="30"/>
  <c r="AI10" i="21" s="1"/>
  <c r="F81" i="42" s="1"/>
  <c r="AJ89" i="5" s="1"/>
  <c r="G59" i="30"/>
  <c r="AH10" i="21" s="1"/>
  <c r="E81" i="42" s="1"/>
  <c r="AI89" i="5" s="1"/>
  <c r="F59" i="30"/>
  <c r="AG10" i="21"/>
  <c r="D81" i="42" s="1"/>
  <c r="AH89" i="5" s="1"/>
  <c r="E59" i="30"/>
  <c r="AF10" i="21" s="1"/>
  <c r="C81" i="42" s="1"/>
  <c r="AG89" i="5" s="1"/>
  <c r="L58" i="30"/>
  <c r="L57" i="30"/>
  <c r="L56" i="30"/>
  <c r="L55" i="30"/>
  <c r="L54" i="30"/>
  <c r="L53" i="30"/>
  <c r="L52" i="30"/>
  <c r="L51" i="30"/>
  <c r="L50" i="30"/>
  <c r="K45" i="30"/>
  <c r="AL9" i="21" s="1"/>
  <c r="I71" i="42" s="1"/>
  <c r="AM78" i="5" s="1"/>
  <c r="J45" i="30"/>
  <c r="AK9" i="21" s="1"/>
  <c r="H71" i="42" s="1"/>
  <c r="AL78" i="5" s="1"/>
  <c r="I45" i="30"/>
  <c r="AJ9" i="21" s="1"/>
  <c r="G71" i="42" s="1"/>
  <c r="AK78" i="5" s="1"/>
  <c r="H45" i="30"/>
  <c r="AI9" i="21" s="1"/>
  <c r="F71" i="42" s="1"/>
  <c r="AJ78" i="5" s="1"/>
  <c r="G45" i="30"/>
  <c r="AH9" i="21" s="1"/>
  <c r="E71" i="42" s="1"/>
  <c r="AI78" i="5" s="1"/>
  <c r="F45" i="30"/>
  <c r="AG9" i="21" s="1"/>
  <c r="D71" i="42" s="1"/>
  <c r="AH78" i="5" s="1"/>
  <c r="E45" i="30"/>
  <c r="AF9" i="21" s="1"/>
  <c r="C71" i="42" s="1"/>
  <c r="AG78" i="5" s="1"/>
  <c r="L44" i="30"/>
  <c r="L43" i="30"/>
  <c r="L42" i="30"/>
  <c r="L41" i="30"/>
  <c r="L40" i="30"/>
  <c r="L39" i="30"/>
  <c r="L38" i="30"/>
  <c r="L37" i="30"/>
  <c r="L36" i="30"/>
  <c r="L35" i="30"/>
  <c r="K30" i="30"/>
  <c r="AL8" i="21" s="1"/>
  <c r="I61" i="42" s="1"/>
  <c r="AM67" i="5" s="1"/>
  <c r="J30" i="30"/>
  <c r="AK8" i="21" s="1"/>
  <c r="H61" i="42" s="1"/>
  <c r="AL67" i="5" s="1"/>
  <c r="I30" i="30"/>
  <c r="AJ8" i="21"/>
  <c r="G61" i="42" s="1"/>
  <c r="AK67" i="5" s="1"/>
  <c r="H30" i="30"/>
  <c r="AI8" i="21" s="1"/>
  <c r="F61" i="42" s="1"/>
  <c r="AJ67" i="5" s="1"/>
  <c r="G30" i="30"/>
  <c r="AH8" i="21" s="1"/>
  <c r="E61" i="42" s="1"/>
  <c r="AI67" i="5" s="1"/>
  <c r="F30" i="30"/>
  <c r="AG8" i="21" s="1"/>
  <c r="D61" i="42" s="1"/>
  <c r="AH67" i="5" s="1"/>
  <c r="E30" i="30"/>
  <c r="AF8" i="21"/>
  <c r="C61" i="42" s="1"/>
  <c r="AG67" i="5" s="1"/>
  <c r="L29" i="30"/>
  <c r="L28" i="30"/>
  <c r="L27" i="30"/>
  <c r="L26" i="30"/>
  <c r="L25" i="30"/>
  <c r="L24" i="30"/>
  <c r="L23" i="30"/>
  <c r="L22" i="30"/>
  <c r="L21" i="30"/>
  <c r="K16" i="30"/>
  <c r="AL7" i="21" s="1"/>
  <c r="I51" i="42" s="1"/>
  <c r="AM56" i="5" s="1"/>
  <c r="J16" i="30"/>
  <c r="AK7" i="21" s="1"/>
  <c r="H51" i="42" s="1"/>
  <c r="AL56" i="5" s="1"/>
  <c r="I16" i="30"/>
  <c r="AJ7" i="21" s="1"/>
  <c r="G51" i="42" s="1"/>
  <c r="AK56" i="5" s="1"/>
  <c r="H16" i="30"/>
  <c r="AI7" i="21" s="1"/>
  <c r="F51" i="42" s="1"/>
  <c r="AJ56" i="5" s="1"/>
  <c r="G16" i="30"/>
  <c r="AH7" i="21" s="1"/>
  <c r="E51" i="42" s="1"/>
  <c r="AI56" i="5" s="1"/>
  <c r="F16" i="30"/>
  <c r="AG7" i="21" s="1"/>
  <c r="D51" i="42" s="1"/>
  <c r="AH56" i="5" s="1"/>
  <c r="E16" i="30"/>
  <c r="AF7" i="21" s="1"/>
  <c r="C51" i="42" s="1"/>
  <c r="AG56" i="5" s="1"/>
  <c r="L16" i="30"/>
  <c r="AM7" i="21" s="1"/>
  <c r="J51" i="42" s="1"/>
  <c r="AN56" i="5" s="1"/>
  <c r="K10" i="30"/>
  <c r="AL6" i="21" s="1"/>
  <c r="I41" i="42" s="1"/>
  <c r="AM45" i="5" s="1"/>
  <c r="J10" i="30"/>
  <c r="AK6" i="21" s="1"/>
  <c r="H41" i="42" s="1"/>
  <c r="AL45" i="5" s="1"/>
  <c r="I10" i="30"/>
  <c r="AJ6" i="21" s="1"/>
  <c r="G41" i="42" s="1"/>
  <c r="AK45" i="5" s="1"/>
  <c r="H10" i="30"/>
  <c r="AI6" i="21" s="1"/>
  <c r="F41" i="42" s="1"/>
  <c r="AJ45" i="5" s="1"/>
  <c r="G10" i="30"/>
  <c r="AH6" i="21" s="1"/>
  <c r="E41" i="42" s="1"/>
  <c r="AI45" i="5" s="1"/>
  <c r="F10" i="30"/>
  <c r="AG6" i="21" s="1"/>
  <c r="D41" i="42" s="1"/>
  <c r="AH45" i="5" s="1"/>
  <c r="E10" i="30"/>
  <c r="AF6" i="21" s="1"/>
  <c r="C41" i="42" s="1"/>
  <c r="AG45" i="5" s="1"/>
  <c r="AM6" i="21"/>
  <c r="J41" i="42" s="1"/>
  <c r="AN45" i="5" s="1"/>
  <c r="L9" i="30"/>
  <c r="K4" i="30"/>
  <c r="J4" i="30"/>
  <c r="I4" i="30"/>
  <c r="H4" i="30"/>
  <c r="G4" i="30"/>
  <c r="F4" i="30"/>
  <c r="E4" i="30"/>
  <c r="L3" i="30"/>
  <c r="K122" i="31"/>
  <c r="AL14" i="18" s="1"/>
  <c r="J122" i="31"/>
  <c r="AK14" i="18" s="1"/>
  <c r="I122" i="31"/>
  <c r="AJ14" i="18" s="1"/>
  <c r="H122" i="31"/>
  <c r="AI14" i="18" s="1"/>
  <c r="G122" i="31"/>
  <c r="AH14" i="18" s="1"/>
  <c r="F122" i="31"/>
  <c r="AG14" i="18" s="1"/>
  <c r="E122" i="31"/>
  <c r="AF14" i="18" s="1"/>
  <c r="L121" i="31"/>
  <c r="L120" i="31"/>
  <c r="L119" i="31"/>
  <c r="L118" i="31"/>
  <c r="L117" i="31"/>
  <c r="L116" i="31"/>
  <c r="L115" i="31"/>
  <c r="L114" i="31"/>
  <c r="L113" i="31"/>
  <c r="L112" i="31"/>
  <c r="K106" i="31"/>
  <c r="AL13" i="18" s="1"/>
  <c r="J106" i="31"/>
  <c r="AK13" i="18" s="1"/>
  <c r="I106" i="31"/>
  <c r="AJ13" i="18" s="1"/>
  <c r="H106" i="31"/>
  <c r="AI13" i="18" s="1"/>
  <c r="G106" i="31"/>
  <c r="AH13" i="18" s="1"/>
  <c r="F106" i="31"/>
  <c r="AG13" i="18" s="1"/>
  <c r="D108" i="42" s="1"/>
  <c r="AH119" i="5" s="1"/>
  <c r="E106" i="31"/>
  <c r="AF13" i="18"/>
  <c r="C108" i="42" s="1"/>
  <c r="AG119" i="5" s="1"/>
  <c r="L105" i="31"/>
  <c r="L104" i="31"/>
  <c r="L103" i="31"/>
  <c r="L102" i="31"/>
  <c r="L101" i="31"/>
  <c r="L100" i="31"/>
  <c r="L99" i="31"/>
  <c r="L98" i="31"/>
  <c r="L97" i="31"/>
  <c r="L96" i="31"/>
  <c r="K91" i="31"/>
  <c r="AL12" i="18"/>
  <c r="I98" i="42" s="1"/>
  <c r="AM108" i="5" s="1"/>
  <c r="J91" i="31"/>
  <c r="AK12" i="18" s="1"/>
  <c r="H98" i="42" s="1"/>
  <c r="AL108" i="5" s="1"/>
  <c r="I91" i="31"/>
  <c r="AJ12" i="18" s="1"/>
  <c r="H91" i="31"/>
  <c r="AI12" i="18" s="1"/>
  <c r="G91" i="31"/>
  <c r="AH12" i="18" s="1"/>
  <c r="F91" i="31"/>
  <c r="AG12" i="18" s="1"/>
  <c r="E91" i="31"/>
  <c r="AF12" i="18" s="1"/>
  <c r="L90" i="31"/>
  <c r="L89" i="31"/>
  <c r="L88" i="31"/>
  <c r="L87" i="31"/>
  <c r="L86" i="31"/>
  <c r="L85" i="31"/>
  <c r="L84" i="31"/>
  <c r="L83" i="31"/>
  <c r="L82" i="31"/>
  <c r="L91" i="31" s="1"/>
  <c r="AM12" i="18" s="1"/>
  <c r="J98" i="42" s="1"/>
  <c r="AN108" i="5" s="1"/>
  <c r="L81" i="31"/>
  <c r="L80" i="31"/>
  <c r="K75" i="31"/>
  <c r="AL11" i="18" s="1"/>
  <c r="J75" i="31"/>
  <c r="AK11" i="18" s="1"/>
  <c r="I75" i="31"/>
  <c r="AJ11" i="18" s="1"/>
  <c r="H75" i="31"/>
  <c r="AI11" i="18" s="1"/>
  <c r="G75" i="31"/>
  <c r="AH11" i="18" s="1"/>
  <c r="F75" i="31"/>
  <c r="AG11" i="18" s="1"/>
  <c r="E75" i="31"/>
  <c r="AF11" i="18" s="1"/>
  <c r="L74" i="31"/>
  <c r="L73" i="31"/>
  <c r="L72" i="31"/>
  <c r="L71" i="31"/>
  <c r="L70" i="31"/>
  <c r="L69" i="31"/>
  <c r="L68" i="31"/>
  <c r="L75" i="31" s="1"/>
  <c r="AM11" i="18" s="1"/>
  <c r="J88" i="42" s="1"/>
  <c r="AN97" i="5" s="1"/>
  <c r="L67" i="31"/>
  <c r="L66" i="31"/>
  <c r="L65" i="31"/>
  <c r="K60" i="31"/>
  <c r="AL10" i="18" s="1"/>
  <c r="J60" i="31"/>
  <c r="AK10" i="18" s="1"/>
  <c r="I60" i="31"/>
  <c r="AJ10" i="18" s="1"/>
  <c r="H60" i="31"/>
  <c r="AI10" i="18" s="1"/>
  <c r="G60" i="31"/>
  <c r="AH10" i="18" s="1"/>
  <c r="F60" i="31"/>
  <c r="AG10" i="18" s="1"/>
  <c r="E60" i="31"/>
  <c r="AF10" i="18" s="1"/>
  <c r="L59" i="31"/>
  <c r="L58" i="31"/>
  <c r="L57" i="31"/>
  <c r="L56" i="31"/>
  <c r="L55" i="31"/>
  <c r="L54" i="31"/>
  <c r="L53" i="31"/>
  <c r="L52" i="31"/>
  <c r="L51" i="31"/>
  <c r="K46" i="31"/>
  <c r="AL9" i="18" s="1"/>
  <c r="I68" i="42" s="1"/>
  <c r="AM75" i="5" s="1"/>
  <c r="J46" i="31"/>
  <c r="AK9" i="18"/>
  <c r="H68" i="42" s="1"/>
  <c r="AL75" i="5" s="1"/>
  <c r="I46" i="31"/>
  <c r="AJ9" i="18" s="1"/>
  <c r="G68" i="42" s="1"/>
  <c r="AK75" i="5" s="1"/>
  <c r="H46" i="31"/>
  <c r="AI9" i="18"/>
  <c r="F68" i="42" s="1"/>
  <c r="AJ75" i="5" s="1"/>
  <c r="G46" i="31"/>
  <c r="AH9" i="18" s="1"/>
  <c r="E68" i="42" s="1"/>
  <c r="AI75" i="5" s="1"/>
  <c r="F46" i="31"/>
  <c r="AG9" i="18" s="1"/>
  <c r="E46" i="31"/>
  <c r="AF9" i="18" s="1"/>
  <c r="L45" i="31"/>
  <c r="L44" i="31"/>
  <c r="L43" i="31"/>
  <c r="L42" i="31"/>
  <c r="L41" i="31"/>
  <c r="L40" i="31"/>
  <c r="L39" i="31"/>
  <c r="L38" i="31"/>
  <c r="L37" i="31"/>
  <c r="L36" i="31"/>
  <c r="K31" i="31"/>
  <c r="AL8" i="18" s="1"/>
  <c r="J31" i="31"/>
  <c r="AK8" i="18" s="1"/>
  <c r="I31" i="31"/>
  <c r="AJ8" i="18" s="1"/>
  <c r="H31" i="31"/>
  <c r="AI8" i="18" s="1"/>
  <c r="F58" i="42" s="1"/>
  <c r="AJ64" i="5" s="1"/>
  <c r="G31" i="31"/>
  <c r="AH8" i="18"/>
  <c r="E58" i="42" s="1"/>
  <c r="AI64" i="5" s="1"/>
  <c r="F31" i="31"/>
  <c r="AG8" i="18" s="1"/>
  <c r="D58" i="42" s="1"/>
  <c r="AH64" i="5" s="1"/>
  <c r="E31" i="31"/>
  <c r="AF8" i="18" s="1"/>
  <c r="L30" i="31"/>
  <c r="L29" i="31"/>
  <c r="L28" i="31"/>
  <c r="L27" i="31"/>
  <c r="L26" i="31"/>
  <c r="L25" i="31"/>
  <c r="L24" i="31"/>
  <c r="L23" i="31"/>
  <c r="L22" i="31"/>
  <c r="K17" i="31"/>
  <c r="AL7" i="18" s="1"/>
  <c r="J17" i="31"/>
  <c r="AK7" i="18" s="1"/>
  <c r="I17" i="31"/>
  <c r="AJ7" i="18" s="1"/>
  <c r="H17" i="31"/>
  <c r="AI7" i="18" s="1"/>
  <c r="G17" i="31"/>
  <c r="AH7" i="18" s="1"/>
  <c r="F17" i="31"/>
  <c r="AG7" i="18" s="1"/>
  <c r="E17" i="31"/>
  <c r="AF7" i="18" s="1"/>
  <c r="L16" i="31"/>
  <c r="AM7" i="18"/>
  <c r="J48" i="42" s="1"/>
  <c r="AN53" i="5" s="1"/>
  <c r="K11" i="31"/>
  <c r="AL6" i="18" s="1"/>
  <c r="J11" i="31"/>
  <c r="AK6" i="18" s="1"/>
  <c r="I11" i="31"/>
  <c r="AJ6" i="18" s="1"/>
  <c r="H11" i="31"/>
  <c r="AI6" i="18" s="1"/>
  <c r="G11" i="31"/>
  <c r="AH6" i="18" s="1"/>
  <c r="F11" i="31"/>
  <c r="AG6" i="18" s="1"/>
  <c r="E11" i="31"/>
  <c r="AF6" i="18" s="1"/>
  <c r="L10" i="31"/>
  <c r="L11" i="31" s="1"/>
  <c r="AM6" i="18" s="1"/>
  <c r="J38" i="42" s="1"/>
  <c r="AN42" i="5" s="1"/>
  <c r="L9" i="31"/>
  <c r="K4" i="31"/>
  <c r="J4" i="31"/>
  <c r="I4" i="31"/>
  <c r="H4" i="31"/>
  <c r="G4" i="31"/>
  <c r="F4" i="31"/>
  <c r="E4" i="31"/>
  <c r="L3" i="31"/>
  <c r="K123" i="32"/>
  <c r="AL14" i="16" s="1"/>
  <c r="I114" i="42" s="1"/>
  <c r="AM126" i="5" s="1"/>
  <c r="J123" i="32"/>
  <c r="AK14" i="16" s="1"/>
  <c r="H114" i="42" s="1"/>
  <c r="AL126" i="5" s="1"/>
  <c r="I123" i="32"/>
  <c r="AJ14" i="16" s="1"/>
  <c r="G114" i="42" s="1"/>
  <c r="AK126" i="5" s="1"/>
  <c r="H123" i="32"/>
  <c r="AI14" i="16" s="1"/>
  <c r="F114" i="42" s="1"/>
  <c r="AJ126" i="5" s="1"/>
  <c r="G123" i="32"/>
  <c r="AH14" i="16" s="1"/>
  <c r="E114" i="42" s="1"/>
  <c r="AI126" i="5" s="1"/>
  <c r="F123" i="32"/>
  <c r="AG14" i="16" s="1"/>
  <c r="D114" i="42" s="1"/>
  <c r="AH126" i="5" s="1"/>
  <c r="E123" i="32"/>
  <c r="AF14" i="16" s="1"/>
  <c r="C114" i="42" s="1"/>
  <c r="AG126" i="5" s="1"/>
  <c r="L122" i="32"/>
  <c r="L121" i="32"/>
  <c r="L120" i="32"/>
  <c r="L119" i="32"/>
  <c r="L118" i="32"/>
  <c r="L117" i="32"/>
  <c r="L116" i="32"/>
  <c r="L123" i="32" s="1"/>
  <c r="AM14" i="16" s="1"/>
  <c r="J114" i="42" s="1"/>
  <c r="AN126" i="5" s="1"/>
  <c r="L115" i="32"/>
  <c r="L114" i="32"/>
  <c r="L113" i="32"/>
  <c r="K107" i="32"/>
  <c r="AL13" i="16" s="1"/>
  <c r="I104" i="42" s="1"/>
  <c r="AM115" i="5" s="1"/>
  <c r="J107" i="32"/>
  <c r="AK13" i="16" s="1"/>
  <c r="H104" i="42" s="1"/>
  <c r="AL115" i="5" s="1"/>
  <c r="I107" i="32"/>
  <c r="AJ13" i="16" s="1"/>
  <c r="G104" i="42" s="1"/>
  <c r="AK115" i="5" s="1"/>
  <c r="H107" i="32"/>
  <c r="AI13" i="16" s="1"/>
  <c r="F104" i="42" s="1"/>
  <c r="AJ115" i="5" s="1"/>
  <c r="G107" i="32"/>
  <c r="AH13" i="16" s="1"/>
  <c r="E104" i="42" s="1"/>
  <c r="AI115" i="5" s="1"/>
  <c r="F107" i="32"/>
  <c r="AG13" i="16" s="1"/>
  <c r="D104" i="42" s="1"/>
  <c r="AH115" i="5" s="1"/>
  <c r="E107" i="32"/>
  <c r="AF13" i="16" s="1"/>
  <c r="C104" i="42" s="1"/>
  <c r="AG115" i="5" s="1"/>
  <c r="L106" i="32"/>
  <c r="L105" i="32"/>
  <c r="L104" i="32"/>
  <c r="L103" i="32"/>
  <c r="L102" i="32"/>
  <c r="L101" i="32"/>
  <c r="L100" i="32"/>
  <c r="L99" i="32"/>
  <c r="L98" i="32"/>
  <c r="L107" i="32" s="1"/>
  <c r="AM13" i="16" s="1"/>
  <c r="J104" i="42" s="1"/>
  <c r="AN115" i="5" s="1"/>
  <c r="L97" i="32"/>
  <c r="K92" i="32"/>
  <c r="AL12" i="16" s="1"/>
  <c r="I94" i="42" s="1"/>
  <c r="AM104" i="5" s="1"/>
  <c r="J92" i="32"/>
  <c r="AK12" i="16" s="1"/>
  <c r="H94" i="42" s="1"/>
  <c r="AL104" i="5" s="1"/>
  <c r="I92" i="32"/>
  <c r="AJ12" i="16" s="1"/>
  <c r="G94" i="42" s="1"/>
  <c r="AK104" i="5" s="1"/>
  <c r="H92" i="32"/>
  <c r="AI12" i="16" s="1"/>
  <c r="F94" i="42" s="1"/>
  <c r="AJ104" i="5" s="1"/>
  <c r="G92" i="32"/>
  <c r="AH12" i="16" s="1"/>
  <c r="E94" i="42" s="1"/>
  <c r="AI104" i="5" s="1"/>
  <c r="F92" i="32"/>
  <c r="AG12" i="16" s="1"/>
  <c r="D94" i="42" s="1"/>
  <c r="AH104" i="5" s="1"/>
  <c r="E92" i="32"/>
  <c r="AF12" i="16" s="1"/>
  <c r="C94" i="42" s="1"/>
  <c r="AG104" i="5" s="1"/>
  <c r="L91" i="32"/>
  <c r="L90" i="32"/>
  <c r="L89" i="32"/>
  <c r="L88" i="32"/>
  <c r="L87" i="32"/>
  <c r="L86" i="32"/>
  <c r="L85" i="32"/>
  <c r="L84" i="32"/>
  <c r="L83" i="32"/>
  <c r="L82" i="32"/>
  <c r="L81" i="32"/>
  <c r="L92" i="32" s="1"/>
  <c r="AM12" i="16" s="1"/>
  <c r="J94" i="42" s="1"/>
  <c r="AN104" i="5" s="1"/>
  <c r="K76" i="32"/>
  <c r="AL11" i="16"/>
  <c r="I84" i="42" s="1"/>
  <c r="AM93" i="5" s="1"/>
  <c r="J76" i="32"/>
  <c r="AK11" i="16"/>
  <c r="H84" i="42" s="1"/>
  <c r="AL93" i="5" s="1"/>
  <c r="I76" i="32"/>
  <c r="AJ11" i="16"/>
  <c r="G84" i="42" s="1"/>
  <c r="AK93" i="5" s="1"/>
  <c r="H76" i="32"/>
  <c r="AI11" i="16"/>
  <c r="F84" i="42" s="1"/>
  <c r="AJ93" i="5" s="1"/>
  <c r="G76" i="32"/>
  <c r="AH11" i="16"/>
  <c r="E84" i="42" s="1"/>
  <c r="AI93" i="5" s="1"/>
  <c r="F76" i="32"/>
  <c r="AG11" i="16"/>
  <c r="D84" i="42" s="1"/>
  <c r="AH93" i="5" s="1"/>
  <c r="E76" i="32"/>
  <c r="AF11" i="16" s="1"/>
  <c r="C84" i="42" s="1"/>
  <c r="AG93" i="5" s="1"/>
  <c r="L75" i="32"/>
  <c r="L74" i="32"/>
  <c r="L73" i="32"/>
  <c r="L72" i="32"/>
  <c r="L76" i="32" s="1"/>
  <c r="AM11" i="16" s="1"/>
  <c r="J84" i="42" s="1"/>
  <c r="AN93" i="5" s="1"/>
  <c r="L71" i="32"/>
  <c r="L70" i="32"/>
  <c r="L69" i="32"/>
  <c r="L68" i="32"/>
  <c r="L67" i="32"/>
  <c r="L66" i="32"/>
  <c r="K61" i="32"/>
  <c r="AL10" i="16"/>
  <c r="I74" i="42" s="1"/>
  <c r="AM82" i="5" s="1"/>
  <c r="J61" i="32"/>
  <c r="AK10" i="16"/>
  <c r="H74" i="42" s="1"/>
  <c r="AL82" i="5" s="1"/>
  <c r="I61" i="32"/>
  <c r="AJ10" i="16"/>
  <c r="G74" i="42" s="1"/>
  <c r="AK82" i="5" s="1"/>
  <c r="H61" i="32"/>
  <c r="AI10" i="16"/>
  <c r="F74" i="42" s="1"/>
  <c r="AJ82" i="5" s="1"/>
  <c r="G61" i="32"/>
  <c r="AH10" i="16"/>
  <c r="E74" i="42" s="1"/>
  <c r="AI82" i="5" s="1"/>
  <c r="F61" i="32"/>
  <c r="AG10" i="16"/>
  <c r="D74" i="42" s="1"/>
  <c r="AH82" i="5" s="1"/>
  <c r="E61" i="32"/>
  <c r="AF10" i="16"/>
  <c r="C74" i="42" s="1"/>
  <c r="AG82" i="5" s="1"/>
  <c r="L60" i="32"/>
  <c r="L59" i="32"/>
  <c r="L58" i="32"/>
  <c r="L57" i="32"/>
  <c r="L56" i="32"/>
  <c r="L55" i="32"/>
  <c r="L61" i="32" s="1"/>
  <c r="AM10" i="16" s="1"/>
  <c r="J74" i="42" s="1"/>
  <c r="AN82" i="5" s="1"/>
  <c r="L54" i="32"/>
  <c r="L53" i="32"/>
  <c r="L52" i="32"/>
  <c r="K47" i="32"/>
  <c r="AL9" i="16" s="1"/>
  <c r="I64" i="42" s="1"/>
  <c r="AM71" i="5" s="1"/>
  <c r="J47" i="32"/>
  <c r="AK9" i="16" s="1"/>
  <c r="H64" i="42" s="1"/>
  <c r="AL71" i="5" s="1"/>
  <c r="I47" i="32"/>
  <c r="AJ9" i="16" s="1"/>
  <c r="G64" i="42" s="1"/>
  <c r="AK71" i="5" s="1"/>
  <c r="H47" i="32"/>
  <c r="AI9" i="16" s="1"/>
  <c r="F64" i="42" s="1"/>
  <c r="AJ71" i="5" s="1"/>
  <c r="G47" i="32"/>
  <c r="AH9" i="16" s="1"/>
  <c r="E64" i="42" s="1"/>
  <c r="AI71" i="5" s="1"/>
  <c r="F47" i="32"/>
  <c r="AG9" i="16" s="1"/>
  <c r="D64" i="42" s="1"/>
  <c r="AH71" i="5" s="1"/>
  <c r="E47" i="32"/>
  <c r="AF9" i="16" s="1"/>
  <c r="C64" i="42" s="1"/>
  <c r="AG71" i="5" s="1"/>
  <c r="L46" i="32"/>
  <c r="L45" i="32"/>
  <c r="L44" i="32"/>
  <c r="L43" i="32"/>
  <c r="L42" i="32"/>
  <c r="L41" i="32"/>
  <c r="L40" i="32"/>
  <c r="L39" i="32"/>
  <c r="L38" i="32"/>
  <c r="L47" i="32" s="1"/>
  <c r="AM9" i="16" s="1"/>
  <c r="J64" i="42" s="1"/>
  <c r="AN71" i="5" s="1"/>
  <c r="L37" i="32"/>
  <c r="K32" i="32"/>
  <c r="AL8" i="16" s="1"/>
  <c r="I54" i="42" s="1"/>
  <c r="AM60" i="5" s="1"/>
  <c r="J32" i="32"/>
  <c r="AK8" i="16" s="1"/>
  <c r="H54" i="42" s="1"/>
  <c r="AL60" i="5" s="1"/>
  <c r="I32" i="32"/>
  <c r="AJ8" i="16" s="1"/>
  <c r="G54" i="42" s="1"/>
  <c r="AK60" i="5" s="1"/>
  <c r="H32" i="32"/>
  <c r="AI8" i="16" s="1"/>
  <c r="F54" i="42" s="1"/>
  <c r="AJ60" i="5" s="1"/>
  <c r="G32" i="32"/>
  <c r="AH8" i="16" s="1"/>
  <c r="E54" i="42" s="1"/>
  <c r="AI60" i="5" s="1"/>
  <c r="F32" i="32"/>
  <c r="AG8" i="16" s="1"/>
  <c r="D54" i="42" s="1"/>
  <c r="AH60" i="5" s="1"/>
  <c r="E32" i="32"/>
  <c r="AF8" i="16" s="1"/>
  <c r="C54" i="42" s="1"/>
  <c r="AG60" i="5" s="1"/>
  <c r="L31" i="32"/>
  <c r="L30" i="32"/>
  <c r="L29" i="32"/>
  <c r="L32" i="32" s="1"/>
  <c r="AM8" i="16" s="1"/>
  <c r="J54" i="42" s="1"/>
  <c r="AN60" i="5" s="1"/>
  <c r="L28" i="32"/>
  <c r="L27" i="32"/>
  <c r="L26" i="32"/>
  <c r="L25" i="32"/>
  <c r="L24" i="32"/>
  <c r="L23" i="32"/>
  <c r="K18" i="32"/>
  <c r="AL7" i="16"/>
  <c r="I44" i="42" s="1"/>
  <c r="AM49" i="5" s="1"/>
  <c r="J18" i="32"/>
  <c r="AK7" i="16"/>
  <c r="H44" i="42" s="1"/>
  <c r="AL49" i="5" s="1"/>
  <c r="I18" i="32"/>
  <c r="AJ7" i="16"/>
  <c r="G44" i="42" s="1"/>
  <c r="AK49" i="5" s="1"/>
  <c r="H18" i="32"/>
  <c r="AI7" i="16"/>
  <c r="F44" i="42" s="1"/>
  <c r="AJ49" i="5" s="1"/>
  <c r="G18" i="32"/>
  <c r="AH7" i="16"/>
  <c r="E44" i="42" s="1"/>
  <c r="AI49" i="5" s="1"/>
  <c r="F18" i="32"/>
  <c r="AG7" i="16" s="1"/>
  <c r="D44" i="42" s="1"/>
  <c r="AH49" i="5" s="1"/>
  <c r="E18" i="32"/>
  <c r="AF7" i="16"/>
  <c r="C44" i="42" s="1"/>
  <c r="AG49" i="5" s="1"/>
  <c r="K11" i="32"/>
  <c r="AL6" i="16" s="1"/>
  <c r="I34" i="42" s="1"/>
  <c r="AM38" i="5" s="1"/>
  <c r="J11" i="32"/>
  <c r="AK6" i="16"/>
  <c r="H34" i="42" s="1"/>
  <c r="AL38" i="5" s="1"/>
  <c r="I11" i="32"/>
  <c r="AJ6" i="16" s="1"/>
  <c r="G34" i="42" s="1"/>
  <c r="AK38" i="5" s="1"/>
  <c r="H11" i="32"/>
  <c r="AI6" i="16"/>
  <c r="F34" i="42" s="1"/>
  <c r="AJ38" i="5" s="1"/>
  <c r="G11" i="32"/>
  <c r="AH6" i="16" s="1"/>
  <c r="E34" i="42" s="1"/>
  <c r="AI38" i="5" s="1"/>
  <c r="F11" i="32"/>
  <c r="AG6" i="16"/>
  <c r="D34" i="42" s="1"/>
  <c r="AH38" i="5" s="1"/>
  <c r="E11" i="32"/>
  <c r="AF6" i="16" s="1"/>
  <c r="C34" i="42" s="1"/>
  <c r="AG38" i="5" s="1"/>
  <c r="L10" i="32"/>
  <c r="L9" i="32"/>
  <c r="K4" i="32"/>
  <c r="J4" i="32"/>
  <c r="I4" i="32"/>
  <c r="H4" i="32"/>
  <c r="G4" i="32"/>
  <c r="F4" i="32"/>
  <c r="E4" i="32"/>
  <c r="L3" i="32"/>
  <c r="K121" i="33"/>
  <c r="AL14" i="22" s="1"/>
  <c r="I115" i="42" s="1"/>
  <c r="AM127" i="5" s="1"/>
  <c r="J121" i="33"/>
  <c r="AK14" i="22" s="1"/>
  <c r="H115" i="42" s="1"/>
  <c r="AL127" i="5" s="1"/>
  <c r="I121" i="33"/>
  <c r="AJ14" i="22" s="1"/>
  <c r="G115" i="42" s="1"/>
  <c r="AK127" i="5" s="1"/>
  <c r="H121" i="33"/>
  <c r="AI14" i="22" s="1"/>
  <c r="F115" i="42" s="1"/>
  <c r="AJ127" i="5" s="1"/>
  <c r="G121" i="33"/>
  <c r="AH14" i="22" s="1"/>
  <c r="E115" i="42" s="1"/>
  <c r="AI127" i="5" s="1"/>
  <c r="F121" i="33"/>
  <c r="AG14" i="22" s="1"/>
  <c r="D115" i="42" s="1"/>
  <c r="AH127" i="5" s="1"/>
  <c r="E121" i="33"/>
  <c r="AF14" i="22" s="1"/>
  <c r="C115" i="42" s="1"/>
  <c r="AG127" i="5" s="1"/>
  <c r="L120" i="33"/>
  <c r="L119" i="33"/>
  <c r="L118" i="33"/>
  <c r="L117" i="33"/>
  <c r="L116" i="33"/>
  <c r="L115" i="33"/>
  <c r="L114" i="33"/>
  <c r="L113" i="33"/>
  <c r="L112" i="33"/>
  <c r="L111" i="33"/>
  <c r="K105" i="33"/>
  <c r="AL13" i="22" s="1"/>
  <c r="I105" i="42" s="1"/>
  <c r="AM116" i="5" s="1"/>
  <c r="J105" i="33"/>
  <c r="AK13" i="22" s="1"/>
  <c r="H105" i="42" s="1"/>
  <c r="AL116" i="5" s="1"/>
  <c r="I105" i="33"/>
  <c r="AJ13" i="22" s="1"/>
  <c r="G105" i="42" s="1"/>
  <c r="AK116" i="5" s="1"/>
  <c r="H105" i="33"/>
  <c r="AI13" i="22" s="1"/>
  <c r="F105" i="42" s="1"/>
  <c r="AJ116" i="5" s="1"/>
  <c r="G105" i="33"/>
  <c r="AH13" i="22" s="1"/>
  <c r="E105" i="42" s="1"/>
  <c r="AI116" i="5" s="1"/>
  <c r="F105" i="33"/>
  <c r="AG13" i="22" s="1"/>
  <c r="E105" i="33"/>
  <c r="AF13" i="22" s="1"/>
  <c r="C105" i="42" s="1"/>
  <c r="AG116" i="5" s="1"/>
  <c r="L104" i="33"/>
  <c r="L103" i="33"/>
  <c r="L102" i="33"/>
  <c r="L101" i="33"/>
  <c r="L100" i="33"/>
  <c r="L99" i="33"/>
  <c r="L98" i="33"/>
  <c r="L97" i="33"/>
  <c r="L96" i="33"/>
  <c r="L95" i="33"/>
  <c r="K90" i="33"/>
  <c r="AL12" i="22" s="1"/>
  <c r="J90" i="33"/>
  <c r="AK12" i="22" s="1"/>
  <c r="H95" i="42" s="1"/>
  <c r="AL105" i="5" s="1"/>
  <c r="I90" i="33"/>
  <c r="AJ12" i="22" s="1"/>
  <c r="G95" i="42" s="1"/>
  <c r="AK105" i="5" s="1"/>
  <c r="H90" i="33"/>
  <c r="AI12" i="22" s="1"/>
  <c r="F95" i="42" s="1"/>
  <c r="AJ105" i="5" s="1"/>
  <c r="G90" i="33"/>
  <c r="AH12" i="22" s="1"/>
  <c r="E95" i="42" s="1"/>
  <c r="AI105" i="5" s="1"/>
  <c r="F90" i="33"/>
  <c r="AG12" i="22" s="1"/>
  <c r="D95" i="42" s="1"/>
  <c r="AH105" i="5" s="1"/>
  <c r="E90" i="33"/>
  <c r="AF12" i="22" s="1"/>
  <c r="C95" i="42" s="1"/>
  <c r="AG105" i="5" s="1"/>
  <c r="L89" i="33"/>
  <c r="L88" i="33"/>
  <c r="L87" i="33"/>
  <c r="L86" i="33"/>
  <c r="L85" i="33"/>
  <c r="L84" i="33"/>
  <c r="L83" i="33"/>
  <c r="L82" i="33"/>
  <c r="L81" i="33"/>
  <c r="L80" i="33"/>
  <c r="L79" i="33"/>
  <c r="K74" i="33"/>
  <c r="AL11" i="22" s="1"/>
  <c r="I85" i="42" s="1"/>
  <c r="AM94" i="5" s="1"/>
  <c r="J74" i="33"/>
  <c r="AK11" i="22" s="1"/>
  <c r="H85" i="42" s="1"/>
  <c r="AL94" i="5" s="1"/>
  <c r="I74" i="33"/>
  <c r="AJ11" i="22" s="1"/>
  <c r="G85" i="42" s="1"/>
  <c r="AK94" i="5" s="1"/>
  <c r="H74" i="33"/>
  <c r="AI11" i="22" s="1"/>
  <c r="F85" i="42" s="1"/>
  <c r="AJ94" i="5" s="1"/>
  <c r="G74" i="33"/>
  <c r="AH11" i="22" s="1"/>
  <c r="E85" i="42" s="1"/>
  <c r="AI94" i="5" s="1"/>
  <c r="F74" i="33"/>
  <c r="AG11" i="22" s="1"/>
  <c r="D85" i="42" s="1"/>
  <c r="AH94" i="5" s="1"/>
  <c r="E74" i="33"/>
  <c r="AF11" i="22" s="1"/>
  <c r="C85" i="42" s="1"/>
  <c r="AG94" i="5" s="1"/>
  <c r="L73" i="33"/>
  <c r="L72" i="33"/>
  <c r="L71" i="33"/>
  <c r="L70" i="33"/>
  <c r="L69" i="33"/>
  <c r="L68" i="33"/>
  <c r="L67" i="33"/>
  <c r="L66" i="33"/>
  <c r="L65" i="33"/>
  <c r="L64" i="33"/>
  <c r="K59" i="33"/>
  <c r="AL10" i="22" s="1"/>
  <c r="I75" i="42" s="1"/>
  <c r="AM83" i="5" s="1"/>
  <c r="J59" i="33"/>
  <c r="AK10" i="22" s="1"/>
  <c r="H75" i="42" s="1"/>
  <c r="AL83" i="5" s="1"/>
  <c r="I59" i="33"/>
  <c r="AJ10" i="22" s="1"/>
  <c r="G75" i="42" s="1"/>
  <c r="AK83" i="5" s="1"/>
  <c r="H59" i="33"/>
  <c r="AI10" i="22" s="1"/>
  <c r="F75" i="42" s="1"/>
  <c r="AJ83" i="5" s="1"/>
  <c r="G59" i="33"/>
  <c r="AH10" i="22" s="1"/>
  <c r="E75" i="42" s="1"/>
  <c r="AI83" i="5" s="1"/>
  <c r="F59" i="33"/>
  <c r="AG10" i="22" s="1"/>
  <c r="D75" i="42" s="1"/>
  <c r="AH83" i="5" s="1"/>
  <c r="E59" i="33"/>
  <c r="AF10" i="22" s="1"/>
  <c r="C75" i="42" s="1"/>
  <c r="AG83" i="5" s="1"/>
  <c r="L58" i="33"/>
  <c r="L57" i="33"/>
  <c r="L56" i="33"/>
  <c r="L55" i="33"/>
  <c r="L54" i="33"/>
  <c r="L53" i="33"/>
  <c r="L52" i="33"/>
  <c r="L51" i="33"/>
  <c r="L50" i="33"/>
  <c r="K45" i="33"/>
  <c r="AL9" i="22" s="1"/>
  <c r="J45" i="33"/>
  <c r="AK9" i="22" s="1"/>
  <c r="I45" i="33"/>
  <c r="AJ9" i="22" s="1"/>
  <c r="H45" i="33"/>
  <c r="AI9" i="22" s="1"/>
  <c r="G45" i="33"/>
  <c r="AH9" i="22" s="1"/>
  <c r="F45" i="33"/>
  <c r="AG9" i="22" s="1"/>
  <c r="D65" i="42" s="1"/>
  <c r="AH72" i="5" s="1"/>
  <c r="E45" i="33"/>
  <c r="AF9" i="22" s="1"/>
  <c r="C65" i="42" s="1"/>
  <c r="AG72" i="5" s="1"/>
  <c r="L44" i="33"/>
  <c r="L43" i="33"/>
  <c r="L42" i="33"/>
  <c r="L41" i="33"/>
  <c r="L40" i="33"/>
  <c r="L39" i="33"/>
  <c r="L38" i="33"/>
  <c r="L37" i="33"/>
  <c r="L36" i="33"/>
  <c r="L35" i="33"/>
  <c r="K30" i="33"/>
  <c r="AL8" i="22" s="1"/>
  <c r="I55" i="42" s="1"/>
  <c r="AM61" i="5" s="1"/>
  <c r="J30" i="33"/>
  <c r="AK8" i="22" s="1"/>
  <c r="H55" i="42" s="1"/>
  <c r="AL61" i="5" s="1"/>
  <c r="I30" i="33"/>
  <c r="AJ8" i="22" s="1"/>
  <c r="G55" i="42" s="1"/>
  <c r="AK61" i="5" s="1"/>
  <c r="H30" i="33"/>
  <c r="AI8" i="22" s="1"/>
  <c r="G30" i="33"/>
  <c r="AH8" i="22" s="1"/>
  <c r="F30" i="33"/>
  <c r="AG8" i="22" s="1"/>
  <c r="E30" i="33"/>
  <c r="AF8" i="22" s="1"/>
  <c r="C55" i="42" s="1"/>
  <c r="AG61" i="5" s="1"/>
  <c r="L29" i="33"/>
  <c r="L28" i="33"/>
  <c r="L27" i="33"/>
  <c r="L26" i="33"/>
  <c r="L25" i="33"/>
  <c r="L24" i="33"/>
  <c r="L23" i="33"/>
  <c r="L22" i="33"/>
  <c r="L21" i="33"/>
  <c r="K16" i="33"/>
  <c r="AL7" i="22" s="1"/>
  <c r="I45" i="42" s="1"/>
  <c r="AM50" i="5" s="1"/>
  <c r="J16" i="33"/>
  <c r="AK7" i="22" s="1"/>
  <c r="H45" i="42" s="1"/>
  <c r="AL50" i="5" s="1"/>
  <c r="I16" i="33"/>
  <c r="AJ7" i="22" s="1"/>
  <c r="G45" i="42" s="1"/>
  <c r="AK50" i="5" s="1"/>
  <c r="H16" i="33"/>
  <c r="AI7" i="22" s="1"/>
  <c r="F45" i="42" s="1"/>
  <c r="AJ50" i="5" s="1"/>
  <c r="G16" i="33"/>
  <c r="AH7" i="22" s="1"/>
  <c r="E45" i="42" s="1"/>
  <c r="AI50" i="5" s="1"/>
  <c r="F16" i="33"/>
  <c r="AG7" i="22" s="1"/>
  <c r="D45" i="42" s="1"/>
  <c r="AH50" i="5" s="1"/>
  <c r="E16" i="33"/>
  <c r="AF7" i="22" s="1"/>
  <c r="C45" i="42" s="1"/>
  <c r="AG50" i="5" s="1"/>
  <c r="L15" i="33"/>
  <c r="K10" i="33"/>
  <c r="AL6" i="22" s="1"/>
  <c r="I35" i="42" s="1"/>
  <c r="AM39" i="5" s="1"/>
  <c r="J10" i="33"/>
  <c r="AK6" i="22" s="1"/>
  <c r="H35" i="42" s="1"/>
  <c r="AL39" i="5" s="1"/>
  <c r="I10" i="33"/>
  <c r="AJ6" i="22" s="1"/>
  <c r="G35" i="42" s="1"/>
  <c r="AK39" i="5" s="1"/>
  <c r="H10" i="33"/>
  <c r="AI6" i="22" s="1"/>
  <c r="F35" i="42" s="1"/>
  <c r="AJ39" i="5" s="1"/>
  <c r="G10" i="33"/>
  <c r="AH6" i="22" s="1"/>
  <c r="E35" i="42" s="1"/>
  <c r="AI39" i="5" s="1"/>
  <c r="F10" i="33"/>
  <c r="AG6" i="22" s="1"/>
  <c r="D35" i="42" s="1"/>
  <c r="AH39" i="5" s="1"/>
  <c r="E10" i="33"/>
  <c r="AF6" i="22" s="1"/>
  <c r="C35" i="42" s="1"/>
  <c r="AG39" i="5" s="1"/>
  <c r="L9" i="33"/>
  <c r="AM6" i="22"/>
  <c r="J35" i="42" s="1"/>
  <c r="AN39" i="5" s="1"/>
  <c r="K4" i="33"/>
  <c r="J4" i="33"/>
  <c r="I4" i="33"/>
  <c r="H4" i="33"/>
  <c r="G4" i="33"/>
  <c r="F4" i="33"/>
  <c r="E4" i="33"/>
  <c r="L3" i="33"/>
  <c r="K121" i="34"/>
  <c r="AL14" i="14"/>
  <c r="I113" i="42"/>
  <c r="AM125" i="5"/>
  <c r="J121" i="34"/>
  <c r="AK14" i="14"/>
  <c r="H113" i="42"/>
  <c r="AL125" i="5"/>
  <c r="I121" i="34"/>
  <c r="AJ14" i="14"/>
  <c r="G113" i="42"/>
  <c r="AK125" i="5"/>
  <c r="H121" i="34"/>
  <c r="AI14" i="14"/>
  <c r="F113" i="42"/>
  <c r="AJ125" i="5"/>
  <c r="G121" i="34"/>
  <c r="AH14" i="14"/>
  <c r="E113" i="42"/>
  <c r="AI125" i="5"/>
  <c r="F121" i="34"/>
  <c r="AG14" i="14"/>
  <c r="D113" i="42"/>
  <c r="AH125" i="5"/>
  <c r="E121" i="34"/>
  <c r="AF14" i="14"/>
  <c r="C113" i="42"/>
  <c r="AG125" i="5"/>
  <c r="L120" i="34"/>
  <c r="L119" i="34"/>
  <c r="L118" i="34"/>
  <c r="L117" i="34"/>
  <c r="L116" i="34"/>
  <c r="L115" i="34"/>
  <c r="L114" i="34"/>
  <c r="L113" i="34"/>
  <c r="L112" i="34"/>
  <c r="L111" i="34"/>
  <c r="K105" i="34"/>
  <c r="AL13" i="14"/>
  <c r="I103" i="42"/>
  <c r="AM114" i="5"/>
  <c r="J105" i="34"/>
  <c r="AK13" i="14"/>
  <c r="H103" i="42"/>
  <c r="AL114" i="5"/>
  <c r="I105" i="34"/>
  <c r="AJ13" i="14"/>
  <c r="G103" i="42"/>
  <c r="AK114" i="5"/>
  <c r="H105" i="34"/>
  <c r="AI13" i="14"/>
  <c r="F103" i="42"/>
  <c r="AJ114" i="5"/>
  <c r="G105" i="34"/>
  <c r="AH13" i="14"/>
  <c r="E103" i="42"/>
  <c r="AI114" i="5"/>
  <c r="F105" i="34"/>
  <c r="AG13" i="14"/>
  <c r="D103" i="42"/>
  <c r="AH114" i="5"/>
  <c r="E105" i="34"/>
  <c r="AF13" i="14"/>
  <c r="C103" i="42"/>
  <c r="AG114" i="5"/>
  <c r="L104" i="34"/>
  <c r="L103" i="34"/>
  <c r="L102" i="34"/>
  <c r="L101" i="34"/>
  <c r="L100" i="34"/>
  <c r="L99" i="34"/>
  <c r="L98" i="34"/>
  <c r="L97" i="34"/>
  <c r="L96" i="34"/>
  <c r="L95" i="34"/>
  <c r="K90" i="34"/>
  <c r="AL12" i="14"/>
  <c r="I93" i="42"/>
  <c r="AM103" i="5"/>
  <c r="J90" i="34"/>
  <c r="AK12" i="14"/>
  <c r="H93" i="42"/>
  <c r="AL103" i="5"/>
  <c r="I90" i="34"/>
  <c r="AJ12" i="14"/>
  <c r="G93" i="42"/>
  <c r="AK103" i="5"/>
  <c r="H90" i="34"/>
  <c r="AI12" i="14"/>
  <c r="F93" i="42"/>
  <c r="AJ103" i="5"/>
  <c r="G90" i="34"/>
  <c r="AH12" i="14"/>
  <c r="E93" i="42"/>
  <c r="AI103" i="5"/>
  <c r="F90" i="34"/>
  <c r="AG12" i="14"/>
  <c r="D93" i="42"/>
  <c r="AH103" i="5"/>
  <c r="E90" i="34"/>
  <c r="AF12" i="14"/>
  <c r="C93" i="42"/>
  <c r="AG103" i="5"/>
  <c r="L89" i="34"/>
  <c r="L88" i="34"/>
  <c r="L87" i="34"/>
  <c r="L86" i="34"/>
  <c r="L85" i="34"/>
  <c r="L84" i="34"/>
  <c r="L83" i="34"/>
  <c r="L82" i="34"/>
  <c r="L81" i="34"/>
  <c r="L80" i="34"/>
  <c r="L79" i="34"/>
  <c r="K74" i="34"/>
  <c r="AL11" i="14"/>
  <c r="I83" i="42"/>
  <c r="AM92" i="5"/>
  <c r="J74" i="34"/>
  <c r="AK11" i="14"/>
  <c r="H83" i="42"/>
  <c r="AL92" i="5"/>
  <c r="I74" i="34"/>
  <c r="AJ11" i="14"/>
  <c r="G83" i="42"/>
  <c r="AK92" i="5"/>
  <c r="H74" i="34"/>
  <c r="AI11" i="14"/>
  <c r="F83" i="42"/>
  <c r="AJ92" i="5"/>
  <c r="G74" i="34"/>
  <c r="AH11" i="14"/>
  <c r="E83" i="42"/>
  <c r="AI92" i="5"/>
  <c r="F74" i="34"/>
  <c r="AG11" i="14"/>
  <c r="D83" i="42"/>
  <c r="AH92" i="5"/>
  <c r="E74" i="34"/>
  <c r="AF11" i="14"/>
  <c r="C83" i="42"/>
  <c r="AG92" i="5"/>
  <c r="L73" i="34"/>
  <c r="L72" i="34"/>
  <c r="L71" i="34"/>
  <c r="L70" i="34"/>
  <c r="L69" i="34"/>
  <c r="L68" i="34"/>
  <c r="L67" i="34"/>
  <c r="L66" i="34"/>
  <c r="L65" i="34"/>
  <c r="L64" i="34"/>
  <c r="K59" i="34"/>
  <c r="AL10" i="14"/>
  <c r="I73" i="42"/>
  <c r="AM81" i="5"/>
  <c r="J59" i="34"/>
  <c r="AK10" i="14"/>
  <c r="H73" i="42"/>
  <c r="AL81" i="5"/>
  <c r="I59" i="34"/>
  <c r="AJ10" i="14"/>
  <c r="G73" i="42"/>
  <c r="AK81" i="5"/>
  <c r="H59" i="34"/>
  <c r="AI10" i="14"/>
  <c r="F73" i="42"/>
  <c r="AJ81" i="5"/>
  <c r="G59" i="34"/>
  <c r="AH10" i="14"/>
  <c r="E73" i="42"/>
  <c r="AI81" i="5"/>
  <c r="F59" i="34"/>
  <c r="AG10" i="14"/>
  <c r="D73" i="42"/>
  <c r="AH81" i="5"/>
  <c r="E59" i="34"/>
  <c r="AF10" i="14"/>
  <c r="C73" i="42"/>
  <c r="AG81" i="5"/>
  <c r="L58" i="34"/>
  <c r="L57" i="34"/>
  <c r="L56" i="34"/>
  <c r="L55" i="34"/>
  <c r="L54" i="34"/>
  <c r="L53" i="34"/>
  <c r="L52" i="34"/>
  <c r="L51" i="34"/>
  <c r="L50" i="34"/>
  <c r="K45" i="34"/>
  <c r="AL9" i="14"/>
  <c r="I63" i="42"/>
  <c r="AM70" i="5"/>
  <c r="J45" i="34"/>
  <c r="AK9" i="14"/>
  <c r="H63" i="42"/>
  <c r="AL70" i="5"/>
  <c r="I45" i="34"/>
  <c r="AJ9" i="14"/>
  <c r="G63" i="42"/>
  <c r="AK70" i="5"/>
  <c r="H45" i="34"/>
  <c r="AI9" i="14"/>
  <c r="F63" i="42"/>
  <c r="AJ70" i="5"/>
  <c r="G45" i="34"/>
  <c r="AH9" i="14"/>
  <c r="E63" i="42"/>
  <c r="AI70" i="5"/>
  <c r="F45" i="34"/>
  <c r="AG9" i="14"/>
  <c r="D63" i="42"/>
  <c r="AH70" i="5"/>
  <c r="E45" i="34"/>
  <c r="AF9" i="14"/>
  <c r="C63" i="42"/>
  <c r="AG70" i="5"/>
  <c r="L44" i="34"/>
  <c r="L43" i="34"/>
  <c r="L42" i="34"/>
  <c r="L41" i="34"/>
  <c r="L40" i="34"/>
  <c r="L39" i="34"/>
  <c r="L38" i="34"/>
  <c r="L37" i="34"/>
  <c r="L36" i="34"/>
  <c r="L35" i="34"/>
  <c r="K30" i="34"/>
  <c r="AL8" i="14"/>
  <c r="I53" i="42"/>
  <c r="AM59" i="5"/>
  <c r="J30" i="34"/>
  <c r="AK8" i="14"/>
  <c r="H53" i="42"/>
  <c r="AL59" i="5"/>
  <c r="I30" i="34"/>
  <c r="AJ8" i="14"/>
  <c r="G53" i="42"/>
  <c r="AK59" i="5"/>
  <c r="H30" i="34"/>
  <c r="AI8" i="14"/>
  <c r="F53" i="42"/>
  <c r="AJ59" i="5"/>
  <c r="G30" i="34"/>
  <c r="AH8" i="14"/>
  <c r="E53" i="42"/>
  <c r="AI59" i="5"/>
  <c r="F30" i="34"/>
  <c r="AG8" i="14"/>
  <c r="D53" i="42"/>
  <c r="AH59" i="5"/>
  <c r="E30" i="34"/>
  <c r="AF8" i="14"/>
  <c r="C53" i="42"/>
  <c r="AG59" i="5"/>
  <c r="L29" i="34"/>
  <c r="L28" i="34"/>
  <c r="L27" i="34"/>
  <c r="L26" i="34"/>
  <c r="L25" i="34"/>
  <c r="L24" i="34"/>
  <c r="L23" i="34"/>
  <c r="L22" i="34"/>
  <c r="L21" i="34"/>
  <c r="K16" i="34"/>
  <c r="AL7" i="14"/>
  <c r="I43" i="42"/>
  <c r="AM48" i="5"/>
  <c r="J16" i="34"/>
  <c r="AK7" i="14"/>
  <c r="H43" i="42"/>
  <c r="AL48" i="5"/>
  <c r="I16" i="34"/>
  <c r="AJ7" i="14"/>
  <c r="G43" i="42"/>
  <c r="AK48" i="5"/>
  <c r="H16" i="34"/>
  <c r="AI7" i="14"/>
  <c r="F43" i="42"/>
  <c r="AJ48" i="5"/>
  <c r="G16" i="34"/>
  <c r="AH7" i="14"/>
  <c r="E43" i="42"/>
  <c r="AI48" i="5"/>
  <c r="F16" i="34"/>
  <c r="AG7" i="14"/>
  <c r="D43" i="42"/>
  <c r="AH48" i="5"/>
  <c r="E16" i="34"/>
  <c r="AF7" i="14"/>
  <c r="C43" i="42"/>
  <c r="AG48" i="5"/>
  <c r="K10" i="34"/>
  <c r="AL6" i="14"/>
  <c r="I33" i="42"/>
  <c r="AM37" i="5"/>
  <c r="J10" i="34"/>
  <c r="AK6" i="14"/>
  <c r="H33" i="42"/>
  <c r="AL37" i="5"/>
  <c r="I10" i="34"/>
  <c r="AJ6" i="14"/>
  <c r="G33" i="42"/>
  <c r="AK37" i="5"/>
  <c r="H10" i="34"/>
  <c r="AI6" i="14"/>
  <c r="F33" i="42"/>
  <c r="AJ37" i="5"/>
  <c r="G10" i="34"/>
  <c r="AH6" i="14"/>
  <c r="E33" i="42"/>
  <c r="AI37" i="5"/>
  <c r="F10" i="34"/>
  <c r="AG6" i="14"/>
  <c r="D33" i="42"/>
  <c r="AH37" i="5"/>
  <c r="E10" i="34"/>
  <c r="AF6" i="14"/>
  <c r="C33" i="42"/>
  <c r="AG37" i="5"/>
  <c r="K4" i="34"/>
  <c r="J4" i="34"/>
  <c r="I4" i="34"/>
  <c r="H4" i="34"/>
  <c r="G4" i="34"/>
  <c r="F4" i="34"/>
  <c r="E4" i="34"/>
  <c r="L4" i="34"/>
  <c r="AM5" i="14"/>
  <c r="J23" i="42"/>
  <c r="AN26" i="5"/>
  <c r="K135" i="35"/>
  <c r="AL14" i="19" s="1"/>
  <c r="I119" i="42" s="1"/>
  <c r="AM131" i="5" s="1"/>
  <c r="J135" i="35"/>
  <c r="AK14" i="19" s="1"/>
  <c r="H119" i="42" s="1"/>
  <c r="AL131" i="5" s="1"/>
  <c r="I135" i="35"/>
  <c r="AJ14" i="19" s="1"/>
  <c r="G119" i="42" s="1"/>
  <c r="AK131" i="5" s="1"/>
  <c r="H135" i="35"/>
  <c r="AI14" i="19" s="1"/>
  <c r="F119" i="42" s="1"/>
  <c r="AJ131" i="5" s="1"/>
  <c r="G135" i="35"/>
  <c r="AH14" i="19" s="1"/>
  <c r="E119" i="42" s="1"/>
  <c r="AI131" i="5" s="1"/>
  <c r="F135" i="35"/>
  <c r="AG14" i="19" s="1"/>
  <c r="D119" i="42" s="1"/>
  <c r="AH131" i="5" s="1"/>
  <c r="E135" i="35"/>
  <c r="AF14" i="19" s="1"/>
  <c r="C119" i="42" s="1"/>
  <c r="AG131" i="5" s="1"/>
  <c r="L134" i="35"/>
  <c r="L133" i="35"/>
  <c r="L132" i="35"/>
  <c r="L131" i="35"/>
  <c r="L135" i="35" s="1"/>
  <c r="AM14" i="19" s="1"/>
  <c r="J119" i="42" s="1"/>
  <c r="AN131" i="5" s="1"/>
  <c r="L130" i="35"/>
  <c r="L129" i="35"/>
  <c r="L128" i="35"/>
  <c r="L127" i="35"/>
  <c r="L126" i="35"/>
  <c r="L125" i="35"/>
  <c r="K119" i="35"/>
  <c r="AL13" i="19"/>
  <c r="I109" i="42" s="1"/>
  <c r="AM120" i="5" s="1"/>
  <c r="J119" i="35"/>
  <c r="AK13" i="19" s="1"/>
  <c r="H109" i="42" s="1"/>
  <c r="AL120" i="5" s="1"/>
  <c r="I119" i="35"/>
  <c r="AJ13" i="19"/>
  <c r="G109" i="42" s="1"/>
  <c r="AK120" i="5" s="1"/>
  <c r="H119" i="35"/>
  <c r="AI13" i="19" s="1"/>
  <c r="F109" i="42" s="1"/>
  <c r="AJ120" i="5" s="1"/>
  <c r="G119" i="35"/>
  <c r="AH13" i="19" s="1"/>
  <c r="E109" i="42" s="1"/>
  <c r="AI120" i="5" s="1"/>
  <c r="F119" i="35"/>
  <c r="AG13" i="19" s="1"/>
  <c r="D109" i="42" s="1"/>
  <c r="AH120" i="5" s="1"/>
  <c r="E119" i="35"/>
  <c r="AF13" i="19"/>
  <c r="C109" i="42" s="1"/>
  <c r="AG120" i="5" s="1"/>
  <c r="L118" i="35"/>
  <c r="L117" i="35"/>
  <c r="L116" i="35"/>
  <c r="L115" i="35"/>
  <c r="L114" i="35"/>
  <c r="L113" i="35"/>
  <c r="L112" i="35"/>
  <c r="L111" i="35"/>
  <c r="L110" i="35"/>
  <c r="L119" i="35" s="1"/>
  <c r="AM13" i="19" s="1"/>
  <c r="J109" i="42" s="1"/>
  <c r="AN120" i="5" s="1"/>
  <c r="L109" i="35"/>
  <c r="K104" i="35"/>
  <c r="AL12" i="19"/>
  <c r="I99" i="42" s="1"/>
  <c r="AM109" i="5" s="1"/>
  <c r="J104" i="35"/>
  <c r="AK12" i="19" s="1"/>
  <c r="H99" i="42" s="1"/>
  <c r="AL109" i="5" s="1"/>
  <c r="I104" i="35"/>
  <c r="AJ12" i="19" s="1"/>
  <c r="G99" i="42" s="1"/>
  <c r="AK109" i="5" s="1"/>
  <c r="H104" i="35"/>
  <c r="AI12" i="19" s="1"/>
  <c r="F99" i="42" s="1"/>
  <c r="AJ109" i="5" s="1"/>
  <c r="G104" i="35"/>
  <c r="AH12" i="19"/>
  <c r="E99" i="42" s="1"/>
  <c r="AI109" i="5" s="1"/>
  <c r="F104" i="35"/>
  <c r="AG12" i="19" s="1"/>
  <c r="D99" i="42" s="1"/>
  <c r="AH109" i="5" s="1"/>
  <c r="E104" i="35"/>
  <c r="AF12" i="19"/>
  <c r="C99" i="42" s="1"/>
  <c r="AG109" i="5" s="1"/>
  <c r="L103" i="35"/>
  <c r="L102" i="35"/>
  <c r="L101" i="35"/>
  <c r="L100" i="35"/>
  <c r="L99" i="35"/>
  <c r="L98" i="35"/>
  <c r="L104" i="35" s="1"/>
  <c r="AM12" i="19" s="1"/>
  <c r="J99" i="42" s="1"/>
  <c r="AN109" i="5" s="1"/>
  <c r="L97" i="35"/>
  <c r="L96" i="35"/>
  <c r="L95" i="35"/>
  <c r="L94" i="35"/>
  <c r="L93" i="35"/>
  <c r="K88" i="35"/>
  <c r="AL11" i="19" s="1"/>
  <c r="I89" i="42" s="1"/>
  <c r="AM98" i="5" s="1"/>
  <c r="J88" i="35"/>
  <c r="AK11" i="19"/>
  <c r="H89" i="42" s="1"/>
  <c r="AL98" i="5" s="1"/>
  <c r="I88" i="35"/>
  <c r="AJ11" i="19" s="1"/>
  <c r="G89" i="42" s="1"/>
  <c r="AK98" i="5" s="1"/>
  <c r="H88" i="35"/>
  <c r="AI11" i="19"/>
  <c r="F89" i="42" s="1"/>
  <c r="AJ98" i="5" s="1"/>
  <c r="G88" i="35"/>
  <c r="AH11" i="19" s="1"/>
  <c r="E89" i="42" s="1"/>
  <c r="AI98" i="5" s="1"/>
  <c r="F88" i="35"/>
  <c r="AG11" i="19"/>
  <c r="D89" i="42" s="1"/>
  <c r="AH98" i="5" s="1"/>
  <c r="E88" i="35"/>
  <c r="AF11" i="19" s="1"/>
  <c r="C89" i="42" s="1"/>
  <c r="AG98" i="5" s="1"/>
  <c r="L87" i="35"/>
  <c r="L86" i="35"/>
  <c r="L85" i="35"/>
  <c r="L84" i="35"/>
  <c r="L83" i="35"/>
  <c r="L82" i="35"/>
  <c r="L81" i="35"/>
  <c r="L80" i="35"/>
  <c r="L79" i="35"/>
  <c r="L78" i="35"/>
  <c r="L88" i="35" s="1"/>
  <c r="AM11" i="19" s="1"/>
  <c r="J89" i="42" s="1"/>
  <c r="AN98" i="5" s="1"/>
  <c r="K73" i="35"/>
  <c r="AL10" i="19" s="1"/>
  <c r="I79" i="42" s="1"/>
  <c r="AM87" i="5" s="1"/>
  <c r="J73" i="35"/>
  <c r="AK10" i="19"/>
  <c r="H79" i="42" s="1"/>
  <c r="AL87" i="5" s="1"/>
  <c r="I73" i="35"/>
  <c r="AJ10" i="19" s="1"/>
  <c r="G79" i="42" s="1"/>
  <c r="AK87" i="5" s="1"/>
  <c r="H73" i="35"/>
  <c r="AI10" i="19"/>
  <c r="F79" i="42" s="1"/>
  <c r="AJ87" i="5" s="1"/>
  <c r="G73" i="35"/>
  <c r="AH10" i="19" s="1"/>
  <c r="E79" i="42" s="1"/>
  <c r="AI87" i="5" s="1"/>
  <c r="F73" i="35"/>
  <c r="AG10" i="19"/>
  <c r="D79" i="42" s="1"/>
  <c r="AH87" i="5" s="1"/>
  <c r="E73" i="35"/>
  <c r="AF10" i="19" s="1"/>
  <c r="C79" i="42" s="1"/>
  <c r="AG87" i="5" s="1"/>
  <c r="L72" i="35"/>
  <c r="L71" i="35"/>
  <c r="L70" i="35"/>
  <c r="L69" i="35"/>
  <c r="L73" i="35" s="1"/>
  <c r="AM10" i="19" s="1"/>
  <c r="J79" i="42" s="1"/>
  <c r="AN87" i="5" s="1"/>
  <c r="L68" i="35"/>
  <c r="L67" i="35"/>
  <c r="L66" i="35"/>
  <c r="L65" i="35"/>
  <c r="L64" i="35"/>
  <c r="K59" i="35"/>
  <c r="AL9" i="19" s="1"/>
  <c r="I69" i="42" s="1"/>
  <c r="AM76" i="5" s="1"/>
  <c r="J59" i="35"/>
  <c r="AK9" i="19"/>
  <c r="H69" i="42" s="1"/>
  <c r="AL76" i="5" s="1"/>
  <c r="I59" i="35"/>
  <c r="AJ9" i="19" s="1"/>
  <c r="G69" i="42" s="1"/>
  <c r="AK76" i="5" s="1"/>
  <c r="H59" i="35"/>
  <c r="AI9" i="19"/>
  <c r="F69" i="42" s="1"/>
  <c r="AJ76" i="5" s="1"/>
  <c r="G59" i="35"/>
  <c r="AH9" i="19" s="1"/>
  <c r="E69" i="42" s="1"/>
  <c r="AI76" i="5" s="1"/>
  <c r="F59" i="35"/>
  <c r="AG9" i="19"/>
  <c r="D69" i="42" s="1"/>
  <c r="AH76" i="5" s="1"/>
  <c r="E59" i="35"/>
  <c r="AF9" i="19" s="1"/>
  <c r="C69" i="42" s="1"/>
  <c r="AG76" i="5" s="1"/>
  <c r="L58" i="35"/>
  <c r="L57" i="35"/>
  <c r="L56" i="35"/>
  <c r="L55" i="35"/>
  <c r="L54" i="35"/>
  <c r="L53" i="35"/>
  <c r="L52" i="35"/>
  <c r="L51" i="35"/>
  <c r="L50" i="35"/>
  <c r="L49" i="35"/>
  <c r="L59" i="35" s="1"/>
  <c r="AM9" i="19" s="1"/>
  <c r="J69" i="42" s="1"/>
  <c r="AN76" i="5" s="1"/>
  <c r="K44" i="35"/>
  <c r="AL8" i="19" s="1"/>
  <c r="I59" i="42" s="1"/>
  <c r="AM65" i="5" s="1"/>
  <c r="J44" i="35"/>
  <c r="AK8" i="19"/>
  <c r="H59" i="42" s="1"/>
  <c r="AL65" i="5" s="1"/>
  <c r="I44" i="35"/>
  <c r="AJ8" i="19" s="1"/>
  <c r="G59" i="42" s="1"/>
  <c r="AK65" i="5" s="1"/>
  <c r="H44" i="35"/>
  <c r="AI8" i="19" s="1"/>
  <c r="F59" i="42" s="1"/>
  <c r="AJ65" i="5" s="1"/>
  <c r="G44" i="35"/>
  <c r="AH8" i="19" s="1"/>
  <c r="E59" i="42" s="1"/>
  <c r="AI65" i="5" s="1"/>
  <c r="F44" i="35"/>
  <c r="AG8" i="19" s="1"/>
  <c r="D59" i="42" s="1"/>
  <c r="AH65" i="5" s="1"/>
  <c r="E44" i="35"/>
  <c r="AF8" i="19" s="1"/>
  <c r="C59" i="42" s="1"/>
  <c r="AG65" i="5" s="1"/>
  <c r="L43" i="35"/>
  <c r="L42" i="35"/>
  <c r="L41" i="35"/>
  <c r="L40" i="35"/>
  <c r="L39" i="35"/>
  <c r="L38" i="35"/>
  <c r="L37" i="35"/>
  <c r="L44" i="35" s="1"/>
  <c r="AM8" i="19" s="1"/>
  <c r="J59" i="42" s="1"/>
  <c r="AN65" i="5" s="1"/>
  <c r="L36" i="35"/>
  <c r="L35" i="35"/>
  <c r="K30" i="35"/>
  <c r="AL7" i="19" s="1"/>
  <c r="I49" i="42" s="1"/>
  <c r="AM54" i="5" s="1"/>
  <c r="J30" i="35"/>
  <c r="AK7" i="19"/>
  <c r="H49" i="42" s="1"/>
  <c r="AL54" i="5" s="1"/>
  <c r="I30" i="35"/>
  <c r="AJ7" i="19" s="1"/>
  <c r="G49" i="42" s="1"/>
  <c r="AK54" i="5" s="1"/>
  <c r="H30" i="35"/>
  <c r="AI7" i="19"/>
  <c r="F49" i="42" s="1"/>
  <c r="AJ54" i="5" s="1"/>
  <c r="G30" i="35"/>
  <c r="AH7" i="19" s="1"/>
  <c r="E49" i="42" s="1"/>
  <c r="AI54" i="5" s="1"/>
  <c r="F30" i="35"/>
  <c r="AG7" i="19"/>
  <c r="D49" i="42" s="1"/>
  <c r="AH54" i="5" s="1"/>
  <c r="E30" i="35"/>
  <c r="AF7" i="19" s="1"/>
  <c r="C49" i="42" s="1"/>
  <c r="AG54" i="5" s="1"/>
  <c r="K16" i="35"/>
  <c r="AL6" i="19"/>
  <c r="I39" i="42" s="1"/>
  <c r="AM43" i="5" s="1"/>
  <c r="J16" i="35"/>
  <c r="AK6" i="19" s="1"/>
  <c r="H39" i="42" s="1"/>
  <c r="AL43" i="5" s="1"/>
  <c r="I16" i="35"/>
  <c r="AJ6" i="19"/>
  <c r="G39" i="42" s="1"/>
  <c r="AK43" i="5" s="1"/>
  <c r="H16" i="35"/>
  <c r="AI6" i="19" s="1"/>
  <c r="F39" i="42" s="1"/>
  <c r="AJ43" i="5" s="1"/>
  <c r="G16" i="35"/>
  <c r="AH6" i="19"/>
  <c r="E39" i="42" s="1"/>
  <c r="AI43" i="5" s="1"/>
  <c r="F16" i="35"/>
  <c r="AG6" i="19" s="1"/>
  <c r="D39" i="42" s="1"/>
  <c r="AH43" i="5" s="1"/>
  <c r="E16" i="35"/>
  <c r="AF6" i="19"/>
  <c r="C39" i="42" s="1"/>
  <c r="AG43" i="5" s="1"/>
  <c r="L15" i="35"/>
  <c r="L14" i="35"/>
  <c r="L13" i="35"/>
  <c r="L12" i="35"/>
  <c r="L11" i="35"/>
  <c r="L10" i="35"/>
  <c r="L16" i="35" s="1"/>
  <c r="AM6" i="19" s="1"/>
  <c r="J39" i="42" s="1"/>
  <c r="AN43" i="5" s="1"/>
  <c r="L9" i="35"/>
  <c r="K4" i="35"/>
  <c r="AL5" i="19"/>
  <c r="I29" i="42" s="1"/>
  <c r="AM32" i="5" s="1"/>
  <c r="J4" i="35"/>
  <c r="AK5" i="19"/>
  <c r="H29" i="42" s="1"/>
  <c r="AL32" i="5" s="1"/>
  <c r="I4" i="35"/>
  <c r="AJ5" i="19" s="1"/>
  <c r="G29" i="42" s="1"/>
  <c r="AK32" i="5" s="1"/>
  <c r="H4" i="35"/>
  <c r="AI5" i="19" s="1"/>
  <c r="F29" i="42" s="1"/>
  <c r="AJ32" i="5" s="1"/>
  <c r="G4" i="35"/>
  <c r="AH5" i="19" s="1"/>
  <c r="E29" i="42" s="1"/>
  <c r="AI32" i="5" s="1"/>
  <c r="F4" i="35"/>
  <c r="AG5" i="19" s="1"/>
  <c r="D29" i="42" s="1"/>
  <c r="AH32" i="5" s="1"/>
  <c r="E4" i="35"/>
  <c r="AF5" i="19"/>
  <c r="C29" i="42" s="1"/>
  <c r="AG32" i="5"/>
  <c r="L3" i="35"/>
  <c r="K137" i="36"/>
  <c r="AL14" i="20" s="1"/>
  <c r="I120" i="42" s="1"/>
  <c r="AM132" i="5" s="1"/>
  <c r="J137" i="36"/>
  <c r="AK14" i="20"/>
  <c r="H120" i="42" s="1"/>
  <c r="AL132" i="5" s="1"/>
  <c r="I137" i="36"/>
  <c r="AJ14" i="20" s="1"/>
  <c r="G120" i="42" s="1"/>
  <c r="AK132" i="5" s="1"/>
  <c r="H137" i="36"/>
  <c r="AI14" i="20" s="1"/>
  <c r="F120" i="42" s="1"/>
  <c r="AJ132" i="5" s="1"/>
  <c r="G137" i="36"/>
  <c r="AH14" i="20" s="1"/>
  <c r="E120" i="42" s="1"/>
  <c r="AI132" i="5" s="1"/>
  <c r="F137" i="36"/>
  <c r="AG14" i="20"/>
  <c r="D120" i="42" s="1"/>
  <c r="AH132" i="5" s="1"/>
  <c r="E137" i="36"/>
  <c r="AF14" i="20" s="1"/>
  <c r="C120" i="42" s="1"/>
  <c r="AG132" i="5" s="1"/>
  <c r="L136" i="36"/>
  <c r="L135" i="36"/>
  <c r="L134" i="36"/>
  <c r="L133" i="36"/>
  <c r="L132" i="36"/>
  <c r="L131" i="36"/>
  <c r="L130" i="36"/>
  <c r="L129" i="36"/>
  <c r="L128" i="36"/>
  <c r="L127" i="36"/>
  <c r="K121" i="36"/>
  <c r="AL13" i="20" s="1"/>
  <c r="I110" i="42" s="1"/>
  <c r="AM121" i="5" s="1"/>
  <c r="J121" i="36"/>
  <c r="AK13" i="20" s="1"/>
  <c r="H110" i="42" s="1"/>
  <c r="AL121" i="5" s="1"/>
  <c r="I121" i="36"/>
  <c r="AJ13" i="20" s="1"/>
  <c r="G110" i="42" s="1"/>
  <c r="AK121" i="5" s="1"/>
  <c r="H121" i="36"/>
  <c r="AI13" i="20" s="1"/>
  <c r="F110" i="42" s="1"/>
  <c r="AJ121" i="5" s="1"/>
  <c r="G121" i="36"/>
  <c r="AH13" i="20" s="1"/>
  <c r="E110" i="42" s="1"/>
  <c r="AI121" i="5" s="1"/>
  <c r="F121" i="36"/>
  <c r="AG13" i="20" s="1"/>
  <c r="D110" i="42" s="1"/>
  <c r="AH121" i="5" s="1"/>
  <c r="E121" i="36"/>
  <c r="AF13" i="20" s="1"/>
  <c r="C110" i="42" s="1"/>
  <c r="AG121" i="5" s="1"/>
  <c r="L120" i="36"/>
  <c r="L119" i="36"/>
  <c r="L118" i="36"/>
  <c r="L117" i="36"/>
  <c r="L116" i="36"/>
  <c r="L115" i="36"/>
  <c r="L114" i="36"/>
  <c r="L113" i="36"/>
  <c r="L112" i="36"/>
  <c r="L111" i="36"/>
  <c r="K106" i="36"/>
  <c r="AL12" i="20" s="1"/>
  <c r="I100" i="42" s="1"/>
  <c r="AM110" i="5" s="1"/>
  <c r="J106" i="36"/>
  <c r="AK12" i="20" s="1"/>
  <c r="H100" i="42" s="1"/>
  <c r="AL110" i="5" s="1"/>
  <c r="I106" i="36"/>
  <c r="AJ12" i="20" s="1"/>
  <c r="G100" i="42" s="1"/>
  <c r="AK110" i="5" s="1"/>
  <c r="H106" i="36"/>
  <c r="AI12" i="20" s="1"/>
  <c r="F100" i="42" s="1"/>
  <c r="AJ110" i="5" s="1"/>
  <c r="G106" i="36"/>
  <c r="AH12" i="20" s="1"/>
  <c r="E100" i="42" s="1"/>
  <c r="AI110" i="5" s="1"/>
  <c r="F106" i="36"/>
  <c r="AG12" i="20" s="1"/>
  <c r="D100" i="42" s="1"/>
  <c r="AH110" i="5" s="1"/>
  <c r="E106" i="36"/>
  <c r="AF12" i="20"/>
  <c r="C100" i="42" s="1"/>
  <c r="AG110" i="5" s="1"/>
  <c r="L105" i="36"/>
  <c r="L104" i="36"/>
  <c r="L103" i="36"/>
  <c r="L102" i="36"/>
  <c r="L101" i="36"/>
  <c r="L100" i="36"/>
  <c r="L99" i="36"/>
  <c r="L98" i="36"/>
  <c r="L97" i="36"/>
  <c r="L96" i="36"/>
  <c r="L95" i="36"/>
  <c r="K90" i="36"/>
  <c r="AL11" i="20" s="1"/>
  <c r="I90" i="42" s="1"/>
  <c r="AM99" i="5" s="1"/>
  <c r="J90" i="36"/>
  <c r="AK11" i="20"/>
  <c r="H90" i="42" s="1"/>
  <c r="AL99" i="5" s="1"/>
  <c r="I90" i="36"/>
  <c r="AJ11" i="20" s="1"/>
  <c r="G90" i="42" s="1"/>
  <c r="AK99" i="5" s="1"/>
  <c r="H90" i="36"/>
  <c r="AI11" i="20" s="1"/>
  <c r="F90" i="42" s="1"/>
  <c r="AJ99" i="5" s="1"/>
  <c r="G90" i="36"/>
  <c r="AH11" i="20" s="1"/>
  <c r="E90" i="42" s="1"/>
  <c r="AI99" i="5" s="1"/>
  <c r="F90" i="36"/>
  <c r="AG11" i="20" s="1"/>
  <c r="D90" i="42" s="1"/>
  <c r="AH99" i="5" s="1"/>
  <c r="E90" i="36"/>
  <c r="AF11" i="20" s="1"/>
  <c r="C90" i="42" s="1"/>
  <c r="AG99" i="5" s="1"/>
  <c r="L89" i="36"/>
  <c r="L88" i="36"/>
  <c r="L87" i="36"/>
  <c r="L86" i="36"/>
  <c r="L85" i="36"/>
  <c r="L84" i="36"/>
  <c r="L83" i="36"/>
  <c r="L82" i="36"/>
  <c r="L81" i="36"/>
  <c r="L80" i="36"/>
  <c r="K75" i="36"/>
  <c r="AL10" i="20" s="1"/>
  <c r="I80" i="42" s="1"/>
  <c r="AM88" i="5" s="1"/>
  <c r="J75" i="36"/>
  <c r="AK10" i="20" s="1"/>
  <c r="H80" i="42" s="1"/>
  <c r="AL88" i="5" s="1"/>
  <c r="I75" i="36"/>
  <c r="AJ10" i="20" s="1"/>
  <c r="G80" i="42" s="1"/>
  <c r="AK88" i="5" s="1"/>
  <c r="H75" i="36"/>
  <c r="AI10" i="20" s="1"/>
  <c r="F80" i="42" s="1"/>
  <c r="AJ88" i="5" s="1"/>
  <c r="G75" i="36"/>
  <c r="AH10" i="20" s="1"/>
  <c r="E80" i="42" s="1"/>
  <c r="AI88" i="5" s="1"/>
  <c r="F75" i="36"/>
  <c r="AG10" i="20" s="1"/>
  <c r="D80" i="42" s="1"/>
  <c r="AH88" i="5" s="1"/>
  <c r="E75" i="36"/>
  <c r="AF10" i="20" s="1"/>
  <c r="C80" i="42" s="1"/>
  <c r="AG88" i="5" s="1"/>
  <c r="L74" i="36"/>
  <c r="L73" i="36"/>
  <c r="L72" i="36"/>
  <c r="L71" i="36"/>
  <c r="L70" i="36"/>
  <c r="L69" i="36"/>
  <c r="L68" i="36"/>
  <c r="L67" i="36"/>
  <c r="L66" i="36"/>
  <c r="K61" i="36"/>
  <c r="AL9" i="20" s="1"/>
  <c r="I70" i="42" s="1"/>
  <c r="AM77" i="5" s="1"/>
  <c r="J61" i="36"/>
  <c r="AK9" i="20"/>
  <c r="H70" i="42" s="1"/>
  <c r="AL77" i="5" s="1"/>
  <c r="I61" i="36"/>
  <c r="AJ9" i="20" s="1"/>
  <c r="G70" i="42" s="1"/>
  <c r="AK77" i="5" s="1"/>
  <c r="H61" i="36"/>
  <c r="AI9" i="20"/>
  <c r="F70" i="42" s="1"/>
  <c r="AJ77" i="5" s="1"/>
  <c r="G61" i="36"/>
  <c r="AH9" i="20" s="1"/>
  <c r="E70" i="42" s="1"/>
  <c r="AI77" i="5" s="1"/>
  <c r="F61" i="36"/>
  <c r="AG9" i="20"/>
  <c r="D70" i="42" s="1"/>
  <c r="AH77" i="5" s="1"/>
  <c r="E61" i="36"/>
  <c r="AF9" i="20" s="1"/>
  <c r="C70" i="42" s="1"/>
  <c r="AG77" i="5" s="1"/>
  <c r="L60" i="36"/>
  <c r="L59" i="36"/>
  <c r="L58" i="36"/>
  <c r="L57" i="36"/>
  <c r="L56" i="36"/>
  <c r="L55" i="36"/>
  <c r="L54" i="36"/>
  <c r="L53" i="36"/>
  <c r="L52" i="36"/>
  <c r="L51" i="36"/>
  <c r="K46" i="36"/>
  <c r="AL8" i="20"/>
  <c r="I60" i="42" s="1"/>
  <c r="AM66" i="5" s="1"/>
  <c r="J46" i="36"/>
  <c r="AK8" i="20" s="1"/>
  <c r="H60" i="42" s="1"/>
  <c r="AL66" i="5" s="1"/>
  <c r="I46" i="36"/>
  <c r="AJ8" i="20" s="1"/>
  <c r="G60" i="42" s="1"/>
  <c r="AK66" i="5" s="1"/>
  <c r="H46" i="36"/>
  <c r="AI8" i="20" s="1"/>
  <c r="F60" i="42" s="1"/>
  <c r="AJ66" i="5" s="1"/>
  <c r="G46" i="36"/>
  <c r="AH8" i="20"/>
  <c r="E60" i="42" s="1"/>
  <c r="AI66" i="5" s="1"/>
  <c r="F46" i="36"/>
  <c r="AG8" i="20" s="1"/>
  <c r="D60" i="42" s="1"/>
  <c r="AH66" i="5" s="1"/>
  <c r="E46" i="36"/>
  <c r="AF8" i="20" s="1"/>
  <c r="C60" i="42" s="1"/>
  <c r="AG66" i="5" s="1"/>
  <c r="L45" i="36"/>
  <c r="L44" i="36"/>
  <c r="L43" i="36"/>
  <c r="L42" i="36"/>
  <c r="L41" i="36"/>
  <c r="L40" i="36"/>
  <c r="L39" i="36"/>
  <c r="L38" i="36"/>
  <c r="L37" i="36"/>
  <c r="L46" i="36" s="1"/>
  <c r="AM8" i="20" s="1"/>
  <c r="J60" i="42" s="1"/>
  <c r="AN66" i="5" s="1"/>
  <c r="AL7" i="20"/>
  <c r="I50" i="42" s="1"/>
  <c r="AM55" i="5" s="1"/>
  <c r="AK7" i="20"/>
  <c r="H50" i="42"/>
  <c r="AL55" i="5" s="1"/>
  <c r="AJ7" i="20"/>
  <c r="G50" i="42" s="1"/>
  <c r="AK55" i="5" s="1"/>
  <c r="AI7" i="20"/>
  <c r="F50" i="42"/>
  <c r="AJ55" i="5" s="1"/>
  <c r="AF7" i="20"/>
  <c r="C50" i="42" s="1"/>
  <c r="AG55" i="5" s="1"/>
  <c r="L27" i="36"/>
  <c r="L26" i="36"/>
  <c r="L23" i="36"/>
  <c r="L24" i="36"/>
  <c r="L25" i="36"/>
  <c r="L28" i="36"/>
  <c r="L29" i="36"/>
  <c r="L31" i="36"/>
  <c r="L30" i="36"/>
  <c r="K18" i="36"/>
  <c r="AL6" i="20" s="1"/>
  <c r="I40" i="42" s="1"/>
  <c r="AM44" i="5" s="1"/>
  <c r="J18" i="36"/>
  <c r="AK6" i="20" s="1"/>
  <c r="H40" i="42" s="1"/>
  <c r="AL44" i="5" s="1"/>
  <c r="I18" i="36"/>
  <c r="AJ6" i="20" s="1"/>
  <c r="G40" i="42" s="1"/>
  <c r="AK44" i="5" s="1"/>
  <c r="H18" i="36"/>
  <c r="AI6" i="20" s="1"/>
  <c r="F40" i="42" s="1"/>
  <c r="AJ44" i="5" s="1"/>
  <c r="G18" i="36"/>
  <c r="AH6" i="20" s="1"/>
  <c r="E40" i="42" s="1"/>
  <c r="AI44" i="5" s="1"/>
  <c r="F18" i="36"/>
  <c r="AG6" i="20" s="1"/>
  <c r="D40" i="42" s="1"/>
  <c r="AH44" i="5" s="1"/>
  <c r="E18" i="36"/>
  <c r="AF6" i="20" s="1"/>
  <c r="C40" i="42" s="1"/>
  <c r="AG44" i="5" s="1"/>
  <c r="L17" i="36"/>
  <c r="L16" i="36"/>
  <c r="L15" i="36"/>
  <c r="L14" i="36"/>
  <c r="L13" i="36"/>
  <c r="L12" i="36"/>
  <c r="L11" i="36"/>
  <c r="L10" i="36"/>
  <c r="L18" i="36" s="1"/>
  <c r="AM6" i="20" s="1"/>
  <c r="J40" i="42" s="1"/>
  <c r="AN44" i="5" s="1"/>
  <c r="L9" i="36"/>
  <c r="K4" i="36"/>
  <c r="J4" i="36"/>
  <c r="I4" i="36"/>
  <c r="H4" i="36"/>
  <c r="G4" i="36"/>
  <c r="F4" i="36"/>
  <c r="E4" i="36"/>
  <c r="L3" i="36"/>
  <c r="K153" i="29"/>
  <c r="AL14" i="15"/>
  <c r="I112" i="42"/>
  <c r="AM124" i="5"/>
  <c r="J153" i="29"/>
  <c r="AK14" i="15"/>
  <c r="H112" i="42"/>
  <c r="AL124" i="5"/>
  <c r="I153" i="29"/>
  <c r="AJ14" i="15"/>
  <c r="G112" i="42"/>
  <c r="AK124" i="5"/>
  <c r="H153" i="29"/>
  <c r="AI14" i="15"/>
  <c r="F112" i="42"/>
  <c r="AJ124" i="5"/>
  <c r="G153" i="29"/>
  <c r="AH14" i="15"/>
  <c r="E112" i="42"/>
  <c r="AI124" i="5"/>
  <c r="F153" i="29"/>
  <c r="AG14" i="15"/>
  <c r="D112" i="42"/>
  <c r="AH124" i="5"/>
  <c r="E153" i="29"/>
  <c r="AF14" i="15"/>
  <c r="C112" i="42"/>
  <c r="AG124" i="5"/>
  <c r="L152" i="29"/>
  <c r="L151" i="29"/>
  <c r="L150" i="29"/>
  <c r="L149" i="29"/>
  <c r="L148" i="29"/>
  <c r="L147" i="29"/>
  <c r="L146" i="29"/>
  <c r="L145" i="29"/>
  <c r="L144" i="29"/>
  <c r="L143" i="29"/>
  <c r="K137" i="29"/>
  <c r="AL13" i="15"/>
  <c r="I102" i="42"/>
  <c r="AM113" i="5"/>
  <c r="J137" i="29"/>
  <c r="AK13" i="15"/>
  <c r="H102" i="42"/>
  <c r="AL113" i="5"/>
  <c r="I137" i="29"/>
  <c r="AJ13" i="15"/>
  <c r="G102" i="42"/>
  <c r="AK113" i="5"/>
  <c r="H137" i="29"/>
  <c r="AI13" i="15"/>
  <c r="F102" i="42"/>
  <c r="AJ113" i="5"/>
  <c r="G137" i="29"/>
  <c r="AH13" i="15"/>
  <c r="E102" i="42"/>
  <c r="AI113" i="5"/>
  <c r="F137" i="29"/>
  <c r="AG13" i="15"/>
  <c r="D102" i="42"/>
  <c r="AH113" i="5"/>
  <c r="E137" i="29"/>
  <c r="AF13" i="15"/>
  <c r="C102" i="42"/>
  <c r="AG113" i="5"/>
  <c r="L136" i="29"/>
  <c r="L135" i="29"/>
  <c r="L134" i="29"/>
  <c r="L133" i="29"/>
  <c r="L132" i="29"/>
  <c r="L131" i="29"/>
  <c r="L130" i="29"/>
  <c r="L129" i="29"/>
  <c r="L128" i="29"/>
  <c r="L127" i="29"/>
  <c r="K122" i="29"/>
  <c r="AL12" i="15"/>
  <c r="I92" i="42"/>
  <c r="AM102" i="5"/>
  <c r="J122" i="29"/>
  <c r="AK12" i="15"/>
  <c r="H92" i="42"/>
  <c r="AL102" i="5"/>
  <c r="I122" i="29"/>
  <c r="AJ12" i="15"/>
  <c r="G92" i="42"/>
  <c r="AK102" i="5"/>
  <c r="H122" i="29"/>
  <c r="AI12" i="15"/>
  <c r="F92" i="42"/>
  <c r="AJ102" i="5"/>
  <c r="G122" i="29"/>
  <c r="AH12" i="15"/>
  <c r="E92" i="42"/>
  <c r="AI102" i="5"/>
  <c r="F122" i="29"/>
  <c r="AG12" i="15"/>
  <c r="D92" i="42"/>
  <c r="AH102" i="5"/>
  <c r="E122" i="29"/>
  <c r="AF12" i="15"/>
  <c r="C92" i="42"/>
  <c r="AG102" i="5"/>
  <c r="L121" i="29"/>
  <c r="L120" i="29"/>
  <c r="L119" i="29"/>
  <c r="L118" i="29"/>
  <c r="L117" i="29"/>
  <c r="L116" i="29"/>
  <c r="L115" i="29"/>
  <c r="L114" i="29"/>
  <c r="L113" i="29"/>
  <c r="L112" i="29"/>
  <c r="L111" i="29"/>
  <c r="K106" i="29"/>
  <c r="AL11" i="15"/>
  <c r="I82" i="42"/>
  <c r="AM91" i="5"/>
  <c r="J106" i="29"/>
  <c r="AK11" i="15"/>
  <c r="H82" i="42"/>
  <c r="AL91" i="5"/>
  <c r="I106" i="29"/>
  <c r="AJ11" i="15"/>
  <c r="G82" i="42"/>
  <c r="AK91" i="5"/>
  <c r="H106" i="29"/>
  <c r="AI11" i="15"/>
  <c r="F82" i="42"/>
  <c r="AJ91" i="5"/>
  <c r="G106" i="29"/>
  <c r="AH11" i="15"/>
  <c r="E82" i="42"/>
  <c r="AI91" i="5"/>
  <c r="F106" i="29"/>
  <c r="AG11" i="15"/>
  <c r="D82" i="42"/>
  <c r="AH91" i="5"/>
  <c r="E106" i="29"/>
  <c r="AF11" i="15"/>
  <c r="C82" i="42"/>
  <c r="AG91" i="5"/>
  <c r="L105" i="29"/>
  <c r="L104" i="29"/>
  <c r="L103" i="29"/>
  <c r="L102" i="29"/>
  <c r="L101" i="29"/>
  <c r="L100" i="29"/>
  <c r="L99" i="29"/>
  <c r="L98" i="29"/>
  <c r="L97" i="29"/>
  <c r="L96" i="29"/>
  <c r="K91" i="29"/>
  <c r="AL10" i="15"/>
  <c r="I72" i="42"/>
  <c r="AM80" i="5"/>
  <c r="J91" i="29"/>
  <c r="AK10" i="15"/>
  <c r="H72" i="42"/>
  <c r="AL80" i="5"/>
  <c r="I91" i="29"/>
  <c r="AJ10" i="15"/>
  <c r="G72" i="42"/>
  <c r="AK80" i="5"/>
  <c r="H91" i="29"/>
  <c r="AI10" i="15"/>
  <c r="F72" i="42"/>
  <c r="AJ80" i="5"/>
  <c r="G91" i="29"/>
  <c r="AH10" i="15"/>
  <c r="E72" i="42"/>
  <c r="AI80" i="5"/>
  <c r="F91" i="29"/>
  <c r="AG10" i="15"/>
  <c r="D72" i="42"/>
  <c r="AH80" i="5"/>
  <c r="E91" i="29"/>
  <c r="AF10" i="15"/>
  <c r="C72" i="42"/>
  <c r="AG80" i="5"/>
  <c r="L90" i="29"/>
  <c r="L89" i="29"/>
  <c r="L88" i="29"/>
  <c r="L87" i="29"/>
  <c r="L86" i="29"/>
  <c r="L85" i="29"/>
  <c r="L84" i="29"/>
  <c r="L83" i="29"/>
  <c r="L82" i="29"/>
  <c r="K77" i="29"/>
  <c r="AL9" i="15"/>
  <c r="I62" i="42"/>
  <c r="AM69" i="5"/>
  <c r="J77" i="29"/>
  <c r="AK9" i="15"/>
  <c r="H62" i="42"/>
  <c r="AL69" i="5"/>
  <c r="I77" i="29"/>
  <c r="AJ9" i="15"/>
  <c r="G62" i="42"/>
  <c r="AK69" i="5"/>
  <c r="H77" i="29"/>
  <c r="AI9" i="15"/>
  <c r="F62" i="42"/>
  <c r="AJ69" i="5"/>
  <c r="G77" i="29"/>
  <c r="AH9" i="15"/>
  <c r="E62" i="42"/>
  <c r="AI69" i="5"/>
  <c r="F77" i="29"/>
  <c r="AG9" i="15"/>
  <c r="D62" i="42"/>
  <c r="AH69" i="5"/>
  <c r="E77" i="29"/>
  <c r="AF9" i="15"/>
  <c r="C62" i="42"/>
  <c r="AG69" i="5"/>
  <c r="L76" i="29"/>
  <c r="L75" i="29"/>
  <c r="L74" i="29"/>
  <c r="L73" i="29"/>
  <c r="L72" i="29"/>
  <c r="L71" i="29"/>
  <c r="L70" i="29"/>
  <c r="L69" i="29"/>
  <c r="L68" i="29"/>
  <c r="L67" i="29"/>
  <c r="K62" i="29"/>
  <c r="AL8" i="15"/>
  <c r="I52" i="42"/>
  <c r="AM58" i="5"/>
  <c r="J62" i="29"/>
  <c r="AK8" i="15"/>
  <c r="H52" i="42"/>
  <c r="AL58" i="5"/>
  <c r="I62" i="29"/>
  <c r="AJ8" i="15"/>
  <c r="G52" i="42"/>
  <c r="AK58" i="5"/>
  <c r="H62" i="29"/>
  <c r="AI8" i="15"/>
  <c r="F52" i="42"/>
  <c r="AJ58" i="5"/>
  <c r="G62" i="29"/>
  <c r="AH8" i="15"/>
  <c r="E52" i="42"/>
  <c r="AI58" i="5"/>
  <c r="F62" i="29"/>
  <c r="AG8" i="15"/>
  <c r="D52" i="42"/>
  <c r="AH58" i="5"/>
  <c r="E62" i="29"/>
  <c r="AF8" i="15"/>
  <c r="C52" i="42"/>
  <c r="AG58" i="5"/>
  <c r="L61" i="29"/>
  <c r="L60" i="29"/>
  <c r="L59" i="29"/>
  <c r="L58" i="29"/>
  <c r="L57" i="29"/>
  <c r="L56" i="29"/>
  <c r="L55" i="29"/>
  <c r="L54" i="29"/>
  <c r="L53" i="29"/>
  <c r="AL7" i="15"/>
  <c r="I42" i="42"/>
  <c r="AM47" i="5"/>
  <c r="AK7" i="15"/>
  <c r="H42" i="42"/>
  <c r="AL47" i="5"/>
  <c r="AJ7" i="15"/>
  <c r="G42" i="42"/>
  <c r="AK47" i="5"/>
  <c r="AI7" i="15"/>
  <c r="F42" i="42"/>
  <c r="AJ47" i="5"/>
  <c r="AH7" i="15"/>
  <c r="E42" i="42"/>
  <c r="AI47" i="5"/>
  <c r="AG7" i="15"/>
  <c r="D42" i="42"/>
  <c r="AH47" i="5"/>
  <c r="AF7" i="15"/>
  <c r="C42" i="42"/>
  <c r="AG47" i="5"/>
  <c r="K26" i="29"/>
  <c r="AL6" i="15"/>
  <c r="I32" i="42"/>
  <c r="AM36" i="5"/>
  <c r="J26" i="29"/>
  <c r="AK6" i="15"/>
  <c r="H32" i="42"/>
  <c r="AL36" i="5"/>
  <c r="I26" i="29"/>
  <c r="AJ6" i="15"/>
  <c r="G32" i="42"/>
  <c r="AK36" i="5"/>
  <c r="H26" i="29"/>
  <c r="AI6" i="15"/>
  <c r="F32" i="42"/>
  <c r="AJ36" i="5"/>
  <c r="G26" i="29"/>
  <c r="AH6" i="15"/>
  <c r="E32" i="42"/>
  <c r="AI36" i="5"/>
  <c r="F26" i="29"/>
  <c r="AG6" i="15"/>
  <c r="D32" i="42"/>
  <c r="AH36" i="5"/>
  <c r="E26" i="29"/>
  <c r="AF6" i="15"/>
  <c r="C32" i="42"/>
  <c r="AG36" i="5"/>
  <c r="L25" i="29"/>
  <c r="L24" i="29"/>
  <c r="L23" i="29"/>
  <c r="L22" i="29"/>
  <c r="L18" i="29"/>
  <c r="L17" i="29"/>
  <c r="L16" i="29"/>
  <c r="L15" i="29"/>
  <c r="L14" i="29"/>
  <c r="K9" i="29"/>
  <c r="AL5" i="15"/>
  <c r="I22" i="42"/>
  <c r="AM25" i="5"/>
  <c r="J9" i="29"/>
  <c r="AK5" i="15"/>
  <c r="H22" i="42"/>
  <c r="AL25" i="5"/>
  <c r="I9" i="29"/>
  <c r="AJ5" i="15"/>
  <c r="G22" i="42"/>
  <c r="AK25" i="5"/>
  <c r="H9" i="29"/>
  <c r="AI5" i="15"/>
  <c r="F22" i="42"/>
  <c r="AJ25" i="5"/>
  <c r="G9" i="29"/>
  <c r="AH5" i="15"/>
  <c r="E22" i="42"/>
  <c r="AI25" i="5"/>
  <c r="F9" i="29"/>
  <c r="AG5" i="15"/>
  <c r="D22" i="42"/>
  <c r="AH25" i="5"/>
  <c r="E9" i="29"/>
  <c r="AF5" i="15"/>
  <c r="C22" i="42"/>
  <c r="AG25" i="5"/>
  <c r="L8" i="29"/>
  <c r="L7" i="29"/>
  <c r="L6" i="29"/>
  <c r="L5" i="29"/>
  <c r="L4" i="29"/>
  <c r="L3" i="29"/>
  <c r="L59" i="34"/>
  <c r="AM10" i="14"/>
  <c r="J73" i="42"/>
  <c r="AN81" i="5"/>
  <c r="L59" i="30"/>
  <c r="AM10" i="21" s="1"/>
  <c r="J81" i="42" s="1"/>
  <c r="AN89" i="5" s="1"/>
  <c r="L74" i="30"/>
  <c r="AM11" i="21" s="1"/>
  <c r="J91" i="42" s="1"/>
  <c r="AN100" i="5" s="1"/>
  <c r="L90" i="30"/>
  <c r="AM12" i="21" s="1"/>
  <c r="J101" i="42" s="1"/>
  <c r="AN111" i="5" s="1"/>
  <c r="L105" i="30"/>
  <c r="AM13" i="21" s="1"/>
  <c r="J111" i="42" s="1"/>
  <c r="AN122" i="5" s="1"/>
  <c r="L121" i="30"/>
  <c r="AM14" i="21" s="1"/>
  <c r="J121" i="42" s="1"/>
  <c r="AN133" i="5" s="1"/>
  <c r="L74" i="34"/>
  <c r="AM11" i="14"/>
  <c r="J83" i="42"/>
  <c r="AN92" i="5"/>
  <c r="L90" i="34"/>
  <c r="AM12" i="14"/>
  <c r="J93" i="42"/>
  <c r="AN103" i="5"/>
  <c r="L105" i="34"/>
  <c r="AM13" i="14"/>
  <c r="J103" i="42"/>
  <c r="AN114" i="5"/>
  <c r="L121" i="34"/>
  <c r="AM14" i="14"/>
  <c r="J113" i="42"/>
  <c r="AN125" i="5"/>
  <c r="L10" i="34"/>
  <c r="AM6" i="14"/>
  <c r="J33" i="42"/>
  <c r="AN37" i="5"/>
  <c r="L16" i="34"/>
  <c r="AM7" i="14"/>
  <c r="J43" i="42"/>
  <c r="AN48" i="5"/>
  <c r="L30" i="34"/>
  <c r="AM8" i="14"/>
  <c r="J53" i="42"/>
  <c r="AN59" i="5"/>
  <c r="L45" i="34"/>
  <c r="AM9" i="14"/>
  <c r="J63" i="42"/>
  <c r="AN70" i="5"/>
  <c r="L148" i="37"/>
  <c r="AM10" i="17" s="1"/>
  <c r="J77" i="42" s="1"/>
  <c r="AN85" i="5" s="1"/>
  <c r="L163" i="37"/>
  <c r="AM11" i="17"/>
  <c r="J87" i="42" s="1"/>
  <c r="AN96" i="5" s="1"/>
  <c r="L210" i="37"/>
  <c r="AM14" i="17" s="1"/>
  <c r="J117" i="42" s="1"/>
  <c r="AN129" i="5" s="1"/>
  <c r="L11" i="32"/>
  <c r="AM6" i="16" s="1"/>
  <c r="J34" i="42" s="1"/>
  <c r="AN38" i="5" s="1"/>
  <c r="L18" i="32"/>
  <c r="AM7" i="16" s="1"/>
  <c r="J44" i="42" s="1"/>
  <c r="AN49" i="5" s="1"/>
  <c r="L179" i="37"/>
  <c r="AM12" i="17" s="1"/>
  <c r="J97" i="42" s="1"/>
  <c r="AN107" i="5" s="1"/>
  <c r="L194" i="37"/>
  <c r="AM13" i="17" s="1"/>
  <c r="J107" i="42" s="1"/>
  <c r="AN118" i="5" s="1"/>
  <c r="L119" i="37"/>
  <c r="AM8" i="17" s="1"/>
  <c r="J57" i="42" s="1"/>
  <c r="AN63" i="5" s="1"/>
  <c r="L134" i="37"/>
  <c r="AM9" i="17" s="1"/>
  <c r="J67" i="42" s="1"/>
  <c r="AN74" i="5" s="1"/>
  <c r="L153" i="29"/>
  <c r="AM14" i="15"/>
  <c r="J112" i="42"/>
  <c r="AN124" i="5"/>
  <c r="AM7" i="15"/>
  <c r="J42" i="42"/>
  <c r="AN47" i="5"/>
  <c r="L62" i="29"/>
  <c r="AM8" i="15"/>
  <c r="J52" i="42"/>
  <c r="AN58" i="5"/>
  <c r="L77" i="29"/>
  <c r="AM9" i="15"/>
  <c r="J62" i="42"/>
  <c r="AN69" i="5"/>
  <c r="L91" i="29"/>
  <c r="AM10" i="15"/>
  <c r="J72" i="42"/>
  <c r="AN80" i="5"/>
  <c r="L106" i="29"/>
  <c r="AM11" i="15"/>
  <c r="J82" i="42"/>
  <c r="AN91" i="5"/>
  <c r="L122" i="29"/>
  <c r="AM12" i="15"/>
  <c r="J92" i="42"/>
  <c r="AN102" i="5"/>
  <c r="L137" i="29"/>
  <c r="AM13" i="15"/>
  <c r="J102" i="42"/>
  <c r="AN113" i="5"/>
  <c r="L26" i="29"/>
  <c r="AM6" i="15"/>
  <c r="J32" i="42"/>
  <c r="AN36" i="5"/>
  <c r="L9" i="29"/>
  <c r="AM5" i="15"/>
  <c r="J22" i="42"/>
  <c r="AN25" i="5"/>
  <c r="L30" i="35"/>
  <c r="AM7" i="19" s="1"/>
  <c r="J49" i="42" s="1"/>
  <c r="AN54" i="5" s="1"/>
  <c r="AM5" i="19"/>
  <c r="J29" i="42" s="1"/>
  <c r="AN32" i="5" s="1"/>
  <c r="V14" i="16"/>
  <c r="Y14" i="16"/>
  <c r="V13" i="16"/>
  <c r="Y13" i="16"/>
  <c r="V12" i="16"/>
  <c r="Y12" i="16"/>
  <c r="V11" i="16"/>
  <c r="Y11" i="16"/>
  <c r="V10" i="16"/>
  <c r="Y10" i="16"/>
  <c r="V9" i="16"/>
  <c r="Y9" i="16"/>
  <c r="V8" i="16"/>
  <c r="Y8" i="16"/>
  <c r="V7" i="16"/>
  <c r="Y7" i="16"/>
  <c r="V6" i="16"/>
  <c r="Y6" i="16"/>
  <c r="V5" i="16"/>
  <c r="Y5" i="16"/>
  <c r="V4" i="16"/>
  <c r="Y4" i="16"/>
  <c r="V3" i="16"/>
  <c r="Y3" i="16"/>
  <c r="V14" i="22"/>
  <c r="Y14" i="22"/>
  <c r="V13" i="22"/>
  <c r="Y13" i="22"/>
  <c r="V12" i="22"/>
  <c r="Y12" i="22"/>
  <c r="V11" i="22"/>
  <c r="Y11" i="22"/>
  <c r="V10" i="22"/>
  <c r="Y10" i="22"/>
  <c r="V9" i="22"/>
  <c r="Y9" i="22"/>
  <c r="V8" i="22"/>
  <c r="Y8" i="22"/>
  <c r="V7" i="22"/>
  <c r="Y7" i="22"/>
  <c r="V6" i="22"/>
  <c r="Y6" i="22"/>
  <c r="V5" i="22"/>
  <c r="Y5" i="22"/>
  <c r="V4" i="22"/>
  <c r="Y4" i="22"/>
  <c r="V3" i="22"/>
  <c r="W3" i="22"/>
  <c r="Y3" i="22"/>
  <c r="V14" i="23"/>
  <c r="Y14" i="23"/>
  <c r="V13" i="23"/>
  <c r="Y13" i="23"/>
  <c r="V12" i="23"/>
  <c r="Y12" i="23"/>
  <c r="V11" i="23"/>
  <c r="Y11" i="23"/>
  <c r="V10" i="23"/>
  <c r="Y10" i="23"/>
  <c r="V9" i="23"/>
  <c r="Y9" i="23"/>
  <c r="V8" i="23"/>
  <c r="Y8" i="23"/>
  <c r="V7" i="23"/>
  <c r="Y7" i="23"/>
  <c r="V6" i="23"/>
  <c r="Y6" i="23"/>
  <c r="V5" i="23"/>
  <c r="Y5" i="23"/>
  <c r="V4" i="23"/>
  <c r="Y4" i="23"/>
  <c r="V3" i="23"/>
  <c r="Y3" i="23"/>
  <c r="V14" i="17"/>
  <c r="Y14" i="17"/>
  <c r="V13" i="17"/>
  <c r="Y13" i="17"/>
  <c r="V12" i="17"/>
  <c r="Y12" i="17"/>
  <c r="V11" i="17"/>
  <c r="Y11" i="17"/>
  <c r="V10" i="17"/>
  <c r="Y10" i="17"/>
  <c r="V9" i="17"/>
  <c r="Y9" i="17"/>
  <c r="V8" i="17"/>
  <c r="Y8" i="17"/>
  <c r="V7" i="17"/>
  <c r="Y7" i="17"/>
  <c r="V6" i="17"/>
  <c r="Y6" i="17"/>
  <c r="V5" i="17"/>
  <c r="Y5" i="17"/>
  <c r="V4" i="17"/>
  <c r="Y4" i="17"/>
  <c r="V3" i="17"/>
  <c r="Y3" i="17"/>
  <c r="V14" i="18"/>
  <c r="Y14" i="18"/>
  <c r="V13" i="18"/>
  <c r="Y13" i="18"/>
  <c r="V12" i="18"/>
  <c r="Y12" i="18"/>
  <c r="V11" i="18"/>
  <c r="Y11" i="18"/>
  <c r="V10" i="18"/>
  <c r="Y10" i="18"/>
  <c r="V9" i="18"/>
  <c r="Y9" i="18"/>
  <c r="V8" i="18"/>
  <c r="Y8" i="18"/>
  <c r="V7" i="18"/>
  <c r="Y7" i="18"/>
  <c r="V6" i="18"/>
  <c r="Y6" i="18"/>
  <c r="V5" i="18"/>
  <c r="Y5" i="18"/>
  <c r="V4" i="18"/>
  <c r="Y4" i="18"/>
  <c r="V3" i="18"/>
  <c r="Y3" i="18"/>
  <c r="V14" i="20"/>
  <c r="Y14" i="20"/>
  <c r="V13" i="20"/>
  <c r="Y13" i="20"/>
  <c r="V12" i="20"/>
  <c r="Y12" i="20"/>
  <c r="V11" i="20"/>
  <c r="Y11" i="20"/>
  <c r="V10" i="20"/>
  <c r="Y10" i="20"/>
  <c r="V9" i="20"/>
  <c r="Y9" i="20"/>
  <c r="V8" i="20"/>
  <c r="Y8" i="20"/>
  <c r="V7" i="20"/>
  <c r="Y7" i="20"/>
  <c r="V6" i="20"/>
  <c r="W6" i="20"/>
  <c r="Y6" i="20"/>
  <c r="V5" i="20"/>
  <c r="Y5" i="20"/>
  <c r="V4" i="20"/>
  <c r="Y4" i="20"/>
  <c r="V3" i="20"/>
  <c r="Y3" i="20"/>
  <c r="J14" i="20"/>
  <c r="J13" i="20"/>
  <c r="J12" i="20"/>
  <c r="J11" i="20"/>
  <c r="J10" i="20"/>
  <c r="J9" i="20"/>
  <c r="J8" i="20"/>
  <c r="J7" i="20"/>
  <c r="J6" i="20"/>
  <c r="J5" i="20"/>
  <c r="J4" i="20"/>
  <c r="J3" i="20"/>
  <c r="V14" i="19"/>
  <c r="Y14" i="19"/>
  <c r="V13" i="19"/>
  <c r="Y13" i="19"/>
  <c r="V12" i="19"/>
  <c r="Y12" i="19"/>
  <c r="V11" i="19"/>
  <c r="Y11" i="19"/>
  <c r="V10" i="19"/>
  <c r="Y10" i="19"/>
  <c r="V9" i="19"/>
  <c r="Y9" i="19"/>
  <c r="V8" i="19"/>
  <c r="Y8" i="19"/>
  <c r="V7" i="19"/>
  <c r="Y7" i="19"/>
  <c r="V6" i="19"/>
  <c r="Y6" i="19"/>
  <c r="V5" i="19"/>
  <c r="Y5" i="19"/>
  <c r="V4" i="19"/>
  <c r="Y4" i="19"/>
  <c r="V3" i="19"/>
  <c r="Y3" i="19"/>
  <c r="J14" i="19"/>
  <c r="J13" i="19"/>
  <c r="J12" i="19"/>
  <c r="J11" i="19"/>
  <c r="J10" i="19"/>
  <c r="J9" i="19"/>
  <c r="J8" i="19"/>
  <c r="J7" i="19"/>
  <c r="J6" i="19"/>
  <c r="J5" i="19"/>
  <c r="J4" i="19"/>
  <c r="J3" i="19"/>
  <c r="V14" i="15"/>
  <c r="Y14" i="15"/>
  <c r="V13" i="15"/>
  <c r="Y13" i="15"/>
  <c r="V12" i="15"/>
  <c r="Y12" i="15"/>
  <c r="V11" i="15"/>
  <c r="Y11" i="15"/>
  <c r="V10" i="15"/>
  <c r="Y10" i="15"/>
  <c r="V9" i="15"/>
  <c r="Y9" i="15"/>
  <c r="V8" i="15"/>
  <c r="Y8" i="15"/>
  <c r="V7" i="15"/>
  <c r="Y7" i="15"/>
  <c r="V6" i="15"/>
  <c r="Y6" i="15"/>
  <c r="Y5" i="15"/>
  <c r="Y4" i="15"/>
  <c r="V3" i="15"/>
  <c r="Y3" i="15"/>
  <c r="J14" i="15"/>
  <c r="J13" i="15"/>
  <c r="J12" i="15"/>
  <c r="J11" i="15"/>
  <c r="J10" i="15"/>
  <c r="J9" i="15"/>
  <c r="J8" i="15"/>
  <c r="J7" i="15"/>
  <c r="J6" i="15"/>
  <c r="J5" i="15"/>
  <c r="J4" i="15"/>
  <c r="J3" i="15"/>
  <c r="V14" i="21"/>
  <c r="Y14" i="21"/>
  <c r="V13" i="21"/>
  <c r="Y13" i="21"/>
  <c r="V12" i="21"/>
  <c r="Y12" i="21"/>
  <c r="V11" i="21"/>
  <c r="Y11" i="21"/>
  <c r="V10" i="21"/>
  <c r="Y10" i="21"/>
  <c r="V9" i="21"/>
  <c r="Y9" i="21"/>
  <c r="V8" i="21"/>
  <c r="Y8" i="21"/>
  <c r="V7" i="21"/>
  <c r="Y7" i="21"/>
  <c r="V6" i="21"/>
  <c r="W6" i="21"/>
  <c r="Y6" i="21"/>
  <c r="V5" i="21"/>
  <c r="Y5" i="21"/>
  <c r="V4" i="21"/>
  <c r="Y4" i="21"/>
  <c r="V3" i="21"/>
  <c r="Y3" i="21"/>
  <c r="V14" i="14"/>
  <c r="Y14" i="14"/>
  <c r="V13" i="14"/>
  <c r="Y13" i="14"/>
  <c r="V12" i="14"/>
  <c r="Y12" i="14"/>
  <c r="V11" i="14"/>
  <c r="Y11" i="14"/>
  <c r="V10" i="14"/>
  <c r="Y10" i="14"/>
  <c r="V9" i="14"/>
  <c r="Y9" i="14"/>
  <c r="V8" i="14"/>
  <c r="Y8" i="14"/>
  <c r="V7" i="14"/>
  <c r="Y7" i="14"/>
  <c r="V6" i="14"/>
  <c r="Y6" i="14"/>
  <c r="V5" i="14"/>
  <c r="Y5" i="14"/>
  <c r="V4" i="14"/>
  <c r="Y4" i="14"/>
  <c r="Y3" i="14"/>
  <c r="Z4" i="5"/>
  <c r="Z5" i="5"/>
  <c r="Z6" i="5"/>
  <c r="Z7" i="5"/>
  <c r="Z8" i="5"/>
  <c r="Z9" i="5"/>
  <c r="Z10" i="5"/>
  <c r="Z11" i="5"/>
  <c r="Z12" i="5"/>
  <c r="Z14" i="5"/>
  <c r="Z15" i="5"/>
  <c r="Z16" i="5"/>
  <c r="Z17" i="5"/>
  <c r="Z18" i="5"/>
  <c r="Z19" i="5"/>
  <c r="Z20" i="5"/>
  <c r="Z21" i="5"/>
  <c r="Z22" i="5"/>
  <c r="Z23" i="5"/>
  <c r="Z25" i="5"/>
  <c r="Z26" i="5"/>
  <c r="Z27" i="5"/>
  <c r="Z28" i="5"/>
  <c r="Z29" i="5"/>
  <c r="Z30" i="5"/>
  <c r="Z31" i="5"/>
  <c r="Z32" i="5"/>
  <c r="Z33" i="5"/>
  <c r="Z34" i="5"/>
  <c r="Z36" i="5"/>
  <c r="Z37" i="5"/>
  <c r="Z38" i="5"/>
  <c r="Z39" i="5"/>
  <c r="Z40" i="5"/>
  <c r="Z41" i="5"/>
  <c r="Z42" i="5"/>
  <c r="Z43" i="5"/>
  <c r="Z44" i="5"/>
  <c r="Z45" i="5"/>
  <c r="Z47" i="5"/>
  <c r="Z48" i="5"/>
  <c r="Z49" i="5"/>
  <c r="Z50" i="5"/>
  <c r="Z51" i="5"/>
  <c r="Z52" i="5"/>
  <c r="Z53" i="5"/>
  <c r="Z54" i="5"/>
  <c r="Z55" i="5"/>
  <c r="Z56" i="5"/>
  <c r="Z58" i="5"/>
  <c r="Z59" i="5"/>
  <c r="Z60" i="5"/>
  <c r="Z61" i="5"/>
  <c r="Z62" i="5"/>
  <c r="Z63" i="5"/>
  <c r="Z64" i="5"/>
  <c r="Z65" i="5"/>
  <c r="Z66" i="5"/>
  <c r="Z67" i="5"/>
  <c r="Z69" i="5"/>
  <c r="Z70" i="5"/>
  <c r="Z71" i="5"/>
  <c r="Z72" i="5"/>
  <c r="Z73" i="5"/>
  <c r="Z74" i="5"/>
  <c r="Z75" i="5"/>
  <c r="Z76" i="5"/>
  <c r="Z77" i="5"/>
  <c r="Z78" i="5"/>
  <c r="Z80" i="5"/>
  <c r="Z81" i="5"/>
  <c r="Z82" i="5"/>
  <c r="Z83" i="5"/>
  <c r="Z84" i="5"/>
  <c r="Z85" i="5"/>
  <c r="Z86" i="5"/>
  <c r="Z87" i="5"/>
  <c r="Z88" i="5"/>
  <c r="Z89" i="5"/>
  <c r="Z91" i="5"/>
  <c r="Z92" i="5"/>
  <c r="Z93" i="5"/>
  <c r="Z94" i="5"/>
  <c r="Z95" i="5"/>
  <c r="Z96" i="5"/>
  <c r="Z97" i="5"/>
  <c r="Z98" i="5"/>
  <c r="Z99" i="5"/>
  <c r="Z100" i="5"/>
  <c r="Z102" i="5"/>
  <c r="Z103" i="5"/>
  <c r="Z104" i="5"/>
  <c r="Z105" i="5"/>
  <c r="Z106" i="5"/>
  <c r="Z107" i="5"/>
  <c r="Z108" i="5"/>
  <c r="Z109" i="5"/>
  <c r="Z110" i="5"/>
  <c r="Z111" i="5"/>
  <c r="Z113" i="5"/>
  <c r="Z114" i="5"/>
  <c r="Z115" i="5"/>
  <c r="Z116" i="5"/>
  <c r="Z117" i="5"/>
  <c r="Z118" i="5"/>
  <c r="Z119" i="5"/>
  <c r="Z120" i="5"/>
  <c r="Z121" i="5"/>
  <c r="Z122" i="5"/>
  <c r="Z124" i="5"/>
  <c r="Z125" i="5"/>
  <c r="Z126" i="5"/>
  <c r="Z127" i="5"/>
  <c r="Z128" i="5"/>
  <c r="Z129" i="5"/>
  <c r="Z130" i="5"/>
  <c r="Z131" i="5"/>
  <c r="Z132" i="5"/>
  <c r="Z133" i="5"/>
  <c r="Z3" i="5"/>
  <c r="X6" i="5"/>
  <c r="X7" i="5"/>
  <c r="X44" i="5"/>
  <c r="X45" i="5"/>
  <c r="W5" i="5"/>
  <c r="W6" i="5"/>
  <c r="W7" i="5"/>
  <c r="W8" i="5"/>
  <c r="W9" i="5"/>
  <c r="W10" i="5"/>
  <c r="W11" i="5"/>
  <c r="W12" i="5"/>
  <c r="W15" i="5"/>
  <c r="W16" i="5"/>
  <c r="W17" i="5"/>
  <c r="W18" i="5"/>
  <c r="W19" i="5"/>
  <c r="W20" i="5"/>
  <c r="W21" i="5"/>
  <c r="W22" i="5"/>
  <c r="W23" i="5"/>
  <c r="W26" i="5"/>
  <c r="W27" i="5"/>
  <c r="W28" i="5"/>
  <c r="W29" i="5"/>
  <c r="W30" i="5"/>
  <c r="W31" i="5"/>
  <c r="W32" i="5"/>
  <c r="W33" i="5"/>
  <c r="W34" i="5"/>
  <c r="W36" i="5"/>
  <c r="W37" i="5"/>
  <c r="W38" i="5"/>
  <c r="W39" i="5"/>
  <c r="W40" i="5"/>
  <c r="W41" i="5"/>
  <c r="W42" i="5"/>
  <c r="W43" i="5"/>
  <c r="W44" i="5"/>
  <c r="W45" i="5"/>
  <c r="W47" i="5"/>
  <c r="W48" i="5"/>
  <c r="W49" i="5"/>
  <c r="W50" i="5"/>
  <c r="W51" i="5"/>
  <c r="W52" i="5"/>
  <c r="W53" i="5"/>
  <c r="W54" i="5"/>
  <c r="W55" i="5"/>
  <c r="W56" i="5"/>
  <c r="W58" i="5"/>
  <c r="W59" i="5"/>
  <c r="W60" i="5"/>
  <c r="W61" i="5"/>
  <c r="W62" i="5"/>
  <c r="W63" i="5"/>
  <c r="W64" i="5"/>
  <c r="W65" i="5"/>
  <c r="W66" i="5"/>
  <c r="W67" i="5"/>
  <c r="W69" i="5"/>
  <c r="W70" i="5"/>
  <c r="W71" i="5"/>
  <c r="W72" i="5"/>
  <c r="W73" i="5"/>
  <c r="W74" i="5"/>
  <c r="W75" i="5"/>
  <c r="W76" i="5"/>
  <c r="W77" i="5"/>
  <c r="W78" i="5"/>
  <c r="W80" i="5"/>
  <c r="W81" i="5"/>
  <c r="W82" i="5"/>
  <c r="W83" i="5"/>
  <c r="W84" i="5"/>
  <c r="W85" i="5"/>
  <c r="W86" i="5"/>
  <c r="W87" i="5"/>
  <c r="W88" i="5"/>
  <c r="W89" i="5"/>
  <c r="W91" i="5"/>
  <c r="W92" i="5"/>
  <c r="W93" i="5"/>
  <c r="W94" i="5"/>
  <c r="W95" i="5"/>
  <c r="W96" i="5"/>
  <c r="W97" i="5"/>
  <c r="W98" i="5"/>
  <c r="W99" i="5"/>
  <c r="W100" i="5"/>
  <c r="W102" i="5"/>
  <c r="W103" i="5"/>
  <c r="W104" i="5"/>
  <c r="W105" i="5"/>
  <c r="W106" i="5"/>
  <c r="W107" i="5"/>
  <c r="W108" i="5"/>
  <c r="W109" i="5"/>
  <c r="W110" i="5"/>
  <c r="W111" i="5"/>
  <c r="W113" i="5"/>
  <c r="W114" i="5"/>
  <c r="W115" i="5"/>
  <c r="W116" i="5"/>
  <c r="W117" i="5"/>
  <c r="W118" i="5"/>
  <c r="W119" i="5"/>
  <c r="W120" i="5"/>
  <c r="W121" i="5"/>
  <c r="W122" i="5"/>
  <c r="W124" i="5"/>
  <c r="W125" i="5"/>
  <c r="W126" i="5"/>
  <c r="W127" i="5"/>
  <c r="W128" i="5"/>
  <c r="W129" i="5"/>
  <c r="W130" i="5"/>
  <c r="W131" i="5"/>
  <c r="W132" i="5"/>
  <c r="W133" i="5"/>
  <c r="W3" i="5"/>
  <c r="V5" i="15"/>
  <c r="W14" i="5"/>
  <c r="Y6" i="5"/>
  <c r="X3" i="23"/>
  <c r="J43" i="3"/>
  <c r="X6" i="20"/>
  <c r="X6" i="21"/>
  <c r="I3" i="3"/>
  <c r="W3" i="14"/>
  <c r="I4" i="3"/>
  <c r="J4" i="3"/>
  <c r="Y5" i="5"/>
  <c r="W3" i="23"/>
  <c r="I7" i="3"/>
  <c r="J7" i="3"/>
  <c r="Y8" i="5"/>
  <c r="I8" i="3"/>
  <c r="J8" i="3"/>
  <c r="Y9" i="5"/>
  <c r="I9" i="3"/>
  <c r="W3" i="19"/>
  <c r="I10" i="3"/>
  <c r="W3" i="20"/>
  <c r="I11" i="3"/>
  <c r="J11" i="3"/>
  <c r="Y12" i="5"/>
  <c r="I13" i="3"/>
  <c r="W4" i="15"/>
  <c r="I14" i="3"/>
  <c r="X15" i="5"/>
  <c r="I15" i="3"/>
  <c r="X16" i="5"/>
  <c r="I16" i="3"/>
  <c r="X17" i="5"/>
  <c r="I17" i="3"/>
  <c r="J17" i="3"/>
  <c r="X4" i="23"/>
  <c r="I18" i="3"/>
  <c r="X19" i="5"/>
  <c r="I19" i="3"/>
  <c r="W4" i="18"/>
  <c r="I20" i="3"/>
  <c r="J20" i="3"/>
  <c r="X4" i="19"/>
  <c r="I21" i="3"/>
  <c r="W4" i="20"/>
  <c r="I22" i="3"/>
  <c r="W4" i="21"/>
  <c r="I24" i="3"/>
  <c r="W5" i="15"/>
  <c r="I25" i="3"/>
  <c r="W5" i="14"/>
  <c r="I26" i="3"/>
  <c r="W5" i="16"/>
  <c r="I27" i="3"/>
  <c r="W5" i="22"/>
  <c r="I28" i="3"/>
  <c r="W5" i="23"/>
  <c r="I29" i="3"/>
  <c r="X30" i="5"/>
  <c r="I30" i="3"/>
  <c r="X31" i="5"/>
  <c r="I31" i="3"/>
  <c r="X32" i="5"/>
  <c r="I32" i="3"/>
  <c r="J32" i="3"/>
  <c r="X5" i="20"/>
  <c r="I33" i="3"/>
  <c r="W5" i="21"/>
  <c r="I35" i="3"/>
  <c r="X36" i="5"/>
  <c r="I36" i="3"/>
  <c r="J36" i="3"/>
  <c r="I37" i="3"/>
  <c r="W6" i="16"/>
  <c r="I38" i="3"/>
  <c r="J38" i="3"/>
  <c r="I39" i="3"/>
  <c r="X40" i="5"/>
  <c r="I40" i="3"/>
  <c r="X41" i="5"/>
  <c r="I41" i="3"/>
  <c r="X42" i="5"/>
  <c r="I42" i="3"/>
  <c r="X43" i="5"/>
  <c r="I46" i="3"/>
  <c r="W7" i="15"/>
  <c r="I47" i="3"/>
  <c r="X48" i="5"/>
  <c r="I48" i="3"/>
  <c r="X49" i="5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X56" i="5"/>
  <c r="I57" i="3"/>
  <c r="W8" i="15"/>
  <c r="I58" i="3"/>
  <c r="J58" i="3"/>
  <c r="I59" i="3"/>
  <c r="J59" i="3"/>
  <c r="I60" i="3"/>
  <c r="J60" i="3"/>
  <c r="I61" i="3"/>
  <c r="J61" i="3"/>
  <c r="I62" i="3"/>
  <c r="W8" i="17"/>
  <c r="I63" i="3"/>
  <c r="W8" i="18"/>
  <c r="I64" i="3"/>
  <c r="X65" i="5"/>
  <c r="I65" i="3"/>
  <c r="X66" i="5"/>
  <c r="I66" i="3"/>
  <c r="J66" i="3"/>
  <c r="I68" i="3"/>
  <c r="J68" i="3"/>
  <c r="I69" i="3"/>
  <c r="J69" i="3"/>
  <c r="I70" i="3"/>
  <c r="J70" i="3"/>
  <c r="I71" i="3"/>
  <c r="W9" i="22"/>
  <c r="I72" i="3"/>
  <c r="W9" i="23"/>
  <c r="I73" i="3"/>
  <c r="X74" i="5"/>
  <c r="I74" i="3"/>
  <c r="X75" i="5"/>
  <c r="I75" i="3"/>
  <c r="J75" i="3"/>
  <c r="I76" i="3"/>
  <c r="J76" i="3"/>
  <c r="I77" i="3"/>
  <c r="W9" i="21"/>
  <c r="I79" i="3"/>
  <c r="W10" i="15"/>
  <c r="I80" i="3"/>
  <c r="J80" i="3"/>
  <c r="I81" i="3"/>
  <c r="W10" i="16"/>
  <c r="I82" i="3"/>
  <c r="X83" i="5"/>
  <c r="I83" i="3"/>
  <c r="X84" i="5"/>
  <c r="I84" i="3"/>
  <c r="W10" i="17"/>
  <c r="I85" i="3"/>
  <c r="J85" i="3"/>
  <c r="I86" i="3"/>
  <c r="W10" i="19"/>
  <c r="I87" i="3"/>
  <c r="W10" i="20"/>
  <c r="I88" i="3"/>
  <c r="J88" i="3"/>
  <c r="I90" i="3"/>
  <c r="W11" i="15"/>
  <c r="I91" i="3"/>
  <c r="X92" i="5"/>
  <c r="I92" i="3"/>
  <c r="X93" i="5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X100" i="5"/>
  <c r="I101" i="3"/>
  <c r="W12" i="15"/>
  <c r="I102" i="3"/>
  <c r="J102" i="3"/>
  <c r="I103" i="3"/>
  <c r="J103" i="3"/>
  <c r="I104" i="3"/>
  <c r="J104" i="3"/>
  <c r="I105" i="3"/>
  <c r="J105" i="3"/>
  <c r="I106" i="3"/>
  <c r="W12" i="17"/>
  <c r="I107" i="3"/>
  <c r="W12" i="18"/>
  <c r="I108" i="3"/>
  <c r="X109" i="5"/>
  <c r="I109" i="3"/>
  <c r="X110" i="5"/>
  <c r="I110" i="3"/>
  <c r="J110" i="3"/>
  <c r="I112" i="3"/>
  <c r="J112" i="3"/>
  <c r="I113" i="3"/>
  <c r="J113" i="3"/>
  <c r="I114" i="3"/>
  <c r="J114" i="3"/>
  <c r="I115" i="3"/>
  <c r="W13" i="22"/>
  <c r="I116" i="3"/>
  <c r="W13" i="23"/>
  <c r="I117" i="3"/>
  <c r="X118" i="5"/>
  <c r="I118" i="3"/>
  <c r="X119" i="5"/>
  <c r="I119" i="3"/>
  <c r="J119" i="3"/>
  <c r="I120" i="3"/>
  <c r="J120" i="3"/>
  <c r="I121" i="3"/>
  <c r="W13" i="21"/>
  <c r="I123" i="3"/>
  <c r="W14" i="15"/>
  <c r="I124" i="3"/>
  <c r="J124" i="3"/>
  <c r="I125" i="3"/>
  <c r="W14" i="16"/>
  <c r="I126" i="3"/>
  <c r="X127" i="5"/>
  <c r="I127" i="3"/>
  <c r="X128" i="5"/>
  <c r="I128" i="3"/>
  <c r="W14" i="17"/>
  <c r="I129" i="3"/>
  <c r="J129" i="3"/>
  <c r="I130" i="3"/>
  <c r="W14" i="19"/>
  <c r="I131" i="3"/>
  <c r="W14" i="20"/>
  <c r="I132" i="3"/>
  <c r="J132" i="3"/>
  <c r="I2" i="3"/>
  <c r="X3" i="5"/>
  <c r="X12" i="22"/>
  <c r="Y105" i="5"/>
  <c r="X8" i="22"/>
  <c r="Y61" i="5"/>
  <c r="X14" i="18"/>
  <c r="Y130" i="5"/>
  <c r="Y121" i="5"/>
  <c r="X13" i="20"/>
  <c r="Y113" i="5"/>
  <c r="X13" i="15"/>
  <c r="X12" i="16"/>
  <c r="Y104" i="5"/>
  <c r="X11" i="23"/>
  <c r="Y95" i="5"/>
  <c r="X10" i="18"/>
  <c r="Y86" i="5"/>
  <c r="Y77" i="5"/>
  <c r="X9" i="20"/>
  <c r="Y69" i="5"/>
  <c r="X9" i="15"/>
  <c r="X8" i="16"/>
  <c r="Y60" i="5"/>
  <c r="X7" i="23"/>
  <c r="Y51" i="5"/>
  <c r="X13" i="14"/>
  <c r="Y114" i="5"/>
  <c r="X9" i="14"/>
  <c r="Y70" i="5"/>
  <c r="Y111" i="5"/>
  <c r="X12" i="21"/>
  <c r="X12" i="14"/>
  <c r="Y103" i="5"/>
  <c r="Y76" i="5"/>
  <c r="X9" i="19"/>
  <c r="Y67" i="5"/>
  <c r="X8" i="21"/>
  <c r="X8" i="14"/>
  <c r="Y59" i="5"/>
  <c r="X7" i="22"/>
  <c r="Y50" i="5"/>
  <c r="X11" i="17"/>
  <c r="Y96" i="5"/>
  <c r="X7" i="17"/>
  <c r="Y52" i="5"/>
  <c r="Y120" i="5"/>
  <c r="X13" i="19"/>
  <c r="X11" i="22"/>
  <c r="Y94" i="5"/>
  <c r="Y99" i="5"/>
  <c r="X11" i="20"/>
  <c r="Y55" i="5"/>
  <c r="X7" i="20"/>
  <c r="Y133" i="5"/>
  <c r="X14" i="21"/>
  <c r="X14" i="14"/>
  <c r="Y125" i="5"/>
  <c r="Y98" i="5"/>
  <c r="X11" i="19"/>
  <c r="Y89" i="5"/>
  <c r="X10" i="21"/>
  <c r="X10" i="14"/>
  <c r="Y81" i="5"/>
  <c r="Y54" i="5"/>
  <c r="X7" i="19"/>
  <c r="X13" i="16"/>
  <c r="Y115" i="5"/>
  <c r="X12" i="23"/>
  <c r="Y106" i="5"/>
  <c r="X11" i="18"/>
  <c r="Y97" i="5"/>
  <c r="X9" i="16"/>
  <c r="Y71" i="5"/>
  <c r="X8" i="23"/>
  <c r="Y62" i="5"/>
  <c r="X7" i="18"/>
  <c r="Y53" i="5"/>
  <c r="J127" i="3"/>
  <c r="J118" i="3"/>
  <c r="J109" i="3"/>
  <c r="J101" i="3"/>
  <c r="J92" i="3"/>
  <c r="J83" i="3"/>
  <c r="J74" i="3"/>
  <c r="J65" i="3"/>
  <c r="J57" i="3"/>
  <c r="J48" i="3"/>
  <c r="J31" i="3"/>
  <c r="Y32" i="5"/>
  <c r="J15" i="3"/>
  <c r="Y16" i="5"/>
  <c r="X126" i="5"/>
  <c r="X117" i="5"/>
  <c r="X108" i="5"/>
  <c r="X99" i="5"/>
  <c r="X91" i="5"/>
  <c r="X82" i="5"/>
  <c r="X73" i="5"/>
  <c r="X64" i="5"/>
  <c r="X55" i="5"/>
  <c r="X47" i="5"/>
  <c r="X28" i="5"/>
  <c r="X14" i="5"/>
  <c r="W8" i="14"/>
  <c r="W10" i="14"/>
  <c r="W12" i="14"/>
  <c r="W14" i="14"/>
  <c r="W3" i="15"/>
  <c r="W4" i="19"/>
  <c r="W3" i="17"/>
  <c r="W4" i="16"/>
  <c r="W7" i="16"/>
  <c r="W9" i="16"/>
  <c r="W11" i="16"/>
  <c r="W13" i="16"/>
  <c r="J126" i="3"/>
  <c r="J117" i="3"/>
  <c r="J108" i="3"/>
  <c r="J99" i="3"/>
  <c r="J91" i="3"/>
  <c r="J82" i="3"/>
  <c r="J73" i="3"/>
  <c r="J64" i="3"/>
  <c r="J55" i="3"/>
  <c r="J47" i="3"/>
  <c r="J29" i="3"/>
  <c r="X5" i="17"/>
  <c r="J14" i="3"/>
  <c r="X4" i="14"/>
  <c r="X133" i="5"/>
  <c r="X125" i="5"/>
  <c r="X116" i="5"/>
  <c r="X107" i="5"/>
  <c r="X98" i="5"/>
  <c r="X89" i="5"/>
  <c r="X81" i="5"/>
  <c r="X72" i="5"/>
  <c r="X63" i="5"/>
  <c r="X54" i="5"/>
  <c r="X26" i="5"/>
  <c r="X11" i="5"/>
  <c r="W8" i="21"/>
  <c r="W10" i="21"/>
  <c r="W12" i="21"/>
  <c r="W14" i="21"/>
  <c r="W7" i="19"/>
  <c r="W9" i="19"/>
  <c r="W11" i="19"/>
  <c r="W13" i="19"/>
  <c r="W7" i="20"/>
  <c r="W9" i="20"/>
  <c r="W11" i="20"/>
  <c r="W13" i="20"/>
  <c r="W7" i="18"/>
  <c r="W9" i="18"/>
  <c r="W11" i="18"/>
  <c r="W13" i="18"/>
  <c r="W8" i="23"/>
  <c r="W10" i="23"/>
  <c r="W12" i="23"/>
  <c r="W14" i="23"/>
  <c r="J2" i="3"/>
  <c r="X3" i="15"/>
  <c r="J125" i="3"/>
  <c r="J116" i="3"/>
  <c r="J107" i="3"/>
  <c r="J90" i="3"/>
  <c r="J81" i="3"/>
  <c r="J72" i="3"/>
  <c r="J63" i="3"/>
  <c r="J46" i="3"/>
  <c r="J28" i="3"/>
  <c r="Y29" i="5"/>
  <c r="J10" i="3"/>
  <c r="X3" i="20"/>
  <c r="X132" i="5"/>
  <c r="X124" i="5"/>
  <c r="X115" i="5"/>
  <c r="X106" i="5"/>
  <c r="X97" i="5"/>
  <c r="X88" i="5"/>
  <c r="X80" i="5"/>
  <c r="X71" i="5"/>
  <c r="X62" i="5"/>
  <c r="X53" i="5"/>
  <c r="X25" i="5"/>
  <c r="X10" i="5"/>
  <c r="W9" i="15"/>
  <c r="W13" i="15"/>
  <c r="W5" i="20"/>
  <c r="W8" i="22"/>
  <c r="W10" i="22"/>
  <c r="W12" i="22"/>
  <c r="W14" i="22"/>
  <c r="J115" i="3"/>
  <c r="J106" i="3"/>
  <c r="J71" i="3"/>
  <c r="J62" i="3"/>
  <c r="J27" i="3"/>
  <c r="Y28" i="5"/>
  <c r="J9" i="3"/>
  <c r="Y10" i="5"/>
  <c r="X131" i="5"/>
  <c r="X122" i="5"/>
  <c r="X114" i="5"/>
  <c r="X105" i="5"/>
  <c r="X96" i="5"/>
  <c r="X87" i="5"/>
  <c r="X78" i="5"/>
  <c r="X70" i="5"/>
  <c r="X61" i="5"/>
  <c r="X52" i="5"/>
  <c r="X37" i="5"/>
  <c r="X22" i="5"/>
  <c r="W4" i="14"/>
  <c r="W5" i="19"/>
  <c r="W7" i="17"/>
  <c r="W9" i="17"/>
  <c r="W11" i="17"/>
  <c r="W13" i="17"/>
  <c r="J131" i="3"/>
  <c r="J123" i="3"/>
  <c r="J87" i="3"/>
  <c r="J79" i="3"/>
  <c r="J25" i="3"/>
  <c r="X5" i="14"/>
  <c r="X130" i="5"/>
  <c r="X121" i="5"/>
  <c r="X113" i="5"/>
  <c r="X104" i="5"/>
  <c r="X95" i="5"/>
  <c r="X86" i="5"/>
  <c r="X77" i="5"/>
  <c r="X69" i="5"/>
  <c r="X60" i="5"/>
  <c r="X51" i="5"/>
  <c r="X33" i="5"/>
  <c r="X21" i="5"/>
  <c r="W7" i="14"/>
  <c r="W9" i="14"/>
  <c r="W11" i="14"/>
  <c r="W13" i="14"/>
  <c r="W4" i="23"/>
  <c r="W8" i="16"/>
  <c r="W12" i="16"/>
  <c r="J130" i="3"/>
  <c r="J121" i="3"/>
  <c r="J86" i="3"/>
  <c r="J77" i="3"/>
  <c r="J39" i="3"/>
  <c r="Y40" i="5"/>
  <c r="J21" i="3"/>
  <c r="X4" i="20"/>
  <c r="X129" i="5"/>
  <c r="X120" i="5"/>
  <c r="X111" i="5"/>
  <c r="X103" i="5"/>
  <c r="X94" i="5"/>
  <c r="X85" i="5"/>
  <c r="X76" i="5"/>
  <c r="X67" i="5"/>
  <c r="X59" i="5"/>
  <c r="X50" i="5"/>
  <c r="X18" i="5"/>
  <c r="X5" i="5"/>
  <c r="W7" i="21"/>
  <c r="W11" i="21"/>
  <c r="W8" i="19"/>
  <c r="W12" i="19"/>
  <c r="W8" i="20"/>
  <c r="W12" i="20"/>
  <c r="W10" i="18"/>
  <c r="W14" i="18"/>
  <c r="W14" i="39"/>
  <c r="W5" i="17"/>
  <c r="W7" i="23"/>
  <c r="W11" i="23"/>
  <c r="W3" i="16"/>
  <c r="J33" i="3"/>
  <c r="Y34" i="5"/>
  <c r="X102" i="5"/>
  <c r="X58" i="5"/>
  <c r="X4" i="5"/>
  <c r="W7" i="22"/>
  <c r="W11" i="22"/>
  <c r="J128" i="3"/>
  <c r="J84" i="3"/>
  <c r="X29" i="5"/>
  <c r="V12" i="7"/>
  <c r="Y10" i="7"/>
  <c r="V13" i="7"/>
  <c r="V9" i="7"/>
  <c r="Y3" i="7"/>
  <c r="Y11" i="7"/>
  <c r="Y7" i="7"/>
  <c r="V8" i="7"/>
  <c r="V11" i="7"/>
  <c r="V7" i="7"/>
  <c r="Y13" i="7"/>
  <c r="Y9" i="7"/>
  <c r="Y5" i="7"/>
  <c r="Y14" i="7"/>
  <c r="V14" i="7"/>
  <c r="V10" i="7"/>
  <c r="Y12" i="7"/>
  <c r="Y8" i="7"/>
  <c r="Y4" i="7"/>
  <c r="J30" i="3"/>
  <c r="X5" i="18"/>
  <c r="W5" i="18"/>
  <c r="W5" i="39"/>
  <c r="W6" i="23"/>
  <c r="W6" i="19"/>
  <c r="J42" i="3"/>
  <c r="X6" i="19"/>
  <c r="J35" i="3"/>
  <c r="W6" i="15"/>
  <c r="W6" i="18"/>
  <c r="J41" i="3"/>
  <c r="X34" i="5"/>
  <c r="X23" i="5"/>
  <c r="J22" i="3"/>
  <c r="W3" i="21"/>
  <c r="X12" i="5"/>
  <c r="X38" i="5"/>
  <c r="J37" i="3"/>
  <c r="X6" i="16"/>
  <c r="X27" i="5"/>
  <c r="J26" i="3"/>
  <c r="X5" i="16"/>
  <c r="X6" i="22"/>
  <c r="Y39" i="5"/>
  <c r="W6" i="22"/>
  <c r="X39" i="5"/>
  <c r="J40" i="3"/>
  <c r="W6" i="17"/>
  <c r="J19" i="3"/>
  <c r="Y20" i="5"/>
  <c r="X20" i="5"/>
  <c r="J16" i="3"/>
  <c r="Y17" i="5"/>
  <c r="W4" i="22"/>
  <c r="X9" i="5"/>
  <c r="W3" i="18"/>
  <c r="Y44" i="5"/>
  <c r="Y6" i="7"/>
  <c r="V6" i="7"/>
  <c r="Y45" i="5"/>
  <c r="Y4" i="39"/>
  <c r="V5" i="39"/>
  <c r="V7" i="39"/>
  <c r="V9" i="39"/>
  <c r="V11" i="39"/>
  <c r="V13" i="39"/>
  <c r="Y15" i="20"/>
  <c r="V6" i="39"/>
  <c r="V8" i="39"/>
  <c r="V10" i="39"/>
  <c r="V12" i="39"/>
  <c r="V14" i="39"/>
  <c r="Y15" i="17"/>
  <c r="X6" i="14"/>
  <c r="Y37" i="5"/>
  <c r="W6" i="14"/>
  <c r="J15" i="15"/>
  <c r="V4" i="39"/>
  <c r="Y6" i="39"/>
  <c r="Y7" i="39"/>
  <c r="Y8" i="39"/>
  <c r="Y9" i="39"/>
  <c r="Y10" i="39"/>
  <c r="Y11" i="39"/>
  <c r="Y12" i="39"/>
  <c r="Y13" i="39"/>
  <c r="Y14" i="39"/>
  <c r="Y15" i="22"/>
  <c r="V3" i="39"/>
  <c r="Y5" i="39"/>
  <c r="Y15" i="18"/>
  <c r="Y3" i="39"/>
  <c r="Y15" i="23"/>
  <c r="Y15" i="14"/>
  <c r="Y15" i="21"/>
  <c r="V15" i="19"/>
  <c r="J15" i="19"/>
  <c r="Y15" i="19"/>
  <c r="J15" i="20"/>
  <c r="J18" i="3"/>
  <c r="W4" i="17"/>
  <c r="X8" i="5"/>
  <c r="V15" i="21"/>
  <c r="V15" i="18"/>
  <c r="V15" i="23"/>
  <c r="V15" i="20"/>
  <c r="V15" i="17"/>
  <c r="V15" i="22"/>
  <c r="Y33" i="5"/>
  <c r="Y18" i="5"/>
  <c r="Y21" i="5"/>
  <c r="Y7" i="5"/>
  <c r="X3" i="22"/>
  <c r="X3" i="21"/>
  <c r="X3" i="18"/>
  <c r="X3" i="16"/>
  <c r="X3" i="17"/>
  <c r="V15" i="16"/>
  <c r="Y15" i="16"/>
  <c r="J24" i="3"/>
  <c r="W25" i="5"/>
  <c r="V5" i="7"/>
  <c r="V4" i="15"/>
  <c r="V15" i="15"/>
  <c r="J13" i="3"/>
  <c r="J14" i="14"/>
  <c r="J13" i="14"/>
  <c r="J12" i="14"/>
  <c r="J11" i="14"/>
  <c r="J10" i="14"/>
  <c r="J9" i="14"/>
  <c r="J8" i="14"/>
  <c r="J7" i="14"/>
  <c r="J6" i="14"/>
  <c r="J5" i="14"/>
  <c r="J4" i="14"/>
  <c r="J3" i="14"/>
  <c r="J14" i="16"/>
  <c r="J13" i="16"/>
  <c r="J12" i="16"/>
  <c r="J11" i="16"/>
  <c r="J10" i="16"/>
  <c r="J9" i="16"/>
  <c r="J8" i="16"/>
  <c r="J7" i="16"/>
  <c r="J6" i="16"/>
  <c r="J5" i="16"/>
  <c r="J4" i="16"/>
  <c r="J3" i="16"/>
  <c r="J14" i="22"/>
  <c r="J13" i="22"/>
  <c r="J12" i="22"/>
  <c r="J11" i="22"/>
  <c r="J10" i="22"/>
  <c r="J9" i="22"/>
  <c r="J8" i="22"/>
  <c r="J7" i="22"/>
  <c r="J6" i="22"/>
  <c r="J5" i="22"/>
  <c r="J4" i="22"/>
  <c r="J3" i="22"/>
  <c r="J14" i="23"/>
  <c r="J13" i="23"/>
  <c r="J12" i="23"/>
  <c r="J11" i="23"/>
  <c r="J10" i="23"/>
  <c r="J9" i="23"/>
  <c r="J8" i="23"/>
  <c r="J7" i="23"/>
  <c r="J6" i="23"/>
  <c r="J5" i="23"/>
  <c r="J4" i="23"/>
  <c r="J3" i="23"/>
  <c r="J14" i="17"/>
  <c r="J13" i="17"/>
  <c r="J12" i="17"/>
  <c r="J11" i="17"/>
  <c r="J10" i="17"/>
  <c r="J9" i="17"/>
  <c r="J8" i="17"/>
  <c r="J7" i="17"/>
  <c r="J6" i="17"/>
  <c r="J5" i="17"/>
  <c r="J4" i="17"/>
  <c r="J3" i="17"/>
  <c r="J14" i="18"/>
  <c r="J13" i="18"/>
  <c r="J12" i="18"/>
  <c r="J12" i="39"/>
  <c r="J11" i="18"/>
  <c r="J11" i="39"/>
  <c r="J10" i="18"/>
  <c r="J10" i="39"/>
  <c r="J9" i="18"/>
  <c r="J9" i="39"/>
  <c r="J8" i="18"/>
  <c r="J7" i="18"/>
  <c r="J6" i="18"/>
  <c r="J5" i="18"/>
  <c r="J4" i="18"/>
  <c r="J4" i="39"/>
  <c r="J3" i="18"/>
  <c r="J3" i="39"/>
  <c r="J14" i="21"/>
  <c r="J13" i="21"/>
  <c r="J12" i="21"/>
  <c r="J11" i="21"/>
  <c r="J10" i="21"/>
  <c r="J9" i="21"/>
  <c r="J8" i="21"/>
  <c r="J7" i="21"/>
  <c r="J6" i="21"/>
  <c r="J5" i="21"/>
  <c r="J4" i="21"/>
  <c r="J3" i="21"/>
  <c r="K4" i="5"/>
  <c r="K5" i="5"/>
  <c r="K6" i="5"/>
  <c r="K7" i="5"/>
  <c r="K8" i="5"/>
  <c r="K9" i="5"/>
  <c r="K10" i="5"/>
  <c r="K11" i="5"/>
  <c r="K12" i="5"/>
  <c r="K14" i="5"/>
  <c r="K15" i="5"/>
  <c r="K16" i="5"/>
  <c r="K17" i="5"/>
  <c r="K18" i="5"/>
  <c r="K19" i="5"/>
  <c r="K20" i="5"/>
  <c r="K21" i="5"/>
  <c r="K22" i="5"/>
  <c r="K23" i="5"/>
  <c r="K25" i="5"/>
  <c r="K26" i="5"/>
  <c r="K27" i="5"/>
  <c r="K28" i="5"/>
  <c r="K29" i="5"/>
  <c r="K30" i="5"/>
  <c r="K31" i="5"/>
  <c r="K32" i="5"/>
  <c r="K33" i="5"/>
  <c r="K34" i="5"/>
  <c r="K36" i="5"/>
  <c r="K37" i="5"/>
  <c r="K38" i="5"/>
  <c r="K39" i="5"/>
  <c r="K40" i="5"/>
  <c r="K41" i="5"/>
  <c r="K42" i="5"/>
  <c r="K43" i="5"/>
  <c r="K44" i="5"/>
  <c r="K45" i="5"/>
  <c r="K47" i="5"/>
  <c r="K48" i="5"/>
  <c r="K49" i="5"/>
  <c r="K50" i="5"/>
  <c r="K51" i="5"/>
  <c r="K52" i="5"/>
  <c r="K53" i="5"/>
  <c r="K54" i="5"/>
  <c r="K55" i="5"/>
  <c r="K56" i="5"/>
  <c r="K58" i="5"/>
  <c r="K59" i="5"/>
  <c r="K60" i="5"/>
  <c r="K61" i="5"/>
  <c r="K62" i="5"/>
  <c r="K63" i="5"/>
  <c r="K64" i="5"/>
  <c r="K65" i="5"/>
  <c r="K66" i="5"/>
  <c r="K67" i="5"/>
  <c r="K69" i="5"/>
  <c r="K70" i="5"/>
  <c r="K71" i="5"/>
  <c r="K72" i="5"/>
  <c r="K73" i="5"/>
  <c r="K74" i="5"/>
  <c r="K75" i="5"/>
  <c r="K76" i="5"/>
  <c r="K77" i="5"/>
  <c r="K78" i="5"/>
  <c r="K80" i="5"/>
  <c r="K81" i="5"/>
  <c r="K82" i="5"/>
  <c r="K83" i="5"/>
  <c r="K84" i="5"/>
  <c r="K85" i="5"/>
  <c r="K86" i="5"/>
  <c r="K87" i="5"/>
  <c r="K88" i="5"/>
  <c r="K89" i="5"/>
  <c r="K91" i="5"/>
  <c r="K92" i="5"/>
  <c r="K93" i="5"/>
  <c r="K94" i="5"/>
  <c r="K95" i="5"/>
  <c r="K96" i="5"/>
  <c r="K97" i="5"/>
  <c r="K98" i="5"/>
  <c r="K99" i="5"/>
  <c r="K100" i="5"/>
  <c r="K102" i="5"/>
  <c r="K103" i="5"/>
  <c r="K104" i="5"/>
  <c r="K105" i="5"/>
  <c r="K106" i="5"/>
  <c r="K107" i="5"/>
  <c r="K108" i="5"/>
  <c r="K109" i="5"/>
  <c r="K110" i="5"/>
  <c r="K111" i="5"/>
  <c r="K113" i="5"/>
  <c r="K114" i="5"/>
  <c r="K115" i="5"/>
  <c r="K116" i="5"/>
  <c r="K117" i="5"/>
  <c r="K118" i="5"/>
  <c r="K119" i="5"/>
  <c r="K120" i="5"/>
  <c r="K121" i="5"/>
  <c r="K122" i="5"/>
  <c r="K124" i="5"/>
  <c r="K125" i="5"/>
  <c r="K126" i="5"/>
  <c r="K127" i="5"/>
  <c r="K128" i="5"/>
  <c r="K129" i="5"/>
  <c r="K130" i="5"/>
  <c r="K131" i="5"/>
  <c r="K132" i="5"/>
  <c r="K133" i="5"/>
  <c r="K3" i="5"/>
  <c r="W5" i="7"/>
  <c r="Y15" i="5"/>
  <c r="W4" i="39"/>
  <c r="J7" i="7"/>
  <c r="W9" i="7"/>
  <c r="X5" i="22"/>
  <c r="W11" i="39"/>
  <c r="W9" i="39"/>
  <c r="X5" i="19"/>
  <c r="W13" i="7"/>
  <c r="Y26" i="5"/>
  <c r="Y11" i="5"/>
  <c r="W7" i="7"/>
  <c r="Y31" i="5"/>
  <c r="W15" i="23"/>
  <c r="W12" i="7"/>
  <c r="W8" i="7"/>
  <c r="W15" i="14"/>
  <c r="Y30" i="5"/>
  <c r="W10" i="39"/>
  <c r="W13" i="39"/>
  <c r="X5" i="39"/>
  <c r="W3" i="39"/>
  <c r="W10" i="7"/>
  <c r="X3" i="19"/>
  <c r="Y38" i="5"/>
  <c r="W12" i="39"/>
  <c r="Y43" i="5"/>
  <c r="X6" i="23"/>
  <c r="X5" i="23"/>
  <c r="Y27" i="5"/>
  <c r="Y22" i="5"/>
  <c r="X4" i="16"/>
  <c r="W15" i="18"/>
  <c r="W7" i="39"/>
  <c r="W11" i="7"/>
  <c r="W15" i="16"/>
  <c r="W14" i="7"/>
  <c r="W15" i="20"/>
  <c r="Y91" i="5"/>
  <c r="X11" i="15"/>
  <c r="Y56" i="5"/>
  <c r="X7" i="21"/>
  <c r="W15" i="21"/>
  <c r="X10" i="17"/>
  <c r="Y85" i="5"/>
  <c r="Y108" i="5"/>
  <c r="X12" i="18"/>
  <c r="X12" i="39"/>
  <c r="Y65" i="5"/>
  <c r="X8" i="19"/>
  <c r="X12" i="15"/>
  <c r="Y102" i="5"/>
  <c r="Y127" i="5"/>
  <c r="X14" i="22"/>
  <c r="X11" i="16"/>
  <c r="X11" i="39"/>
  <c r="Y93" i="5"/>
  <c r="X5" i="21"/>
  <c r="W15" i="19"/>
  <c r="X14" i="17"/>
  <c r="Y129" i="5"/>
  <c r="Y117" i="5"/>
  <c r="X13" i="23"/>
  <c r="Y74" i="5"/>
  <c r="X9" i="17"/>
  <c r="X12" i="20"/>
  <c r="Y110" i="5"/>
  <c r="X9" i="21"/>
  <c r="Y78" i="5"/>
  <c r="X10" i="15"/>
  <c r="Y80" i="5"/>
  <c r="Y63" i="5"/>
  <c r="X8" i="17"/>
  <c r="Y126" i="5"/>
  <c r="X14" i="16"/>
  <c r="Y83" i="5"/>
  <c r="X10" i="22"/>
  <c r="X7" i="16"/>
  <c r="X7" i="39"/>
  <c r="Y49" i="5"/>
  <c r="Y119" i="5"/>
  <c r="X13" i="18"/>
  <c r="X10" i="19"/>
  <c r="Y87" i="5"/>
  <c r="X10" i="20"/>
  <c r="Y88" i="5"/>
  <c r="Y72" i="5"/>
  <c r="X9" i="22"/>
  <c r="Y92" i="5"/>
  <c r="X11" i="14"/>
  <c r="X8" i="15"/>
  <c r="Y58" i="5"/>
  <c r="Y128" i="5"/>
  <c r="X14" i="23"/>
  <c r="W15" i="17"/>
  <c r="X13" i="21"/>
  <c r="Y122" i="5"/>
  <c r="X14" i="15"/>
  <c r="Y124" i="5"/>
  <c r="Y107" i="5"/>
  <c r="X12" i="17"/>
  <c r="Y64" i="5"/>
  <c r="X8" i="18"/>
  <c r="X8" i="39"/>
  <c r="Y100" i="5"/>
  <c r="X11" i="21"/>
  <c r="X8" i="20"/>
  <c r="Y66" i="5"/>
  <c r="Y3" i="5"/>
  <c r="W8" i="39"/>
  <c r="W6" i="39"/>
  <c r="X14" i="19"/>
  <c r="Y131" i="5"/>
  <c r="X14" i="20"/>
  <c r="Y132" i="5"/>
  <c r="Y116" i="5"/>
  <c r="X13" i="22"/>
  <c r="Y73" i="5"/>
  <c r="X9" i="23"/>
  <c r="Y109" i="5"/>
  <c r="X12" i="19"/>
  <c r="Y75" i="5"/>
  <c r="X9" i="18"/>
  <c r="Y47" i="5"/>
  <c r="X7" i="15"/>
  <c r="W6" i="7"/>
  <c r="W15" i="15"/>
  <c r="Y82" i="5"/>
  <c r="X10" i="16"/>
  <c r="Y48" i="5"/>
  <c r="X7" i="14"/>
  <c r="Y118" i="5"/>
  <c r="X13" i="17"/>
  <c r="Y84" i="5"/>
  <c r="X10" i="23"/>
  <c r="W15" i="22"/>
  <c r="J6" i="7"/>
  <c r="X4" i="18"/>
  <c r="W3" i="7"/>
  <c r="W4" i="7"/>
  <c r="X6" i="15"/>
  <c r="Y36" i="5"/>
  <c r="X6" i="18"/>
  <c r="X6" i="39"/>
  <c r="Y42" i="5"/>
  <c r="Y23" i="5"/>
  <c r="X4" i="21"/>
  <c r="Y41" i="5"/>
  <c r="X6" i="17"/>
  <c r="X4" i="22"/>
  <c r="V15" i="39"/>
  <c r="J8" i="39"/>
  <c r="J5" i="39"/>
  <c r="J13" i="39"/>
  <c r="J6" i="39"/>
  <c r="J14" i="39"/>
  <c r="J7" i="39"/>
  <c r="Y15" i="39"/>
  <c r="X3" i="39"/>
  <c r="X4" i="17"/>
  <c r="Y19" i="5"/>
  <c r="J15" i="21"/>
  <c r="J15" i="14"/>
  <c r="J15" i="18"/>
  <c r="J15" i="17"/>
  <c r="J15" i="23"/>
  <c r="J15" i="22"/>
  <c r="J15" i="16"/>
  <c r="Y25" i="5"/>
  <c r="X5" i="15"/>
  <c r="Y14" i="5"/>
  <c r="X4" i="15"/>
  <c r="H14" i="18"/>
  <c r="C14" i="18"/>
  <c r="D14" i="18"/>
  <c r="E14" i="18"/>
  <c r="F14" i="18"/>
  <c r="G14" i="18"/>
  <c r="I14" i="18"/>
  <c r="C13" i="18"/>
  <c r="D13" i="18"/>
  <c r="E13" i="18"/>
  <c r="F13" i="18"/>
  <c r="G13" i="18"/>
  <c r="H13" i="18"/>
  <c r="I13" i="18"/>
  <c r="C12" i="18"/>
  <c r="D12" i="18"/>
  <c r="E12" i="18"/>
  <c r="F12" i="18"/>
  <c r="G12" i="18"/>
  <c r="H12" i="18"/>
  <c r="I12" i="18"/>
  <c r="C11" i="18"/>
  <c r="D11" i="18"/>
  <c r="E11" i="18"/>
  <c r="F11" i="18"/>
  <c r="G11" i="18"/>
  <c r="H11" i="18"/>
  <c r="I11" i="18"/>
  <c r="C10" i="18"/>
  <c r="D10" i="18"/>
  <c r="E10" i="18"/>
  <c r="F10" i="18"/>
  <c r="G10" i="18"/>
  <c r="H10" i="18"/>
  <c r="I10" i="18"/>
  <c r="C9" i="18"/>
  <c r="D9" i="18"/>
  <c r="E9" i="18"/>
  <c r="F9" i="18"/>
  <c r="G9" i="18"/>
  <c r="H9" i="18"/>
  <c r="I9" i="18"/>
  <c r="C8" i="18"/>
  <c r="D8" i="18"/>
  <c r="E8" i="18"/>
  <c r="F8" i="18"/>
  <c r="G8" i="18"/>
  <c r="H8" i="18"/>
  <c r="I8" i="18"/>
  <c r="C7" i="18"/>
  <c r="D7" i="18"/>
  <c r="E7" i="18"/>
  <c r="F7" i="18"/>
  <c r="G7" i="18"/>
  <c r="H7" i="18"/>
  <c r="I7" i="18"/>
  <c r="C6" i="18"/>
  <c r="D6" i="18"/>
  <c r="E6" i="18"/>
  <c r="F6" i="18"/>
  <c r="G6" i="18"/>
  <c r="H6" i="18"/>
  <c r="I6" i="18"/>
  <c r="C5" i="18"/>
  <c r="D5" i="18"/>
  <c r="E5" i="18"/>
  <c r="F5" i="18"/>
  <c r="G5" i="18"/>
  <c r="H5" i="18"/>
  <c r="I5" i="18"/>
  <c r="C4" i="18"/>
  <c r="D4" i="18"/>
  <c r="E4" i="18"/>
  <c r="F4" i="18"/>
  <c r="G4" i="18"/>
  <c r="H4" i="18"/>
  <c r="I4" i="18"/>
  <c r="C3" i="18"/>
  <c r="D3" i="18"/>
  <c r="E3" i="18"/>
  <c r="F3" i="18"/>
  <c r="G3" i="18"/>
  <c r="H3" i="18"/>
  <c r="I3" i="18"/>
  <c r="R13" i="18"/>
  <c r="L14" i="18"/>
  <c r="M14" i="18"/>
  <c r="N14" i="18"/>
  <c r="O14" i="18"/>
  <c r="P14" i="18"/>
  <c r="L13" i="18"/>
  <c r="M13" i="18"/>
  <c r="N13" i="18"/>
  <c r="O13" i="18"/>
  <c r="P13" i="18"/>
  <c r="L12" i="18"/>
  <c r="M12" i="18"/>
  <c r="N12" i="18"/>
  <c r="O12" i="18"/>
  <c r="P12" i="18"/>
  <c r="L11" i="18"/>
  <c r="M11" i="18"/>
  <c r="N11" i="18"/>
  <c r="O11" i="18"/>
  <c r="P11" i="18"/>
  <c r="L10" i="18"/>
  <c r="M10" i="18"/>
  <c r="N10" i="18"/>
  <c r="O10" i="18"/>
  <c r="P10" i="18"/>
  <c r="L9" i="18"/>
  <c r="M9" i="18"/>
  <c r="N9" i="18"/>
  <c r="O9" i="18"/>
  <c r="P9" i="18"/>
  <c r="L8" i="18"/>
  <c r="M8" i="18"/>
  <c r="N8" i="18"/>
  <c r="O8" i="18"/>
  <c r="P8" i="18"/>
  <c r="L7" i="18"/>
  <c r="M7" i="18"/>
  <c r="N7" i="18"/>
  <c r="O7" i="18"/>
  <c r="P7" i="18"/>
  <c r="L6" i="18"/>
  <c r="M6" i="18"/>
  <c r="N6" i="18"/>
  <c r="O6" i="18"/>
  <c r="P6" i="18"/>
  <c r="L5" i="18"/>
  <c r="M5" i="18"/>
  <c r="N5" i="18"/>
  <c r="O5" i="18"/>
  <c r="P5" i="18"/>
  <c r="L4" i="18"/>
  <c r="M4" i="18"/>
  <c r="N4" i="18"/>
  <c r="O4" i="18"/>
  <c r="P4" i="18"/>
  <c r="L3" i="18"/>
  <c r="M3" i="18"/>
  <c r="N3" i="18"/>
  <c r="O3" i="18"/>
  <c r="P3" i="18"/>
  <c r="R14" i="18"/>
  <c r="S14" i="18"/>
  <c r="T14" i="18"/>
  <c r="U14" i="18"/>
  <c r="S13" i="18"/>
  <c r="T13" i="18"/>
  <c r="U13" i="18"/>
  <c r="R12" i="18"/>
  <c r="S12" i="18"/>
  <c r="T12" i="18"/>
  <c r="U12" i="18"/>
  <c r="R11" i="18"/>
  <c r="S11" i="18"/>
  <c r="T11" i="18"/>
  <c r="U11" i="18"/>
  <c r="R10" i="18"/>
  <c r="S10" i="18"/>
  <c r="T10" i="18"/>
  <c r="U10" i="18"/>
  <c r="R9" i="18"/>
  <c r="S9" i="18"/>
  <c r="T9" i="18"/>
  <c r="U9" i="18"/>
  <c r="R8" i="18"/>
  <c r="S8" i="18"/>
  <c r="T8" i="18"/>
  <c r="U8" i="18"/>
  <c r="R7" i="18"/>
  <c r="S7" i="18"/>
  <c r="T7" i="18"/>
  <c r="U7" i="18"/>
  <c r="R6" i="18"/>
  <c r="S6" i="18"/>
  <c r="T6" i="18"/>
  <c r="U6" i="18"/>
  <c r="R5" i="18"/>
  <c r="S5" i="18"/>
  <c r="T5" i="18"/>
  <c r="U5" i="18"/>
  <c r="R4" i="18"/>
  <c r="S4" i="18"/>
  <c r="T4" i="18"/>
  <c r="U4" i="18"/>
  <c r="R3" i="18"/>
  <c r="S3" i="18"/>
  <c r="T3" i="18"/>
  <c r="U3" i="18"/>
  <c r="AA14" i="18"/>
  <c r="AB14" i="18"/>
  <c r="AC14" i="18"/>
  <c r="AD14" i="18"/>
  <c r="AA13" i="18"/>
  <c r="AB13" i="18"/>
  <c r="AC13" i="18"/>
  <c r="AD13" i="18"/>
  <c r="AA12" i="18"/>
  <c r="AB12" i="18"/>
  <c r="AC12" i="18"/>
  <c r="AD12" i="18"/>
  <c r="AA11" i="18"/>
  <c r="AB11" i="18"/>
  <c r="AC11" i="18"/>
  <c r="AD11" i="18"/>
  <c r="AA10" i="18"/>
  <c r="AB10" i="18"/>
  <c r="AC10" i="18"/>
  <c r="AD10" i="18"/>
  <c r="AA9" i="18"/>
  <c r="AB9" i="18"/>
  <c r="AC9" i="18"/>
  <c r="AD9" i="18"/>
  <c r="AA8" i="18"/>
  <c r="AB8" i="18"/>
  <c r="AC8" i="18"/>
  <c r="AD8" i="18"/>
  <c r="AA7" i="18"/>
  <c r="AB7" i="18"/>
  <c r="AC7" i="18"/>
  <c r="AD7" i="18"/>
  <c r="AA6" i="18"/>
  <c r="AB6" i="18"/>
  <c r="AC6" i="18"/>
  <c r="AD6" i="18"/>
  <c r="AA5" i="18"/>
  <c r="AB5" i="18"/>
  <c r="AC5" i="18"/>
  <c r="AD5" i="18"/>
  <c r="AA4" i="18"/>
  <c r="AB4" i="18"/>
  <c r="AC4" i="18"/>
  <c r="AD4" i="18"/>
  <c r="AA3" i="18"/>
  <c r="AB3" i="18"/>
  <c r="AC3" i="18"/>
  <c r="AD3" i="18"/>
  <c r="AE14" i="18"/>
  <c r="AE13" i="18"/>
  <c r="AE12" i="18"/>
  <c r="AE11" i="18"/>
  <c r="AE10" i="18"/>
  <c r="AE9" i="18"/>
  <c r="AE8" i="18"/>
  <c r="AE7" i="18"/>
  <c r="AE6" i="18"/>
  <c r="AE5" i="18"/>
  <c r="AE4" i="18"/>
  <c r="AE3" i="18"/>
  <c r="Z14" i="18"/>
  <c r="Z13" i="18"/>
  <c r="Z12" i="18"/>
  <c r="Z11" i="18"/>
  <c r="Z10" i="18"/>
  <c r="Z9" i="18"/>
  <c r="Z8" i="18"/>
  <c r="Z15" i="18" s="1"/>
  <c r="Z7" i="18"/>
  <c r="Z6" i="18"/>
  <c r="Z5" i="18"/>
  <c r="Z4" i="18"/>
  <c r="Z3" i="18"/>
  <c r="Q14" i="18"/>
  <c r="Q13" i="18"/>
  <c r="Q12" i="18"/>
  <c r="Q11" i="18"/>
  <c r="Q10" i="18"/>
  <c r="Q9" i="18"/>
  <c r="Q8" i="18"/>
  <c r="Q7" i="18"/>
  <c r="Q6" i="18"/>
  <c r="Q5" i="18"/>
  <c r="Q4" i="18"/>
  <c r="Q3" i="18"/>
  <c r="K14" i="18"/>
  <c r="K13" i="18"/>
  <c r="K12" i="18"/>
  <c r="K11" i="18"/>
  <c r="K10" i="18"/>
  <c r="K9" i="18"/>
  <c r="K8" i="18"/>
  <c r="K7" i="18"/>
  <c r="K6" i="18"/>
  <c r="K5" i="18"/>
  <c r="K4" i="18"/>
  <c r="K3" i="18"/>
  <c r="B14" i="18"/>
  <c r="B13" i="18"/>
  <c r="B12" i="18"/>
  <c r="B11" i="18"/>
  <c r="B10" i="18"/>
  <c r="B9" i="18"/>
  <c r="B8" i="18"/>
  <c r="B7" i="18"/>
  <c r="B6" i="18"/>
  <c r="B5" i="18"/>
  <c r="B4" i="18"/>
  <c r="B3" i="18"/>
  <c r="C14" i="17"/>
  <c r="D14" i="17"/>
  <c r="E14" i="17"/>
  <c r="F14" i="17"/>
  <c r="G14" i="17"/>
  <c r="H14" i="17"/>
  <c r="I14" i="17"/>
  <c r="C13" i="17"/>
  <c r="D13" i="17"/>
  <c r="E13" i="17"/>
  <c r="F13" i="17"/>
  <c r="G13" i="17"/>
  <c r="H13" i="17"/>
  <c r="I13" i="17"/>
  <c r="C12" i="17"/>
  <c r="D12" i="17"/>
  <c r="E12" i="17"/>
  <c r="F12" i="17"/>
  <c r="G12" i="17"/>
  <c r="H12" i="17"/>
  <c r="I12" i="17"/>
  <c r="C11" i="17"/>
  <c r="D11" i="17"/>
  <c r="E11" i="17"/>
  <c r="F11" i="17"/>
  <c r="G11" i="17"/>
  <c r="H11" i="17"/>
  <c r="I11" i="17"/>
  <c r="C10" i="17"/>
  <c r="D10" i="17"/>
  <c r="E10" i="17"/>
  <c r="F10" i="17"/>
  <c r="G10" i="17"/>
  <c r="H10" i="17"/>
  <c r="I10" i="17"/>
  <c r="C9" i="17"/>
  <c r="D9" i="17"/>
  <c r="E9" i="17"/>
  <c r="F9" i="17"/>
  <c r="G9" i="17"/>
  <c r="H9" i="17"/>
  <c r="I9" i="17"/>
  <c r="C8" i="17"/>
  <c r="D8" i="17"/>
  <c r="E8" i="17"/>
  <c r="F8" i="17"/>
  <c r="G8" i="17"/>
  <c r="H8" i="17"/>
  <c r="I8" i="17"/>
  <c r="C7" i="17"/>
  <c r="D7" i="17"/>
  <c r="E7" i="17"/>
  <c r="F7" i="17"/>
  <c r="G7" i="17"/>
  <c r="H7" i="17"/>
  <c r="I7" i="17"/>
  <c r="C6" i="17"/>
  <c r="D6" i="17"/>
  <c r="E6" i="17"/>
  <c r="F6" i="17"/>
  <c r="G6" i="17"/>
  <c r="H6" i="17"/>
  <c r="I6" i="17"/>
  <c r="C5" i="17"/>
  <c r="D5" i="17"/>
  <c r="E5" i="17"/>
  <c r="F5" i="17"/>
  <c r="G5" i="17"/>
  <c r="H5" i="17"/>
  <c r="I5" i="17"/>
  <c r="C4" i="17"/>
  <c r="D4" i="17"/>
  <c r="E4" i="17"/>
  <c r="F4" i="17"/>
  <c r="G4" i="17"/>
  <c r="H4" i="17"/>
  <c r="I4" i="17"/>
  <c r="C3" i="17"/>
  <c r="D3" i="17"/>
  <c r="E3" i="17"/>
  <c r="F3" i="17"/>
  <c r="G3" i="17"/>
  <c r="H3" i="17"/>
  <c r="I3" i="17"/>
  <c r="L14" i="17"/>
  <c r="M14" i="17"/>
  <c r="N14" i="17"/>
  <c r="O14" i="17"/>
  <c r="P14" i="17"/>
  <c r="L13" i="17"/>
  <c r="M13" i="17"/>
  <c r="N13" i="17"/>
  <c r="O13" i="17"/>
  <c r="P13" i="17"/>
  <c r="L12" i="17"/>
  <c r="M12" i="17"/>
  <c r="N12" i="17"/>
  <c r="O12" i="17"/>
  <c r="P12" i="17"/>
  <c r="L11" i="17"/>
  <c r="M11" i="17"/>
  <c r="N11" i="17"/>
  <c r="O11" i="17"/>
  <c r="P11" i="17"/>
  <c r="L10" i="17"/>
  <c r="M10" i="17"/>
  <c r="N10" i="17"/>
  <c r="O10" i="17"/>
  <c r="P10" i="17"/>
  <c r="L9" i="17"/>
  <c r="M9" i="17"/>
  <c r="N9" i="17"/>
  <c r="O9" i="17"/>
  <c r="P9" i="17"/>
  <c r="L8" i="17"/>
  <c r="M8" i="17"/>
  <c r="N8" i="17"/>
  <c r="O8" i="17"/>
  <c r="P8" i="17"/>
  <c r="L7" i="17"/>
  <c r="M7" i="17"/>
  <c r="N7" i="17"/>
  <c r="O7" i="17"/>
  <c r="P7" i="17"/>
  <c r="L6" i="17"/>
  <c r="M6" i="17"/>
  <c r="N6" i="17"/>
  <c r="O6" i="17"/>
  <c r="P6" i="17"/>
  <c r="L5" i="17"/>
  <c r="M5" i="17"/>
  <c r="N5" i="17"/>
  <c r="O5" i="17"/>
  <c r="P5" i="17"/>
  <c r="L4" i="17"/>
  <c r="M4" i="17"/>
  <c r="N4" i="17"/>
  <c r="O4" i="17"/>
  <c r="P4" i="17"/>
  <c r="L3" i="17"/>
  <c r="M3" i="17"/>
  <c r="N3" i="17"/>
  <c r="O3" i="17"/>
  <c r="P3" i="17"/>
  <c r="R14" i="17"/>
  <c r="S14" i="17"/>
  <c r="T14" i="17"/>
  <c r="U14" i="17"/>
  <c r="R13" i="17"/>
  <c r="S13" i="17"/>
  <c r="T13" i="17"/>
  <c r="U13" i="17"/>
  <c r="R12" i="17"/>
  <c r="S12" i="17"/>
  <c r="T12" i="17"/>
  <c r="U12" i="17"/>
  <c r="R11" i="17"/>
  <c r="S11" i="17"/>
  <c r="T11" i="17"/>
  <c r="U11" i="17"/>
  <c r="R10" i="17"/>
  <c r="S10" i="17"/>
  <c r="T10" i="17"/>
  <c r="U10" i="17"/>
  <c r="R9" i="17"/>
  <c r="S9" i="17"/>
  <c r="T9" i="17"/>
  <c r="U9" i="17"/>
  <c r="R8" i="17"/>
  <c r="S8" i="17"/>
  <c r="T8" i="17"/>
  <c r="U8" i="17"/>
  <c r="R7" i="17"/>
  <c r="S7" i="17"/>
  <c r="T7" i="17"/>
  <c r="U7" i="17"/>
  <c r="R6" i="17"/>
  <c r="S6" i="17"/>
  <c r="T6" i="17"/>
  <c r="U6" i="17"/>
  <c r="R5" i="17"/>
  <c r="S5" i="17"/>
  <c r="T5" i="17"/>
  <c r="U5" i="17"/>
  <c r="R4" i="17"/>
  <c r="S4" i="17"/>
  <c r="T4" i="17"/>
  <c r="U4" i="17"/>
  <c r="R3" i="17"/>
  <c r="S3" i="17"/>
  <c r="T3" i="17"/>
  <c r="U3" i="17"/>
  <c r="AA14" i="17"/>
  <c r="AB14" i="17"/>
  <c r="AC14" i="17"/>
  <c r="AD14" i="17"/>
  <c r="AA13" i="17"/>
  <c r="AB13" i="17"/>
  <c r="AC13" i="17"/>
  <c r="AD13" i="17"/>
  <c r="AA12" i="17"/>
  <c r="AB12" i="17"/>
  <c r="AC12" i="17"/>
  <c r="AD12" i="17"/>
  <c r="AA11" i="17"/>
  <c r="AB11" i="17"/>
  <c r="AC11" i="17"/>
  <c r="AD11" i="17"/>
  <c r="AA10" i="17"/>
  <c r="AB10" i="17"/>
  <c r="AC10" i="17"/>
  <c r="AD10" i="17"/>
  <c r="AA9" i="17"/>
  <c r="AB9" i="17"/>
  <c r="AC9" i="17"/>
  <c r="AD9" i="17"/>
  <c r="AA8" i="17"/>
  <c r="AB8" i="17"/>
  <c r="AC8" i="17"/>
  <c r="AC15" i="17" s="1"/>
  <c r="AD8" i="17"/>
  <c r="AD15" i="17" s="1"/>
  <c r="AA7" i="17"/>
  <c r="AB7" i="17"/>
  <c r="AC7" i="17"/>
  <c r="AD7" i="17"/>
  <c r="AA6" i="17"/>
  <c r="AB6" i="17"/>
  <c r="AC6" i="17"/>
  <c r="AD6" i="17"/>
  <c r="AA5" i="17"/>
  <c r="AB5" i="17"/>
  <c r="AC5" i="17"/>
  <c r="AD5" i="17"/>
  <c r="AA4" i="17"/>
  <c r="AB4" i="17"/>
  <c r="AC4" i="17"/>
  <c r="AD4" i="17"/>
  <c r="AA3" i="17"/>
  <c r="AB3" i="17"/>
  <c r="AC3" i="17"/>
  <c r="AD3" i="17"/>
  <c r="AE14" i="17"/>
  <c r="AE13" i="17"/>
  <c r="AE12" i="17"/>
  <c r="AE11" i="17"/>
  <c r="AE10" i="17"/>
  <c r="AE9" i="17"/>
  <c r="AE8" i="17"/>
  <c r="AE7" i="17"/>
  <c r="AE6" i="17"/>
  <c r="AE5" i="17"/>
  <c r="AE4" i="17"/>
  <c r="AE3" i="17"/>
  <c r="Z14" i="17"/>
  <c r="Z13" i="17"/>
  <c r="Z12" i="17"/>
  <c r="Z11" i="17"/>
  <c r="Z10" i="17"/>
  <c r="Z9" i="17"/>
  <c r="Z8" i="17"/>
  <c r="Z7" i="17"/>
  <c r="Z6" i="17"/>
  <c r="Z5" i="17"/>
  <c r="Z4" i="17"/>
  <c r="Z3" i="17"/>
  <c r="Q14" i="17"/>
  <c r="Q13" i="17"/>
  <c r="Q12" i="17"/>
  <c r="Q11" i="17"/>
  <c r="Q10" i="17"/>
  <c r="Q9" i="17"/>
  <c r="Q8" i="17"/>
  <c r="Q7" i="17"/>
  <c r="Q6" i="17"/>
  <c r="Q5" i="17"/>
  <c r="Q4" i="17"/>
  <c r="Q3" i="17"/>
  <c r="K14" i="17"/>
  <c r="K13" i="17"/>
  <c r="K12" i="17"/>
  <c r="K11" i="17"/>
  <c r="K10" i="17"/>
  <c r="K9" i="17"/>
  <c r="K8" i="17"/>
  <c r="K7" i="17"/>
  <c r="K6" i="17"/>
  <c r="K5" i="17"/>
  <c r="K4" i="17"/>
  <c r="K3" i="17"/>
  <c r="B14" i="17"/>
  <c r="B13" i="17"/>
  <c r="B12" i="17"/>
  <c r="B11" i="17"/>
  <c r="B10" i="17"/>
  <c r="B9" i="17"/>
  <c r="B8" i="17"/>
  <c r="B7" i="17"/>
  <c r="B6" i="17"/>
  <c r="B5" i="17"/>
  <c r="B4" i="17"/>
  <c r="B3" i="17"/>
  <c r="C14" i="23"/>
  <c r="D14" i="23"/>
  <c r="E14" i="23"/>
  <c r="F14" i="23"/>
  <c r="G14" i="23"/>
  <c r="H14" i="23"/>
  <c r="I14" i="23"/>
  <c r="C13" i="23"/>
  <c r="D13" i="23"/>
  <c r="E13" i="23"/>
  <c r="F13" i="23"/>
  <c r="G13" i="23"/>
  <c r="H13" i="23"/>
  <c r="I13" i="23"/>
  <c r="C12" i="23"/>
  <c r="D12" i="23"/>
  <c r="E12" i="23"/>
  <c r="F12" i="23"/>
  <c r="G12" i="23"/>
  <c r="H12" i="23"/>
  <c r="I12" i="23"/>
  <c r="C11" i="23"/>
  <c r="D11" i="23"/>
  <c r="E11" i="23"/>
  <c r="F11" i="23"/>
  <c r="G11" i="23"/>
  <c r="H11" i="23"/>
  <c r="I11" i="23"/>
  <c r="C10" i="23"/>
  <c r="D10" i="23"/>
  <c r="E10" i="23"/>
  <c r="F10" i="23"/>
  <c r="G10" i="23"/>
  <c r="H10" i="23"/>
  <c r="I10" i="23"/>
  <c r="C9" i="23"/>
  <c r="D9" i="23"/>
  <c r="E9" i="23"/>
  <c r="F9" i="23"/>
  <c r="G9" i="23"/>
  <c r="H9" i="23"/>
  <c r="I9" i="23"/>
  <c r="C8" i="23"/>
  <c r="D8" i="23"/>
  <c r="E8" i="23"/>
  <c r="F8" i="23"/>
  <c r="G8" i="23"/>
  <c r="H8" i="23"/>
  <c r="I8" i="23"/>
  <c r="C7" i="23"/>
  <c r="D7" i="23"/>
  <c r="E7" i="23"/>
  <c r="F7" i="23"/>
  <c r="G7" i="23"/>
  <c r="H7" i="23"/>
  <c r="I7" i="23"/>
  <c r="C6" i="23"/>
  <c r="D6" i="23"/>
  <c r="E6" i="23"/>
  <c r="F6" i="23"/>
  <c r="G6" i="23"/>
  <c r="H6" i="23"/>
  <c r="I6" i="23"/>
  <c r="C5" i="23"/>
  <c r="D5" i="23"/>
  <c r="E5" i="23"/>
  <c r="F5" i="23"/>
  <c r="G5" i="23"/>
  <c r="H5" i="23"/>
  <c r="I5" i="23"/>
  <c r="C4" i="23"/>
  <c r="D4" i="23"/>
  <c r="E4" i="23"/>
  <c r="F4" i="23"/>
  <c r="G4" i="23"/>
  <c r="H4" i="23"/>
  <c r="I4" i="23"/>
  <c r="C3" i="23"/>
  <c r="D3" i="23"/>
  <c r="E3" i="23"/>
  <c r="F3" i="23"/>
  <c r="G3" i="23"/>
  <c r="H3" i="23"/>
  <c r="I3" i="23"/>
  <c r="L14" i="23"/>
  <c r="M14" i="23"/>
  <c r="N14" i="23"/>
  <c r="O14" i="23"/>
  <c r="P14" i="23"/>
  <c r="L13" i="23"/>
  <c r="M13" i="23"/>
  <c r="N13" i="23"/>
  <c r="O13" i="23"/>
  <c r="P13" i="23"/>
  <c r="L12" i="23"/>
  <c r="M12" i="23"/>
  <c r="N12" i="23"/>
  <c r="O12" i="23"/>
  <c r="P12" i="23"/>
  <c r="L11" i="23"/>
  <c r="M11" i="23"/>
  <c r="N11" i="23"/>
  <c r="O11" i="23"/>
  <c r="P11" i="23"/>
  <c r="L10" i="23"/>
  <c r="M10" i="23"/>
  <c r="N10" i="23"/>
  <c r="O10" i="23"/>
  <c r="P10" i="23"/>
  <c r="L9" i="23"/>
  <c r="M9" i="23"/>
  <c r="N9" i="23"/>
  <c r="O9" i="23"/>
  <c r="P9" i="23"/>
  <c r="L8" i="23"/>
  <c r="M8" i="23"/>
  <c r="N8" i="23"/>
  <c r="O8" i="23"/>
  <c r="P8" i="23"/>
  <c r="L7" i="23"/>
  <c r="M7" i="23"/>
  <c r="N7" i="23"/>
  <c r="O7" i="23"/>
  <c r="P7" i="23"/>
  <c r="L6" i="23"/>
  <c r="M6" i="23"/>
  <c r="N6" i="23"/>
  <c r="O6" i="23"/>
  <c r="P6" i="23"/>
  <c r="L5" i="23"/>
  <c r="M5" i="23"/>
  <c r="N5" i="23"/>
  <c r="O5" i="23"/>
  <c r="P5" i="23"/>
  <c r="L4" i="23"/>
  <c r="M4" i="23"/>
  <c r="N4" i="23"/>
  <c r="O4" i="23"/>
  <c r="P4" i="23"/>
  <c r="L3" i="23"/>
  <c r="M3" i="23"/>
  <c r="N3" i="23"/>
  <c r="O3" i="23"/>
  <c r="P3" i="23"/>
  <c r="R14" i="23"/>
  <c r="S14" i="23"/>
  <c r="T14" i="23"/>
  <c r="U14" i="23"/>
  <c r="R13" i="23"/>
  <c r="S13" i="23"/>
  <c r="T13" i="23"/>
  <c r="U13" i="23"/>
  <c r="R12" i="23"/>
  <c r="S12" i="23"/>
  <c r="T12" i="23"/>
  <c r="U12" i="23"/>
  <c r="R11" i="23"/>
  <c r="S11" i="23"/>
  <c r="T11" i="23"/>
  <c r="U11" i="23"/>
  <c r="R10" i="23"/>
  <c r="S10" i="23"/>
  <c r="T10" i="23"/>
  <c r="U10" i="23"/>
  <c r="R9" i="23"/>
  <c r="S9" i="23"/>
  <c r="T9" i="23"/>
  <c r="U9" i="23"/>
  <c r="R8" i="23"/>
  <c r="S8" i="23"/>
  <c r="T8" i="23"/>
  <c r="U8" i="23"/>
  <c r="R7" i="23"/>
  <c r="S7" i="23"/>
  <c r="T7" i="23"/>
  <c r="U7" i="23"/>
  <c r="R6" i="23"/>
  <c r="S6" i="23"/>
  <c r="T6" i="23"/>
  <c r="U6" i="23"/>
  <c r="R5" i="23"/>
  <c r="S5" i="23"/>
  <c r="T5" i="23"/>
  <c r="U5" i="23"/>
  <c r="R4" i="23"/>
  <c r="S4" i="23"/>
  <c r="T4" i="23"/>
  <c r="U4" i="23"/>
  <c r="R3" i="23"/>
  <c r="S3" i="23"/>
  <c r="T3" i="23"/>
  <c r="U3" i="23"/>
  <c r="AA14" i="23"/>
  <c r="AB14" i="23"/>
  <c r="AC14" i="23"/>
  <c r="AD14" i="23"/>
  <c r="AA13" i="23"/>
  <c r="AB13" i="23"/>
  <c r="AC13" i="23"/>
  <c r="AD13" i="23"/>
  <c r="AA12" i="23"/>
  <c r="AB12" i="23"/>
  <c r="AC12" i="23"/>
  <c r="AD12" i="23"/>
  <c r="AA11" i="23"/>
  <c r="AB11" i="23"/>
  <c r="AC11" i="23"/>
  <c r="AD11" i="23"/>
  <c r="AA10" i="23"/>
  <c r="AB10" i="23"/>
  <c r="AC10" i="23"/>
  <c r="AD10" i="23"/>
  <c r="AA9" i="23"/>
  <c r="AB9" i="23"/>
  <c r="AC9" i="23"/>
  <c r="AD9" i="23"/>
  <c r="AA8" i="23"/>
  <c r="AB8" i="23"/>
  <c r="AC8" i="23"/>
  <c r="AD8" i="23"/>
  <c r="AA7" i="23"/>
  <c r="AB7" i="23"/>
  <c r="AC7" i="23"/>
  <c r="AD7" i="23"/>
  <c r="AA6" i="23"/>
  <c r="AB6" i="23"/>
  <c r="AC6" i="23"/>
  <c r="AD6" i="23"/>
  <c r="AA5" i="23"/>
  <c r="AB5" i="23"/>
  <c r="AC5" i="23"/>
  <c r="AD5" i="23"/>
  <c r="AA4" i="23"/>
  <c r="AB4" i="23"/>
  <c r="AC4" i="23"/>
  <c r="AD4" i="23"/>
  <c r="AA3" i="23"/>
  <c r="AB3" i="23"/>
  <c r="AC3" i="23"/>
  <c r="AD3" i="23"/>
  <c r="AE14" i="23"/>
  <c r="AE13" i="23"/>
  <c r="AE12" i="23"/>
  <c r="AE11" i="23"/>
  <c r="AE10" i="23"/>
  <c r="AE9" i="23"/>
  <c r="AE8" i="23"/>
  <c r="AE7" i="23"/>
  <c r="AE6" i="23"/>
  <c r="AE5" i="23"/>
  <c r="AE4" i="23"/>
  <c r="AE3" i="23"/>
  <c r="Z14" i="23"/>
  <c r="Z13" i="23"/>
  <c r="Z12" i="23"/>
  <c r="Z11" i="23"/>
  <c r="Z10" i="23"/>
  <c r="Z9" i="23"/>
  <c r="Z8" i="23"/>
  <c r="Z7" i="23"/>
  <c r="Z6" i="23"/>
  <c r="Z5" i="23"/>
  <c r="Z4" i="23"/>
  <c r="Z3" i="23"/>
  <c r="Q14" i="23"/>
  <c r="Q13" i="23"/>
  <c r="Q12" i="23"/>
  <c r="Q11" i="23"/>
  <c r="Q10" i="23"/>
  <c r="Q9" i="23"/>
  <c r="Q8" i="23"/>
  <c r="Q7" i="23"/>
  <c r="Q6" i="23"/>
  <c r="Q5" i="23"/>
  <c r="Q4" i="23"/>
  <c r="Q3" i="23"/>
  <c r="K14" i="23"/>
  <c r="K13" i="23"/>
  <c r="K12" i="23"/>
  <c r="K11" i="23"/>
  <c r="K10" i="23"/>
  <c r="K9" i="23"/>
  <c r="K8" i="23"/>
  <c r="K7" i="23"/>
  <c r="K6" i="23"/>
  <c r="K5" i="23"/>
  <c r="K4" i="23"/>
  <c r="K3" i="23"/>
  <c r="B14" i="23"/>
  <c r="B13" i="23"/>
  <c r="B12" i="23"/>
  <c r="B11" i="23"/>
  <c r="B10" i="23"/>
  <c r="B9" i="23"/>
  <c r="B8" i="23"/>
  <c r="B7" i="23"/>
  <c r="B6" i="23"/>
  <c r="B5" i="23"/>
  <c r="B4" i="23"/>
  <c r="B3" i="23"/>
  <c r="C14" i="21"/>
  <c r="D14" i="21"/>
  <c r="E14" i="21"/>
  <c r="F14" i="21"/>
  <c r="G14" i="21"/>
  <c r="H14" i="21"/>
  <c r="I14" i="21"/>
  <c r="C13" i="21"/>
  <c r="D13" i="21"/>
  <c r="E13" i="21"/>
  <c r="F13" i="21"/>
  <c r="G13" i="21"/>
  <c r="H13" i="21"/>
  <c r="I13" i="21"/>
  <c r="C12" i="21"/>
  <c r="D12" i="21"/>
  <c r="E12" i="21"/>
  <c r="F12" i="21"/>
  <c r="G12" i="21"/>
  <c r="H12" i="21"/>
  <c r="I12" i="21"/>
  <c r="C11" i="21"/>
  <c r="D11" i="21"/>
  <c r="E11" i="21"/>
  <c r="F11" i="21"/>
  <c r="G11" i="21"/>
  <c r="H11" i="21"/>
  <c r="I11" i="21"/>
  <c r="C10" i="21"/>
  <c r="D10" i="21"/>
  <c r="E10" i="21"/>
  <c r="F10" i="21"/>
  <c r="G10" i="21"/>
  <c r="H10" i="21"/>
  <c r="I10" i="21"/>
  <c r="C9" i="21"/>
  <c r="D9" i="21"/>
  <c r="E9" i="21"/>
  <c r="F9" i="21"/>
  <c r="G9" i="21"/>
  <c r="H9" i="21"/>
  <c r="I9" i="21"/>
  <c r="C8" i="21"/>
  <c r="D8" i="21"/>
  <c r="E8" i="21"/>
  <c r="F8" i="21"/>
  <c r="G8" i="21"/>
  <c r="H8" i="21"/>
  <c r="I8" i="21"/>
  <c r="C7" i="21"/>
  <c r="D7" i="21"/>
  <c r="E7" i="21"/>
  <c r="F7" i="21"/>
  <c r="G7" i="21"/>
  <c r="H7" i="21"/>
  <c r="I7" i="21"/>
  <c r="C6" i="21"/>
  <c r="D6" i="21"/>
  <c r="E6" i="21"/>
  <c r="F6" i="21"/>
  <c r="G6" i="21"/>
  <c r="H6" i="21"/>
  <c r="I6" i="21"/>
  <c r="C5" i="21"/>
  <c r="D5" i="21"/>
  <c r="E5" i="21"/>
  <c r="F5" i="21"/>
  <c r="G5" i="21"/>
  <c r="H5" i="21"/>
  <c r="I5" i="21"/>
  <c r="C4" i="21"/>
  <c r="D4" i="21"/>
  <c r="E4" i="21"/>
  <c r="F4" i="21"/>
  <c r="G4" i="21"/>
  <c r="H4" i="21"/>
  <c r="I4" i="21"/>
  <c r="C3" i="21"/>
  <c r="D3" i="21"/>
  <c r="E3" i="21"/>
  <c r="F3" i="21"/>
  <c r="G3" i="21"/>
  <c r="H3" i="21"/>
  <c r="I3" i="21"/>
  <c r="L14" i="21"/>
  <c r="M14" i="21"/>
  <c r="N14" i="21"/>
  <c r="O14" i="21"/>
  <c r="P14" i="21"/>
  <c r="L13" i="21"/>
  <c r="M13" i="21"/>
  <c r="N13" i="21"/>
  <c r="O13" i="21"/>
  <c r="P13" i="21"/>
  <c r="L12" i="21"/>
  <c r="M12" i="21"/>
  <c r="N12" i="21"/>
  <c r="O12" i="21"/>
  <c r="P12" i="21"/>
  <c r="L11" i="21"/>
  <c r="M11" i="21"/>
  <c r="N11" i="21"/>
  <c r="O11" i="21"/>
  <c r="P11" i="21"/>
  <c r="L10" i="21"/>
  <c r="M10" i="21"/>
  <c r="N10" i="21"/>
  <c r="O10" i="21"/>
  <c r="P10" i="21"/>
  <c r="L9" i="21"/>
  <c r="M9" i="21"/>
  <c r="N9" i="21"/>
  <c r="O9" i="21"/>
  <c r="P9" i="21"/>
  <c r="L8" i="21"/>
  <c r="M8" i="21"/>
  <c r="N8" i="21"/>
  <c r="O8" i="21"/>
  <c r="P8" i="21"/>
  <c r="L7" i="21"/>
  <c r="M7" i="21"/>
  <c r="N7" i="21"/>
  <c r="O7" i="21"/>
  <c r="P7" i="21"/>
  <c r="L6" i="21"/>
  <c r="M6" i="21"/>
  <c r="N6" i="21"/>
  <c r="O6" i="21"/>
  <c r="P6" i="21"/>
  <c r="L5" i="21"/>
  <c r="M5" i="21"/>
  <c r="N5" i="21"/>
  <c r="O5" i="21"/>
  <c r="P5" i="21"/>
  <c r="L4" i="21"/>
  <c r="M4" i="21"/>
  <c r="N4" i="21"/>
  <c r="O4" i="21"/>
  <c r="P4" i="21"/>
  <c r="L3" i="21"/>
  <c r="M3" i="21"/>
  <c r="N3" i="21"/>
  <c r="O3" i="21"/>
  <c r="P3" i="21"/>
  <c r="R14" i="21"/>
  <c r="S14" i="21"/>
  <c r="T14" i="21"/>
  <c r="U14" i="21"/>
  <c r="R13" i="21"/>
  <c r="S13" i="21"/>
  <c r="T13" i="21"/>
  <c r="U13" i="21"/>
  <c r="R12" i="21"/>
  <c r="S12" i="21"/>
  <c r="T12" i="21"/>
  <c r="U12" i="21"/>
  <c r="R11" i="21"/>
  <c r="S11" i="21"/>
  <c r="T11" i="21"/>
  <c r="U11" i="21"/>
  <c r="R10" i="21"/>
  <c r="S10" i="21"/>
  <c r="T10" i="21"/>
  <c r="U10" i="21"/>
  <c r="R9" i="21"/>
  <c r="S9" i="21"/>
  <c r="T9" i="21"/>
  <c r="U9" i="21"/>
  <c r="R8" i="21"/>
  <c r="S8" i="21"/>
  <c r="T8" i="21"/>
  <c r="U8" i="21"/>
  <c r="R7" i="21"/>
  <c r="S7" i="21"/>
  <c r="T7" i="21"/>
  <c r="U7" i="21"/>
  <c r="R6" i="21"/>
  <c r="S6" i="21"/>
  <c r="T6" i="21"/>
  <c r="U6" i="21"/>
  <c r="R5" i="21"/>
  <c r="S5" i="21"/>
  <c r="T5" i="21"/>
  <c r="U5" i="21"/>
  <c r="R4" i="21"/>
  <c r="S4" i="21"/>
  <c r="T4" i="21"/>
  <c r="U4" i="21"/>
  <c r="R3" i="21"/>
  <c r="S3" i="21"/>
  <c r="T3" i="21"/>
  <c r="U3" i="21"/>
  <c r="AA14" i="21"/>
  <c r="AB14" i="21"/>
  <c r="AC14" i="21"/>
  <c r="AD14" i="21"/>
  <c r="AA13" i="21"/>
  <c r="AB13" i="21"/>
  <c r="AC13" i="21"/>
  <c r="AD13" i="21"/>
  <c r="AA12" i="21"/>
  <c r="AB12" i="21"/>
  <c r="AC12" i="21"/>
  <c r="AD12" i="21"/>
  <c r="AA11" i="21"/>
  <c r="AB11" i="21"/>
  <c r="AC11" i="21"/>
  <c r="AD11" i="21"/>
  <c r="AA10" i="21"/>
  <c r="AB10" i="21"/>
  <c r="AC10" i="21"/>
  <c r="AD10" i="21"/>
  <c r="AA9" i="21"/>
  <c r="AB9" i="21"/>
  <c r="AC9" i="21"/>
  <c r="AD9" i="21"/>
  <c r="AA8" i="21"/>
  <c r="AB8" i="21"/>
  <c r="AB15" i="21" s="1"/>
  <c r="AC8" i="21"/>
  <c r="AD8" i="21"/>
  <c r="AD15" i="21" s="1"/>
  <c r="AA7" i="21"/>
  <c r="AB7" i="21"/>
  <c r="AC7" i="21"/>
  <c r="AD7" i="21"/>
  <c r="AA6" i="21"/>
  <c r="AB6" i="21"/>
  <c r="AC6" i="21"/>
  <c r="AD6" i="21"/>
  <c r="AA5" i="21"/>
  <c r="AB5" i="21"/>
  <c r="AC5" i="21"/>
  <c r="AD5" i="21"/>
  <c r="AA4" i="21"/>
  <c r="AB4" i="21"/>
  <c r="AC4" i="21"/>
  <c r="AD4" i="21"/>
  <c r="AA3" i="21"/>
  <c r="AB3" i="21"/>
  <c r="AC3" i="21"/>
  <c r="AD3" i="21"/>
  <c r="AE14" i="21"/>
  <c r="AE13" i="21"/>
  <c r="AE12" i="21"/>
  <c r="AE11" i="21"/>
  <c r="AE10" i="21"/>
  <c r="AE9" i="21"/>
  <c r="AE8" i="21"/>
  <c r="AE7" i="21"/>
  <c r="AE6" i="21"/>
  <c r="AE5" i="21"/>
  <c r="AE4" i="21"/>
  <c r="AE3" i="21"/>
  <c r="Z14" i="21"/>
  <c r="Z13" i="21"/>
  <c r="Z12" i="21"/>
  <c r="Z11" i="21"/>
  <c r="Z10" i="21"/>
  <c r="Z9" i="21"/>
  <c r="Z8" i="21"/>
  <c r="Z7" i="21"/>
  <c r="Z6" i="21"/>
  <c r="Z5" i="21"/>
  <c r="Z4" i="21"/>
  <c r="Z3" i="21"/>
  <c r="Q14" i="21"/>
  <c r="Q13" i="21"/>
  <c r="Q12" i="21"/>
  <c r="Q11" i="21"/>
  <c r="Q10" i="21"/>
  <c r="Q9" i="21"/>
  <c r="Q8" i="21"/>
  <c r="Q7" i="21"/>
  <c r="Q6" i="21"/>
  <c r="Q5" i="21"/>
  <c r="Q4" i="21"/>
  <c r="Q3" i="21"/>
  <c r="K14" i="21"/>
  <c r="K13" i="21"/>
  <c r="K12" i="21"/>
  <c r="K11" i="21"/>
  <c r="K10" i="21"/>
  <c r="K9" i="21"/>
  <c r="K8" i="21"/>
  <c r="K7" i="21"/>
  <c r="K6" i="21"/>
  <c r="K5" i="21"/>
  <c r="K4" i="21"/>
  <c r="K3" i="21"/>
  <c r="B14" i="21"/>
  <c r="B13" i="21"/>
  <c r="B12" i="21"/>
  <c r="B11" i="21"/>
  <c r="B10" i="21"/>
  <c r="B9" i="21"/>
  <c r="B8" i="21"/>
  <c r="B7" i="21"/>
  <c r="B6" i="21"/>
  <c r="B5" i="21"/>
  <c r="B4" i="21"/>
  <c r="B3" i="21"/>
  <c r="AA14" i="20"/>
  <c r="AB14" i="20"/>
  <c r="AC14" i="20"/>
  <c r="AD14" i="20"/>
  <c r="AA13" i="20"/>
  <c r="AB13" i="20"/>
  <c r="AC13" i="20"/>
  <c r="AD13" i="20"/>
  <c r="AA12" i="20"/>
  <c r="AB12" i="20"/>
  <c r="AC12" i="20"/>
  <c r="AD12" i="20"/>
  <c r="AA11" i="20"/>
  <c r="AB11" i="20"/>
  <c r="AC11" i="20"/>
  <c r="AD11" i="20"/>
  <c r="AA10" i="20"/>
  <c r="AB10" i="20"/>
  <c r="AC10" i="20"/>
  <c r="AD10" i="20"/>
  <c r="AA9" i="20"/>
  <c r="AB9" i="20"/>
  <c r="AC9" i="20"/>
  <c r="AD9" i="20"/>
  <c r="AA8" i="20"/>
  <c r="AB8" i="20"/>
  <c r="AC8" i="20"/>
  <c r="AD8" i="20"/>
  <c r="AA7" i="20"/>
  <c r="AB7" i="20"/>
  <c r="AC7" i="20"/>
  <c r="AD7" i="20"/>
  <c r="AA6" i="20"/>
  <c r="AB6" i="20"/>
  <c r="AC6" i="20"/>
  <c r="AD6" i="20"/>
  <c r="AA5" i="20"/>
  <c r="AB5" i="20"/>
  <c r="AC5" i="20"/>
  <c r="AD5" i="20"/>
  <c r="AA4" i="20"/>
  <c r="AB4" i="20"/>
  <c r="AC4" i="20"/>
  <c r="AD4" i="20"/>
  <c r="AA3" i="20"/>
  <c r="AB3" i="20"/>
  <c r="AC3" i="20"/>
  <c r="AD3" i="20"/>
  <c r="R14" i="20"/>
  <c r="S14" i="20"/>
  <c r="T14" i="20"/>
  <c r="U14" i="20"/>
  <c r="R13" i="20"/>
  <c r="S13" i="20"/>
  <c r="T13" i="20"/>
  <c r="U13" i="20"/>
  <c r="R12" i="20"/>
  <c r="S12" i="20"/>
  <c r="T12" i="20"/>
  <c r="U12" i="20"/>
  <c r="R11" i="20"/>
  <c r="S11" i="20"/>
  <c r="T11" i="20"/>
  <c r="U11" i="20"/>
  <c r="R10" i="20"/>
  <c r="S10" i="20"/>
  <c r="T10" i="20"/>
  <c r="U10" i="20"/>
  <c r="R9" i="20"/>
  <c r="S9" i="20"/>
  <c r="T9" i="20"/>
  <c r="U9" i="20"/>
  <c r="R8" i="20"/>
  <c r="S8" i="20"/>
  <c r="T8" i="20"/>
  <c r="U8" i="20"/>
  <c r="R7" i="20"/>
  <c r="S7" i="20"/>
  <c r="T7" i="20"/>
  <c r="U7" i="20"/>
  <c r="R6" i="20"/>
  <c r="S6" i="20"/>
  <c r="T6" i="20"/>
  <c r="U6" i="20"/>
  <c r="R5" i="20"/>
  <c r="S5" i="20"/>
  <c r="T5" i="20"/>
  <c r="U5" i="20"/>
  <c r="R4" i="20"/>
  <c r="S4" i="20"/>
  <c r="T4" i="20"/>
  <c r="U4" i="20"/>
  <c r="R3" i="20"/>
  <c r="S3" i="20"/>
  <c r="T3" i="20"/>
  <c r="U3" i="20"/>
  <c r="L14" i="20"/>
  <c r="M14" i="20"/>
  <c r="N14" i="20"/>
  <c r="O14" i="20"/>
  <c r="P14" i="20"/>
  <c r="L13" i="20"/>
  <c r="M13" i="20"/>
  <c r="N13" i="20"/>
  <c r="O13" i="20"/>
  <c r="P13" i="20"/>
  <c r="L12" i="20"/>
  <c r="M12" i="20"/>
  <c r="N12" i="20"/>
  <c r="O12" i="20"/>
  <c r="P12" i="20"/>
  <c r="L11" i="20"/>
  <c r="M11" i="20"/>
  <c r="N11" i="20"/>
  <c r="O11" i="20"/>
  <c r="P11" i="20"/>
  <c r="L10" i="20"/>
  <c r="M10" i="20"/>
  <c r="N10" i="20"/>
  <c r="O10" i="20"/>
  <c r="P10" i="20"/>
  <c r="L9" i="20"/>
  <c r="M9" i="20"/>
  <c r="N9" i="20"/>
  <c r="O9" i="20"/>
  <c r="P9" i="20"/>
  <c r="L8" i="20"/>
  <c r="M8" i="20"/>
  <c r="N8" i="20"/>
  <c r="O8" i="20"/>
  <c r="P8" i="20"/>
  <c r="L7" i="20"/>
  <c r="M7" i="20"/>
  <c r="N7" i="20"/>
  <c r="O7" i="20"/>
  <c r="P7" i="20"/>
  <c r="L6" i="20"/>
  <c r="M6" i="20"/>
  <c r="N6" i="20"/>
  <c r="O6" i="20"/>
  <c r="P6" i="20"/>
  <c r="L5" i="20"/>
  <c r="M5" i="20"/>
  <c r="N5" i="20"/>
  <c r="O5" i="20"/>
  <c r="P5" i="20"/>
  <c r="L4" i="20"/>
  <c r="M4" i="20"/>
  <c r="N4" i="20"/>
  <c r="O4" i="20"/>
  <c r="P4" i="20"/>
  <c r="L3" i="20"/>
  <c r="M3" i="20"/>
  <c r="N3" i="20"/>
  <c r="O3" i="20"/>
  <c r="P3" i="20"/>
  <c r="C14" i="20"/>
  <c r="D14" i="20"/>
  <c r="E14" i="20"/>
  <c r="F14" i="20"/>
  <c r="G14" i="20"/>
  <c r="H14" i="20"/>
  <c r="I14" i="20"/>
  <c r="C13" i="20"/>
  <c r="D13" i="20"/>
  <c r="E13" i="20"/>
  <c r="F13" i="20"/>
  <c r="G13" i="20"/>
  <c r="H13" i="20"/>
  <c r="I13" i="20"/>
  <c r="C12" i="20"/>
  <c r="D12" i="20"/>
  <c r="E12" i="20"/>
  <c r="F12" i="20"/>
  <c r="G12" i="20"/>
  <c r="H12" i="20"/>
  <c r="I12" i="20"/>
  <c r="C11" i="20"/>
  <c r="D11" i="20"/>
  <c r="E11" i="20"/>
  <c r="F11" i="20"/>
  <c r="G11" i="20"/>
  <c r="H11" i="20"/>
  <c r="I11" i="20"/>
  <c r="C10" i="20"/>
  <c r="D10" i="20"/>
  <c r="E10" i="20"/>
  <c r="F10" i="20"/>
  <c r="G10" i="20"/>
  <c r="H10" i="20"/>
  <c r="I10" i="20"/>
  <c r="C9" i="20"/>
  <c r="D9" i="20"/>
  <c r="E9" i="20"/>
  <c r="F9" i="20"/>
  <c r="G9" i="20"/>
  <c r="H9" i="20"/>
  <c r="I9" i="20"/>
  <c r="C8" i="20"/>
  <c r="D8" i="20"/>
  <c r="E8" i="20"/>
  <c r="F8" i="20"/>
  <c r="G8" i="20"/>
  <c r="H8" i="20"/>
  <c r="I8" i="20"/>
  <c r="C7" i="20"/>
  <c r="D7" i="20"/>
  <c r="E7" i="20"/>
  <c r="F7" i="20"/>
  <c r="G7" i="20"/>
  <c r="H7" i="20"/>
  <c r="I7" i="20"/>
  <c r="C6" i="20"/>
  <c r="D6" i="20"/>
  <c r="E6" i="20"/>
  <c r="F6" i="20"/>
  <c r="G6" i="20"/>
  <c r="H6" i="20"/>
  <c r="I6" i="20"/>
  <c r="C5" i="20"/>
  <c r="D5" i="20"/>
  <c r="E5" i="20"/>
  <c r="F5" i="20"/>
  <c r="G5" i="20"/>
  <c r="H5" i="20"/>
  <c r="I5" i="20"/>
  <c r="C4" i="20"/>
  <c r="D4" i="20"/>
  <c r="E4" i="20"/>
  <c r="F4" i="20"/>
  <c r="G4" i="20"/>
  <c r="H4" i="20"/>
  <c r="I4" i="20"/>
  <c r="C3" i="20"/>
  <c r="D3" i="20"/>
  <c r="E3" i="20"/>
  <c r="F3" i="20"/>
  <c r="G3" i="20"/>
  <c r="H3" i="20"/>
  <c r="I3" i="20"/>
  <c r="AE14" i="20"/>
  <c r="AE13" i="20"/>
  <c r="AE12" i="20"/>
  <c r="AE11" i="20"/>
  <c r="AE10" i="20"/>
  <c r="AE9" i="20"/>
  <c r="AE8" i="20"/>
  <c r="AE7" i="20"/>
  <c r="AE6" i="20"/>
  <c r="AE5" i="20"/>
  <c r="AE4" i="20"/>
  <c r="AE3" i="20"/>
  <c r="Z14" i="20"/>
  <c r="Z13" i="20"/>
  <c r="Z12" i="20"/>
  <c r="Z11" i="20"/>
  <c r="Z10" i="20"/>
  <c r="Z9" i="20"/>
  <c r="Z8" i="20"/>
  <c r="Z7" i="20"/>
  <c r="Z6" i="20"/>
  <c r="Z5" i="20"/>
  <c r="Z4" i="20"/>
  <c r="Z3" i="20"/>
  <c r="Q14" i="20"/>
  <c r="Q13" i="20"/>
  <c r="Q12" i="20"/>
  <c r="Q11" i="20"/>
  <c r="Q10" i="20"/>
  <c r="Q9" i="20"/>
  <c r="Q8" i="20"/>
  <c r="Q7" i="20"/>
  <c r="Q6" i="20"/>
  <c r="Q5" i="20"/>
  <c r="Q4" i="20"/>
  <c r="Q3" i="20"/>
  <c r="K14" i="20"/>
  <c r="K13" i="20"/>
  <c r="K12" i="20"/>
  <c r="K11" i="20"/>
  <c r="K10" i="20"/>
  <c r="K9" i="20"/>
  <c r="K8" i="20"/>
  <c r="K7" i="20"/>
  <c r="K6" i="20"/>
  <c r="K5" i="20"/>
  <c r="K4" i="20"/>
  <c r="K3" i="20"/>
  <c r="B14" i="20"/>
  <c r="B13" i="20"/>
  <c r="B12" i="20"/>
  <c r="B11" i="20"/>
  <c r="B10" i="20"/>
  <c r="B9" i="20"/>
  <c r="B8" i="20"/>
  <c r="B7" i="20"/>
  <c r="B6" i="20"/>
  <c r="B5" i="20"/>
  <c r="B4" i="20"/>
  <c r="B3" i="20"/>
  <c r="C14" i="19"/>
  <c r="D14" i="19"/>
  <c r="E14" i="19"/>
  <c r="F14" i="19"/>
  <c r="G14" i="19"/>
  <c r="H14" i="19"/>
  <c r="I14" i="19"/>
  <c r="C13" i="19"/>
  <c r="D13" i="19"/>
  <c r="E13" i="19"/>
  <c r="F13" i="19"/>
  <c r="G13" i="19"/>
  <c r="H13" i="19"/>
  <c r="I13" i="19"/>
  <c r="C12" i="19"/>
  <c r="D12" i="19"/>
  <c r="E12" i="19"/>
  <c r="F12" i="19"/>
  <c r="G12" i="19"/>
  <c r="H12" i="19"/>
  <c r="I12" i="19"/>
  <c r="C11" i="19"/>
  <c r="D11" i="19"/>
  <c r="E11" i="19"/>
  <c r="F11" i="19"/>
  <c r="G11" i="19"/>
  <c r="H11" i="19"/>
  <c r="I11" i="19"/>
  <c r="C10" i="19"/>
  <c r="D10" i="19"/>
  <c r="E10" i="19"/>
  <c r="F10" i="19"/>
  <c r="G10" i="19"/>
  <c r="H10" i="19"/>
  <c r="I10" i="19"/>
  <c r="C9" i="19"/>
  <c r="D9" i="19"/>
  <c r="E9" i="19"/>
  <c r="F9" i="19"/>
  <c r="G9" i="19"/>
  <c r="H9" i="19"/>
  <c r="I9" i="19"/>
  <c r="C8" i="19"/>
  <c r="D8" i="19"/>
  <c r="E8" i="19"/>
  <c r="F8" i="19"/>
  <c r="G8" i="19"/>
  <c r="H8" i="19"/>
  <c r="I8" i="19"/>
  <c r="C7" i="19"/>
  <c r="D7" i="19"/>
  <c r="E7" i="19"/>
  <c r="F7" i="19"/>
  <c r="G7" i="19"/>
  <c r="H7" i="19"/>
  <c r="I7" i="19"/>
  <c r="C6" i="19"/>
  <c r="D6" i="19"/>
  <c r="E6" i="19"/>
  <c r="F6" i="19"/>
  <c r="G6" i="19"/>
  <c r="H6" i="19"/>
  <c r="I6" i="19"/>
  <c r="C5" i="19"/>
  <c r="D5" i="19"/>
  <c r="E5" i="19"/>
  <c r="F5" i="19"/>
  <c r="G5" i="19"/>
  <c r="H5" i="19"/>
  <c r="I5" i="19"/>
  <c r="C4" i="19"/>
  <c r="D4" i="19"/>
  <c r="E4" i="19"/>
  <c r="F4" i="19"/>
  <c r="G4" i="19"/>
  <c r="H4" i="19"/>
  <c r="I4" i="19"/>
  <c r="C3" i="19"/>
  <c r="D3" i="19"/>
  <c r="E3" i="19"/>
  <c r="F3" i="19"/>
  <c r="G3" i="19"/>
  <c r="H3" i="19"/>
  <c r="I3" i="19"/>
  <c r="L14" i="19"/>
  <c r="M14" i="19"/>
  <c r="N14" i="19"/>
  <c r="O14" i="19"/>
  <c r="P14" i="19"/>
  <c r="L13" i="19"/>
  <c r="M13" i="19"/>
  <c r="N13" i="19"/>
  <c r="O13" i="19"/>
  <c r="P13" i="19"/>
  <c r="L12" i="19"/>
  <c r="M12" i="19"/>
  <c r="N12" i="19"/>
  <c r="O12" i="19"/>
  <c r="P12" i="19"/>
  <c r="L11" i="19"/>
  <c r="M11" i="19"/>
  <c r="N11" i="19"/>
  <c r="O11" i="19"/>
  <c r="P11" i="19"/>
  <c r="L10" i="19"/>
  <c r="M10" i="19"/>
  <c r="N10" i="19"/>
  <c r="O10" i="19"/>
  <c r="P10" i="19"/>
  <c r="L9" i="19"/>
  <c r="M9" i="19"/>
  <c r="N9" i="19"/>
  <c r="O9" i="19"/>
  <c r="P9" i="19"/>
  <c r="L8" i="19"/>
  <c r="M8" i="19"/>
  <c r="N8" i="19"/>
  <c r="O8" i="19"/>
  <c r="P8" i="19"/>
  <c r="L7" i="19"/>
  <c r="M7" i="19"/>
  <c r="N7" i="19"/>
  <c r="O7" i="19"/>
  <c r="P7" i="19"/>
  <c r="L6" i="19"/>
  <c r="M6" i="19"/>
  <c r="N6" i="19"/>
  <c r="O6" i="19"/>
  <c r="P6" i="19"/>
  <c r="L5" i="19"/>
  <c r="M5" i="19"/>
  <c r="N5" i="19"/>
  <c r="O5" i="19"/>
  <c r="P5" i="19"/>
  <c r="L4" i="19"/>
  <c r="M4" i="19"/>
  <c r="N4" i="19"/>
  <c r="O4" i="19"/>
  <c r="P4" i="19"/>
  <c r="L3" i="19"/>
  <c r="M3" i="19"/>
  <c r="N3" i="19"/>
  <c r="O3" i="19"/>
  <c r="P3" i="19"/>
  <c r="R14" i="19"/>
  <c r="S14" i="19"/>
  <c r="T14" i="19"/>
  <c r="U14" i="19"/>
  <c r="R13" i="19"/>
  <c r="S13" i="19"/>
  <c r="T13" i="19"/>
  <c r="U13" i="19"/>
  <c r="R12" i="19"/>
  <c r="S12" i="19"/>
  <c r="T12" i="19"/>
  <c r="U12" i="19"/>
  <c r="R11" i="19"/>
  <c r="S11" i="19"/>
  <c r="T11" i="19"/>
  <c r="U11" i="19"/>
  <c r="R10" i="19"/>
  <c r="S10" i="19"/>
  <c r="T10" i="19"/>
  <c r="U10" i="19"/>
  <c r="R9" i="19"/>
  <c r="S9" i="19"/>
  <c r="T9" i="19"/>
  <c r="U9" i="19"/>
  <c r="R8" i="19"/>
  <c r="S8" i="19"/>
  <c r="T8" i="19"/>
  <c r="U8" i="19"/>
  <c r="R7" i="19"/>
  <c r="S7" i="19"/>
  <c r="T7" i="19"/>
  <c r="U7" i="19"/>
  <c r="R6" i="19"/>
  <c r="S6" i="19"/>
  <c r="T6" i="19"/>
  <c r="U6" i="19"/>
  <c r="R5" i="19"/>
  <c r="S5" i="19"/>
  <c r="T5" i="19"/>
  <c r="U5" i="19"/>
  <c r="R4" i="19"/>
  <c r="S4" i="19"/>
  <c r="T4" i="19"/>
  <c r="U4" i="19"/>
  <c r="R3" i="19"/>
  <c r="S3" i="19"/>
  <c r="T3" i="19"/>
  <c r="AA14" i="19"/>
  <c r="AB14" i="19"/>
  <c r="AC14" i="19"/>
  <c r="AD14" i="19"/>
  <c r="AA13" i="19"/>
  <c r="AB13" i="19"/>
  <c r="AC13" i="19"/>
  <c r="AD13" i="19"/>
  <c r="AA12" i="19"/>
  <c r="AB12" i="19"/>
  <c r="AC12" i="19"/>
  <c r="AD12" i="19"/>
  <c r="AA11" i="19"/>
  <c r="AB11" i="19"/>
  <c r="AC11" i="19"/>
  <c r="AD11" i="19"/>
  <c r="AA10" i="19"/>
  <c r="AB10" i="19"/>
  <c r="AC10" i="19"/>
  <c r="AD10" i="19"/>
  <c r="AA9" i="19"/>
  <c r="AB9" i="19"/>
  <c r="AC9" i="19"/>
  <c r="AD9" i="19"/>
  <c r="AA8" i="19"/>
  <c r="AB8" i="19"/>
  <c r="AB15" i="19" s="1"/>
  <c r="AC8" i="19"/>
  <c r="AD8" i="19"/>
  <c r="AA7" i="19"/>
  <c r="AB7" i="19"/>
  <c r="AC7" i="19"/>
  <c r="AD7" i="19"/>
  <c r="AA6" i="19"/>
  <c r="AB6" i="19"/>
  <c r="AC6" i="19"/>
  <c r="AD6" i="19"/>
  <c r="AA5" i="19"/>
  <c r="AB5" i="19"/>
  <c r="AC5" i="19"/>
  <c r="AD5" i="19"/>
  <c r="AA4" i="19"/>
  <c r="AB4" i="19"/>
  <c r="AC4" i="19"/>
  <c r="AD4" i="19"/>
  <c r="AA3" i="19"/>
  <c r="AB3" i="19"/>
  <c r="AC3" i="19"/>
  <c r="AC15" i="19"/>
  <c r="AD3" i="19"/>
  <c r="AE14" i="19"/>
  <c r="AE13" i="19"/>
  <c r="AE12" i="19"/>
  <c r="AE11" i="19"/>
  <c r="AE10" i="19"/>
  <c r="AE9" i="19"/>
  <c r="AE8" i="19"/>
  <c r="AE7" i="19"/>
  <c r="AE6" i="19"/>
  <c r="AE5" i="19"/>
  <c r="AE4" i="19"/>
  <c r="AE3" i="19"/>
  <c r="Z14" i="19"/>
  <c r="Z13" i="19"/>
  <c r="Z12" i="19"/>
  <c r="Z11" i="19"/>
  <c r="Z10" i="19"/>
  <c r="Z9" i="19"/>
  <c r="Z8" i="19"/>
  <c r="Z7" i="19"/>
  <c r="Z6" i="19"/>
  <c r="Z5" i="19"/>
  <c r="Z4" i="19"/>
  <c r="Z3" i="19"/>
  <c r="Q14" i="19"/>
  <c r="Q13" i="19"/>
  <c r="Q12" i="19"/>
  <c r="Q11" i="19"/>
  <c r="Q10" i="19"/>
  <c r="Q9" i="19"/>
  <c r="Q8" i="19"/>
  <c r="Q7" i="19"/>
  <c r="Q6" i="19"/>
  <c r="Q5" i="19"/>
  <c r="Q4" i="19"/>
  <c r="Q3" i="19"/>
  <c r="K14" i="19"/>
  <c r="K13" i="19"/>
  <c r="K12" i="19"/>
  <c r="K11" i="19"/>
  <c r="K10" i="19"/>
  <c r="K9" i="19"/>
  <c r="K8" i="19"/>
  <c r="K7" i="19"/>
  <c r="K6" i="19"/>
  <c r="K5" i="19"/>
  <c r="K4" i="19"/>
  <c r="K3" i="19"/>
  <c r="B14" i="19"/>
  <c r="B13" i="19"/>
  <c r="B12" i="19"/>
  <c r="B11" i="19"/>
  <c r="B10" i="19"/>
  <c r="B9" i="19"/>
  <c r="B8" i="19"/>
  <c r="B7" i="19"/>
  <c r="B6" i="19"/>
  <c r="B5" i="19"/>
  <c r="B4" i="19"/>
  <c r="B3" i="19"/>
  <c r="R14" i="22"/>
  <c r="S14" i="22"/>
  <c r="T14" i="22"/>
  <c r="U14" i="22"/>
  <c r="R13" i="22"/>
  <c r="S13" i="22"/>
  <c r="T13" i="22"/>
  <c r="U13" i="22"/>
  <c r="R12" i="22"/>
  <c r="S12" i="22"/>
  <c r="T12" i="22"/>
  <c r="U12" i="22"/>
  <c r="R11" i="22"/>
  <c r="S11" i="22"/>
  <c r="T11" i="22"/>
  <c r="U11" i="22"/>
  <c r="R10" i="22"/>
  <c r="S10" i="22"/>
  <c r="T10" i="22"/>
  <c r="U10" i="22"/>
  <c r="R9" i="22"/>
  <c r="S9" i="22"/>
  <c r="T9" i="22"/>
  <c r="U9" i="22"/>
  <c r="R8" i="22"/>
  <c r="S8" i="22"/>
  <c r="T8" i="22"/>
  <c r="U8" i="22"/>
  <c r="R7" i="22"/>
  <c r="S7" i="22"/>
  <c r="T7" i="22"/>
  <c r="U7" i="22"/>
  <c r="R6" i="22"/>
  <c r="S6" i="22"/>
  <c r="T6" i="22"/>
  <c r="U6" i="22"/>
  <c r="R5" i="22"/>
  <c r="S5" i="22"/>
  <c r="T5" i="22"/>
  <c r="U5" i="22"/>
  <c r="R4" i="22"/>
  <c r="S4" i="22"/>
  <c r="T4" i="22"/>
  <c r="U4" i="22"/>
  <c r="R3" i="22"/>
  <c r="S3" i="22"/>
  <c r="T3" i="22"/>
  <c r="U3" i="22"/>
  <c r="AA14" i="22"/>
  <c r="AB14" i="22"/>
  <c r="AC14" i="22"/>
  <c r="AD14" i="22"/>
  <c r="AA13" i="22"/>
  <c r="AB13" i="22"/>
  <c r="AC13" i="22"/>
  <c r="AD13" i="22"/>
  <c r="AA12" i="22"/>
  <c r="AB12" i="22"/>
  <c r="AC12" i="22"/>
  <c r="AD12" i="22"/>
  <c r="AA11" i="22"/>
  <c r="AB11" i="22"/>
  <c r="AC11" i="22"/>
  <c r="AD11" i="22"/>
  <c r="AA10" i="22"/>
  <c r="AB10" i="22"/>
  <c r="AC10" i="22"/>
  <c r="AD10" i="22"/>
  <c r="AA9" i="22"/>
  <c r="AB9" i="22"/>
  <c r="AC9" i="22"/>
  <c r="AD9" i="22"/>
  <c r="AA8" i="22"/>
  <c r="AB8" i="22"/>
  <c r="AC8" i="22"/>
  <c r="AD8" i="22"/>
  <c r="AA7" i="22"/>
  <c r="AB7" i="22"/>
  <c r="AC7" i="22"/>
  <c r="AD7" i="22"/>
  <c r="AA6" i="22"/>
  <c r="AB6" i="22"/>
  <c r="AC6" i="22"/>
  <c r="AD6" i="22"/>
  <c r="AA5" i="22"/>
  <c r="AB5" i="22"/>
  <c r="AC5" i="22"/>
  <c r="AD5" i="22"/>
  <c r="AA4" i="22"/>
  <c r="AB4" i="22"/>
  <c r="AC4" i="22"/>
  <c r="AD4" i="22"/>
  <c r="AA3" i="22"/>
  <c r="AB3" i="22"/>
  <c r="AC3" i="22"/>
  <c r="AD3" i="22"/>
  <c r="AE14" i="22"/>
  <c r="AE13" i="22"/>
  <c r="AE12" i="22"/>
  <c r="AE11" i="22"/>
  <c r="AE10" i="22"/>
  <c r="AE9" i="22"/>
  <c r="AE8" i="22"/>
  <c r="AE7" i="22"/>
  <c r="AE6" i="22"/>
  <c r="AE5" i="22"/>
  <c r="AE4" i="22"/>
  <c r="AE3" i="22"/>
  <c r="Z14" i="22"/>
  <c r="Z13" i="22"/>
  <c r="Z12" i="22"/>
  <c r="Z11" i="22"/>
  <c r="Z10" i="22"/>
  <c r="Z9" i="22"/>
  <c r="Z8" i="22"/>
  <c r="Z15" i="22" s="1"/>
  <c r="Z7" i="22"/>
  <c r="Z6" i="22"/>
  <c r="Z5" i="22"/>
  <c r="Z4" i="22"/>
  <c r="Z3" i="22"/>
  <c r="Q14" i="22"/>
  <c r="Q13" i="22"/>
  <c r="Q12" i="22"/>
  <c r="Q11" i="22"/>
  <c r="Q10" i="22"/>
  <c r="Q9" i="22"/>
  <c r="Q8" i="22"/>
  <c r="Q7" i="22"/>
  <c r="Q6" i="22"/>
  <c r="Q5" i="22"/>
  <c r="Q4" i="22"/>
  <c r="Q3" i="22"/>
  <c r="L14" i="22"/>
  <c r="M14" i="22"/>
  <c r="N14" i="22"/>
  <c r="O14" i="22"/>
  <c r="P14" i="22"/>
  <c r="L13" i="22"/>
  <c r="M13" i="22"/>
  <c r="N13" i="22"/>
  <c r="O13" i="22"/>
  <c r="P13" i="22"/>
  <c r="L12" i="22"/>
  <c r="M12" i="22"/>
  <c r="N12" i="22"/>
  <c r="O12" i="22"/>
  <c r="P12" i="22"/>
  <c r="L11" i="22"/>
  <c r="M11" i="22"/>
  <c r="N11" i="22"/>
  <c r="O11" i="22"/>
  <c r="P11" i="22"/>
  <c r="L10" i="22"/>
  <c r="M10" i="22"/>
  <c r="N10" i="22"/>
  <c r="O10" i="22"/>
  <c r="P10" i="22"/>
  <c r="L9" i="22"/>
  <c r="M9" i="22"/>
  <c r="N9" i="22"/>
  <c r="O9" i="22"/>
  <c r="P9" i="22"/>
  <c r="L8" i="22"/>
  <c r="M8" i="22"/>
  <c r="N8" i="22"/>
  <c r="O8" i="22"/>
  <c r="P8" i="22"/>
  <c r="L7" i="22"/>
  <c r="M7" i="22"/>
  <c r="N7" i="22"/>
  <c r="O7" i="22"/>
  <c r="P7" i="22"/>
  <c r="L6" i="22"/>
  <c r="M6" i="22"/>
  <c r="N6" i="22"/>
  <c r="O6" i="22"/>
  <c r="P6" i="22"/>
  <c r="L5" i="22"/>
  <c r="M5" i="22"/>
  <c r="N5" i="22"/>
  <c r="O5" i="22"/>
  <c r="P5" i="22"/>
  <c r="L4" i="22"/>
  <c r="M4" i="22"/>
  <c r="N4" i="22"/>
  <c r="O4" i="22"/>
  <c r="P4" i="22"/>
  <c r="L3" i="22"/>
  <c r="M3" i="22"/>
  <c r="N3" i="22"/>
  <c r="O3" i="22"/>
  <c r="P3" i="22"/>
  <c r="C14" i="22"/>
  <c r="D14" i="22"/>
  <c r="E14" i="22"/>
  <c r="F14" i="22"/>
  <c r="G14" i="22"/>
  <c r="H14" i="22"/>
  <c r="I14" i="22"/>
  <c r="C13" i="22"/>
  <c r="D13" i="22"/>
  <c r="E13" i="22"/>
  <c r="F13" i="22"/>
  <c r="G13" i="22"/>
  <c r="H13" i="22"/>
  <c r="I13" i="22"/>
  <c r="C12" i="22"/>
  <c r="D12" i="22"/>
  <c r="E12" i="22"/>
  <c r="F12" i="22"/>
  <c r="G12" i="22"/>
  <c r="H12" i="22"/>
  <c r="I12" i="22"/>
  <c r="C11" i="22"/>
  <c r="D11" i="22"/>
  <c r="E11" i="22"/>
  <c r="F11" i="22"/>
  <c r="G11" i="22"/>
  <c r="H11" i="22"/>
  <c r="I11" i="22"/>
  <c r="C10" i="22"/>
  <c r="D10" i="22"/>
  <c r="E10" i="22"/>
  <c r="F10" i="22"/>
  <c r="G10" i="22"/>
  <c r="H10" i="22"/>
  <c r="I10" i="22"/>
  <c r="C9" i="22"/>
  <c r="D9" i="22"/>
  <c r="E9" i="22"/>
  <c r="F9" i="22"/>
  <c r="G9" i="22"/>
  <c r="H9" i="22"/>
  <c r="I9" i="22"/>
  <c r="C8" i="22"/>
  <c r="D8" i="22"/>
  <c r="E8" i="22"/>
  <c r="F8" i="22"/>
  <c r="G8" i="22"/>
  <c r="H8" i="22"/>
  <c r="I8" i="22"/>
  <c r="C7" i="22"/>
  <c r="D7" i="22"/>
  <c r="E7" i="22"/>
  <c r="F7" i="22"/>
  <c r="G7" i="22"/>
  <c r="H7" i="22"/>
  <c r="I7" i="22"/>
  <c r="C6" i="22"/>
  <c r="D6" i="22"/>
  <c r="E6" i="22"/>
  <c r="F6" i="22"/>
  <c r="G6" i="22"/>
  <c r="H6" i="22"/>
  <c r="I6" i="22"/>
  <c r="C5" i="22"/>
  <c r="D5" i="22"/>
  <c r="E5" i="22"/>
  <c r="F5" i="22"/>
  <c r="G5" i="22"/>
  <c r="H5" i="22"/>
  <c r="I5" i="22"/>
  <c r="C4" i="22"/>
  <c r="D4" i="22"/>
  <c r="E4" i="22"/>
  <c r="F4" i="22"/>
  <c r="G4" i="22"/>
  <c r="H4" i="22"/>
  <c r="I4" i="22"/>
  <c r="C3" i="22"/>
  <c r="D3" i="22"/>
  <c r="E3" i="22"/>
  <c r="F3" i="22"/>
  <c r="G3" i="22"/>
  <c r="H3" i="22"/>
  <c r="I3" i="22"/>
  <c r="K14" i="22"/>
  <c r="K13" i="22"/>
  <c r="K12" i="22"/>
  <c r="K11" i="22"/>
  <c r="K10" i="22"/>
  <c r="K9" i="22"/>
  <c r="K8" i="22"/>
  <c r="K7" i="22"/>
  <c r="K6" i="22"/>
  <c r="K5" i="22"/>
  <c r="K4" i="22"/>
  <c r="K3" i="22"/>
  <c r="B14" i="22"/>
  <c r="B13" i="22"/>
  <c r="B12" i="22"/>
  <c r="B11" i="22"/>
  <c r="B10" i="22"/>
  <c r="B9" i="22"/>
  <c r="B8" i="22"/>
  <c r="B7" i="22"/>
  <c r="B6" i="22"/>
  <c r="B5" i="22"/>
  <c r="B4" i="22"/>
  <c r="B3" i="22"/>
  <c r="AE14" i="16"/>
  <c r="AE13" i="16"/>
  <c r="AE12" i="16"/>
  <c r="AE11" i="16"/>
  <c r="AE10" i="16"/>
  <c r="AE9" i="16"/>
  <c r="AE8" i="16"/>
  <c r="AE7" i="16"/>
  <c r="AE6" i="16"/>
  <c r="AE5" i="16"/>
  <c r="AE4" i="16"/>
  <c r="AE3" i="16"/>
  <c r="AA14" i="16"/>
  <c r="AB14" i="16"/>
  <c r="AC14" i="16"/>
  <c r="AD14" i="16"/>
  <c r="AA13" i="16"/>
  <c r="AB13" i="16"/>
  <c r="AC13" i="16"/>
  <c r="AD13" i="16"/>
  <c r="AA12" i="16"/>
  <c r="AB12" i="16"/>
  <c r="AC12" i="16"/>
  <c r="AD12" i="16"/>
  <c r="AA11" i="16"/>
  <c r="AB11" i="16"/>
  <c r="AC11" i="16"/>
  <c r="AD11" i="16"/>
  <c r="AA10" i="16"/>
  <c r="AB10" i="16"/>
  <c r="AC10" i="16"/>
  <c r="AD10" i="16"/>
  <c r="AA9" i="16"/>
  <c r="AB9" i="16"/>
  <c r="AC9" i="16"/>
  <c r="AD9" i="16"/>
  <c r="AA8" i="16"/>
  <c r="AB8" i="16"/>
  <c r="AC8" i="16"/>
  <c r="AD8" i="16"/>
  <c r="AA7" i="16"/>
  <c r="AB7" i="16"/>
  <c r="AC7" i="16"/>
  <c r="AD7" i="16"/>
  <c r="AA6" i="16"/>
  <c r="AB6" i="16"/>
  <c r="AC6" i="16"/>
  <c r="AD6" i="16"/>
  <c r="AA5" i="16"/>
  <c r="AB5" i="16"/>
  <c r="AC5" i="16"/>
  <c r="AD5" i="16"/>
  <c r="AA4" i="16"/>
  <c r="AB4" i="16"/>
  <c r="AC4" i="16"/>
  <c r="AD4" i="16"/>
  <c r="AA3" i="16"/>
  <c r="AB3" i="16"/>
  <c r="AC3" i="16"/>
  <c r="AD3" i="16"/>
  <c r="Z14" i="16"/>
  <c r="Z13" i="16"/>
  <c r="Z12" i="16"/>
  <c r="Z11" i="16"/>
  <c r="Z10" i="16"/>
  <c r="Z9" i="16"/>
  <c r="Z8" i="16"/>
  <c r="Z7" i="16"/>
  <c r="Z6" i="16"/>
  <c r="Z5" i="16"/>
  <c r="Z4" i="16"/>
  <c r="Z3" i="16"/>
  <c r="R14" i="16"/>
  <c r="S14" i="16"/>
  <c r="T14" i="16"/>
  <c r="U14" i="16"/>
  <c r="R13" i="16"/>
  <c r="S13" i="16"/>
  <c r="T13" i="16"/>
  <c r="U13" i="16"/>
  <c r="R12" i="16"/>
  <c r="S12" i="16"/>
  <c r="T12" i="16"/>
  <c r="U12" i="16"/>
  <c r="R11" i="16"/>
  <c r="S11" i="16"/>
  <c r="T11" i="16"/>
  <c r="U11" i="16"/>
  <c r="R10" i="16"/>
  <c r="S10" i="16"/>
  <c r="T10" i="16"/>
  <c r="U10" i="16"/>
  <c r="R9" i="16"/>
  <c r="S9" i="16"/>
  <c r="T9" i="16"/>
  <c r="U9" i="16"/>
  <c r="R8" i="16"/>
  <c r="S8" i="16"/>
  <c r="T8" i="16"/>
  <c r="U8" i="16"/>
  <c r="R7" i="16"/>
  <c r="S7" i="16"/>
  <c r="T7" i="16"/>
  <c r="U7" i="16"/>
  <c r="R6" i="16"/>
  <c r="S6" i="16"/>
  <c r="T6" i="16"/>
  <c r="U6" i="16"/>
  <c r="R5" i="16"/>
  <c r="S5" i="16"/>
  <c r="T5" i="16"/>
  <c r="U5" i="16"/>
  <c r="R4" i="16"/>
  <c r="S4" i="16"/>
  <c r="T4" i="16"/>
  <c r="U4" i="16"/>
  <c r="R3" i="16"/>
  <c r="S3" i="16"/>
  <c r="T3" i="16"/>
  <c r="U3" i="16"/>
  <c r="Q14" i="16"/>
  <c r="Q13" i="16"/>
  <c r="Q12" i="16"/>
  <c r="Q11" i="16"/>
  <c r="Q10" i="16"/>
  <c r="Q9" i="16"/>
  <c r="Q8" i="16"/>
  <c r="Q7" i="16"/>
  <c r="Q6" i="16"/>
  <c r="Q5" i="16"/>
  <c r="Q4" i="16"/>
  <c r="Q3" i="16"/>
  <c r="L14" i="16"/>
  <c r="M14" i="16"/>
  <c r="N14" i="16"/>
  <c r="O14" i="16"/>
  <c r="P14" i="16"/>
  <c r="L13" i="16"/>
  <c r="M13" i="16"/>
  <c r="N13" i="16"/>
  <c r="O13" i="16"/>
  <c r="P13" i="16"/>
  <c r="L12" i="16"/>
  <c r="M12" i="16"/>
  <c r="N12" i="16"/>
  <c r="O12" i="16"/>
  <c r="P12" i="16"/>
  <c r="L11" i="16"/>
  <c r="M11" i="16"/>
  <c r="N11" i="16"/>
  <c r="O11" i="16"/>
  <c r="P11" i="16"/>
  <c r="L10" i="16"/>
  <c r="M10" i="16"/>
  <c r="N10" i="16"/>
  <c r="O10" i="16"/>
  <c r="P10" i="16"/>
  <c r="L9" i="16"/>
  <c r="M9" i="16"/>
  <c r="N9" i="16"/>
  <c r="O9" i="16"/>
  <c r="P9" i="16"/>
  <c r="L8" i="16"/>
  <c r="M8" i="16"/>
  <c r="N8" i="16"/>
  <c r="O8" i="16"/>
  <c r="P8" i="16"/>
  <c r="L7" i="16"/>
  <c r="M7" i="16"/>
  <c r="N7" i="16"/>
  <c r="O7" i="16"/>
  <c r="P7" i="16"/>
  <c r="L6" i="16"/>
  <c r="M6" i="16"/>
  <c r="N6" i="16"/>
  <c r="O6" i="16"/>
  <c r="P6" i="16"/>
  <c r="L5" i="16"/>
  <c r="M5" i="16"/>
  <c r="N5" i="16"/>
  <c r="O5" i="16"/>
  <c r="P5" i="16"/>
  <c r="L4" i="16"/>
  <c r="M4" i="16"/>
  <c r="N4" i="16"/>
  <c r="O4" i="16"/>
  <c r="P4" i="16"/>
  <c r="L3" i="16"/>
  <c r="M3" i="16"/>
  <c r="N3" i="16"/>
  <c r="O3" i="16"/>
  <c r="P3" i="16"/>
  <c r="K14" i="16"/>
  <c r="K13" i="16"/>
  <c r="K12" i="16"/>
  <c r="K11" i="16"/>
  <c r="K10" i="16"/>
  <c r="K9" i="16"/>
  <c r="K8" i="16"/>
  <c r="K7" i="16"/>
  <c r="K6" i="16"/>
  <c r="K5" i="16"/>
  <c r="K4" i="16"/>
  <c r="K3" i="16"/>
  <c r="C14" i="16"/>
  <c r="D14" i="16"/>
  <c r="E14" i="16"/>
  <c r="F14" i="16"/>
  <c r="G14" i="16"/>
  <c r="H14" i="16"/>
  <c r="I14" i="16"/>
  <c r="C13" i="16"/>
  <c r="D13" i="16"/>
  <c r="E13" i="16"/>
  <c r="F13" i="16"/>
  <c r="G13" i="16"/>
  <c r="H13" i="16"/>
  <c r="I13" i="16"/>
  <c r="C12" i="16"/>
  <c r="D12" i="16"/>
  <c r="E12" i="16"/>
  <c r="F12" i="16"/>
  <c r="G12" i="16"/>
  <c r="H12" i="16"/>
  <c r="I12" i="16"/>
  <c r="C11" i="16"/>
  <c r="D11" i="16"/>
  <c r="E11" i="16"/>
  <c r="F11" i="16"/>
  <c r="G11" i="16"/>
  <c r="H11" i="16"/>
  <c r="I11" i="16"/>
  <c r="C10" i="16"/>
  <c r="D10" i="16"/>
  <c r="E10" i="16"/>
  <c r="F10" i="16"/>
  <c r="G10" i="16"/>
  <c r="H10" i="16"/>
  <c r="I10" i="16"/>
  <c r="C9" i="16"/>
  <c r="D9" i="16"/>
  <c r="E9" i="16"/>
  <c r="F9" i="16"/>
  <c r="G9" i="16"/>
  <c r="H9" i="16"/>
  <c r="I9" i="16"/>
  <c r="C8" i="16"/>
  <c r="D8" i="16"/>
  <c r="E8" i="16"/>
  <c r="F8" i="16"/>
  <c r="G8" i="16"/>
  <c r="H8" i="16"/>
  <c r="I8" i="16"/>
  <c r="C7" i="16"/>
  <c r="D7" i="16"/>
  <c r="E7" i="16"/>
  <c r="F7" i="16"/>
  <c r="G7" i="16"/>
  <c r="H7" i="16"/>
  <c r="I7" i="16"/>
  <c r="C6" i="16"/>
  <c r="D6" i="16"/>
  <c r="E6" i="16"/>
  <c r="F6" i="16"/>
  <c r="G6" i="16"/>
  <c r="H6" i="16"/>
  <c r="I6" i="16"/>
  <c r="C5" i="16"/>
  <c r="D5" i="16"/>
  <c r="E5" i="16"/>
  <c r="F5" i="16"/>
  <c r="G5" i="16"/>
  <c r="H5" i="16"/>
  <c r="I5" i="16"/>
  <c r="C4" i="16"/>
  <c r="D4" i="16"/>
  <c r="E4" i="16"/>
  <c r="F4" i="16"/>
  <c r="G4" i="16"/>
  <c r="H4" i="16"/>
  <c r="I4" i="16"/>
  <c r="C3" i="16"/>
  <c r="D3" i="16"/>
  <c r="E3" i="16"/>
  <c r="F3" i="16"/>
  <c r="G3" i="16"/>
  <c r="H3" i="16"/>
  <c r="I3" i="16"/>
  <c r="B14" i="16"/>
  <c r="B13" i="16"/>
  <c r="B12" i="16"/>
  <c r="B11" i="16"/>
  <c r="B10" i="16"/>
  <c r="B9" i="16"/>
  <c r="B8" i="16"/>
  <c r="B7" i="16"/>
  <c r="B6" i="16"/>
  <c r="B5" i="16"/>
  <c r="B4" i="16"/>
  <c r="B3" i="16"/>
  <c r="AE14" i="15"/>
  <c r="AE13" i="15"/>
  <c r="AE12" i="15"/>
  <c r="AE11" i="15"/>
  <c r="AE10" i="15"/>
  <c r="AE9" i="15"/>
  <c r="AE8" i="15"/>
  <c r="AE7" i="15"/>
  <c r="AE6" i="15"/>
  <c r="AE5" i="15"/>
  <c r="AE4" i="15"/>
  <c r="AE3" i="15"/>
  <c r="AA14" i="15"/>
  <c r="AB14" i="15"/>
  <c r="AC14" i="15"/>
  <c r="AD14" i="15"/>
  <c r="AA13" i="15"/>
  <c r="AB13" i="15"/>
  <c r="AC13" i="15"/>
  <c r="AD13" i="15"/>
  <c r="AA12" i="15"/>
  <c r="AB12" i="15"/>
  <c r="AC12" i="15"/>
  <c r="AD12" i="15"/>
  <c r="AA11" i="15"/>
  <c r="AB11" i="15"/>
  <c r="AC11" i="15"/>
  <c r="AD11" i="15"/>
  <c r="AA10" i="15"/>
  <c r="AB10" i="15"/>
  <c r="AC10" i="15"/>
  <c r="AD10" i="15"/>
  <c r="AA9" i="15"/>
  <c r="AB9" i="15"/>
  <c r="AC9" i="15"/>
  <c r="AD9" i="15"/>
  <c r="AA8" i="15"/>
  <c r="AB8" i="15"/>
  <c r="AC8" i="15"/>
  <c r="AD8" i="15"/>
  <c r="AD15" i="15" s="1"/>
  <c r="AA7" i="15"/>
  <c r="AB7" i="15"/>
  <c r="AC7" i="15"/>
  <c r="AD7" i="15"/>
  <c r="AA6" i="15"/>
  <c r="AB6" i="15"/>
  <c r="AC6" i="15"/>
  <c r="AD6" i="15"/>
  <c r="AA5" i="15"/>
  <c r="AB5" i="15"/>
  <c r="AC5" i="15"/>
  <c r="AD5" i="15"/>
  <c r="AA4" i="15"/>
  <c r="AB4" i="15"/>
  <c r="AC4" i="15"/>
  <c r="AD4" i="15"/>
  <c r="AA3" i="15"/>
  <c r="AB3" i="15"/>
  <c r="AC3" i="15"/>
  <c r="AD3" i="15"/>
  <c r="Z14" i="15"/>
  <c r="Z13" i="15"/>
  <c r="Z12" i="15"/>
  <c r="Z11" i="15"/>
  <c r="Z10" i="15"/>
  <c r="Z9" i="15"/>
  <c r="Z8" i="15"/>
  <c r="Z15" i="15" s="1"/>
  <c r="Z7" i="15"/>
  <c r="Z6" i="15"/>
  <c r="Z5" i="15"/>
  <c r="Z4" i="15"/>
  <c r="Z3" i="15"/>
  <c r="R14" i="15"/>
  <c r="S14" i="15"/>
  <c r="T14" i="15"/>
  <c r="U14" i="15"/>
  <c r="R13" i="15"/>
  <c r="S13" i="15"/>
  <c r="T13" i="15"/>
  <c r="U13" i="15"/>
  <c r="R12" i="15"/>
  <c r="S12" i="15"/>
  <c r="T12" i="15"/>
  <c r="U12" i="15"/>
  <c r="R11" i="15"/>
  <c r="S11" i="15"/>
  <c r="T11" i="15"/>
  <c r="U11" i="15"/>
  <c r="R10" i="15"/>
  <c r="S10" i="15"/>
  <c r="T10" i="15"/>
  <c r="U10" i="15"/>
  <c r="R9" i="15"/>
  <c r="S9" i="15"/>
  <c r="T9" i="15"/>
  <c r="U9" i="15"/>
  <c r="R8" i="15"/>
  <c r="S8" i="15"/>
  <c r="T8" i="15"/>
  <c r="U8" i="15"/>
  <c r="R7" i="15"/>
  <c r="S7" i="15"/>
  <c r="T7" i="15"/>
  <c r="U7" i="15"/>
  <c r="R6" i="15"/>
  <c r="S6" i="15"/>
  <c r="T6" i="15"/>
  <c r="U6" i="15"/>
  <c r="R5" i="15"/>
  <c r="S5" i="15"/>
  <c r="T5" i="15"/>
  <c r="U5" i="15"/>
  <c r="R4" i="15"/>
  <c r="S4" i="15"/>
  <c r="T4" i="15"/>
  <c r="U4" i="15"/>
  <c r="R3" i="15"/>
  <c r="S3" i="15"/>
  <c r="Q14" i="15"/>
  <c r="Q13" i="15"/>
  <c r="Q12" i="15"/>
  <c r="Q11" i="15"/>
  <c r="Q10" i="15"/>
  <c r="Q9" i="15"/>
  <c r="Q8" i="15"/>
  <c r="Q7" i="15"/>
  <c r="Q6" i="15"/>
  <c r="Q5" i="15"/>
  <c r="Q4" i="15"/>
  <c r="Q3" i="15"/>
  <c r="L14" i="15"/>
  <c r="M14" i="15"/>
  <c r="N14" i="15"/>
  <c r="O14" i="15"/>
  <c r="P14" i="15"/>
  <c r="L13" i="15"/>
  <c r="M13" i="15"/>
  <c r="N13" i="15"/>
  <c r="O13" i="15"/>
  <c r="P13" i="15"/>
  <c r="L12" i="15"/>
  <c r="M12" i="15"/>
  <c r="N12" i="15"/>
  <c r="O12" i="15"/>
  <c r="P12" i="15"/>
  <c r="L11" i="15"/>
  <c r="M11" i="15"/>
  <c r="N11" i="15"/>
  <c r="O11" i="15"/>
  <c r="P11" i="15"/>
  <c r="L10" i="15"/>
  <c r="M10" i="15"/>
  <c r="N10" i="15"/>
  <c r="O10" i="15"/>
  <c r="P10" i="15"/>
  <c r="L9" i="15"/>
  <c r="M9" i="15"/>
  <c r="N9" i="15"/>
  <c r="O9" i="15"/>
  <c r="P9" i="15"/>
  <c r="L8" i="15"/>
  <c r="M8" i="15"/>
  <c r="N8" i="15"/>
  <c r="O8" i="15"/>
  <c r="P8" i="15"/>
  <c r="L7" i="15"/>
  <c r="M7" i="15"/>
  <c r="N7" i="15"/>
  <c r="O7" i="15"/>
  <c r="P7" i="15"/>
  <c r="L6" i="15"/>
  <c r="M6" i="15"/>
  <c r="N6" i="15"/>
  <c r="O6" i="15"/>
  <c r="P6" i="15"/>
  <c r="L5" i="15"/>
  <c r="M5" i="15"/>
  <c r="N5" i="15"/>
  <c r="O5" i="15"/>
  <c r="P5" i="15"/>
  <c r="L4" i="15"/>
  <c r="M4" i="15"/>
  <c r="N4" i="15"/>
  <c r="O4" i="15"/>
  <c r="P4" i="15"/>
  <c r="L3" i="15"/>
  <c r="M3" i="15"/>
  <c r="N3" i="15"/>
  <c r="O3" i="15"/>
  <c r="P3" i="15"/>
  <c r="K14" i="15"/>
  <c r="K13" i="15"/>
  <c r="K12" i="15"/>
  <c r="K11" i="15"/>
  <c r="K10" i="15"/>
  <c r="K9" i="15"/>
  <c r="K8" i="15"/>
  <c r="K7" i="15"/>
  <c r="K6" i="15"/>
  <c r="K5" i="15"/>
  <c r="K4" i="15"/>
  <c r="K3" i="15"/>
  <c r="C14" i="15"/>
  <c r="D14" i="15"/>
  <c r="E14" i="15"/>
  <c r="F14" i="15"/>
  <c r="G14" i="15"/>
  <c r="H14" i="15"/>
  <c r="I14" i="15"/>
  <c r="C13" i="15"/>
  <c r="D13" i="15"/>
  <c r="E13" i="15"/>
  <c r="F13" i="15"/>
  <c r="G13" i="15"/>
  <c r="H13" i="15"/>
  <c r="I13" i="15"/>
  <c r="C12" i="15"/>
  <c r="D12" i="15"/>
  <c r="E12" i="15"/>
  <c r="F12" i="15"/>
  <c r="G12" i="15"/>
  <c r="H12" i="15"/>
  <c r="I12" i="15"/>
  <c r="C11" i="15"/>
  <c r="D11" i="15"/>
  <c r="E11" i="15"/>
  <c r="F11" i="15"/>
  <c r="G11" i="15"/>
  <c r="H11" i="15"/>
  <c r="I11" i="15"/>
  <c r="C10" i="15"/>
  <c r="D10" i="15"/>
  <c r="E10" i="15"/>
  <c r="F10" i="15"/>
  <c r="G10" i="15"/>
  <c r="H10" i="15"/>
  <c r="I10" i="15"/>
  <c r="C9" i="15"/>
  <c r="D9" i="15"/>
  <c r="E9" i="15"/>
  <c r="F9" i="15"/>
  <c r="G9" i="15"/>
  <c r="H9" i="15"/>
  <c r="I9" i="15"/>
  <c r="C8" i="15"/>
  <c r="D8" i="15"/>
  <c r="E8" i="15"/>
  <c r="F8" i="15"/>
  <c r="G8" i="15"/>
  <c r="H8" i="15"/>
  <c r="I8" i="15"/>
  <c r="C7" i="15"/>
  <c r="D7" i="15"/>
  <c r="E7" i="15"/>
  <c r="F7" i="15"/>
  <c r="G7" i="15"/>
  <c r="H7" i="15"/>
  <c r="I7" i="15"/>
  <c r="C6" i="15"/>
  <c r="D6" i="15"/>
  <c r="E6" i="15"/>
  <c r="F6" i="15"/>
  <c r="G6" i="15"/>
  <c r="H6" i="15"/>
  <c r="I6" i="15"/>
  <c r="C5" i="15"/>
  <c r="D5" i="15"/>
  <c r="E5" i="15"/>
  <c r="F5" i="15"/>
  <c r="G5" i="15"/>
  <c r="H5" i="15"/>
  <c r="I5" i="15"/>
  <c r="C4" i="15"/>
  <c r="D4" i="15"/>
  <c r="E4" i="15"/>
  <c r="F4" i="15"/>
  <c r="G4" i="15"/>
  <c r="H4" i="15"/>
  <c r="I4" i="15"/>
  <c r="C3" i="15"/>
  <c r="D3" i="15"/>
  <c r="E3" i="15"/>
  <c r="F3" i="15"/>
  <c r="G3" i="15"/>
  <c r="H3" i="15"/>
  <c r="I3" i="15"/>
  <c r="B14" i="15"/>
  <c r="B13" i="15"/>
  <c r="B12" i="15"/>
  <c r="B11" i="15"/>
  <c r="B10" i="15"/>
  <c r="B9" i="15"/>
  <c r="B8" i="15"/>
  <c r="B7" i="15"/>
  <c r="B6" i="15"/>
  <c r="B5" i="15"/>
  <c r="B4" i="15"/>
  <c r="B3" i="15"/>
  <c r="X5" i="7"/>
  <c r="X15" i="23"/>
  <c r="X15" i="21"/>
  <c r="X10" i="39"/>
  <c r="W15" i="39"/>
  <c r="W15" i="7"/>
  <c r="X15" i="19"/>
  <c r="X15" i="18"/>
  <c r="X13" i="39"/>
  <c r="X7" i="7"/>
  <c r="X13" i="7"/>
  <c r="X14" i="39"/>
  <c r="X14" i="7"/>
  <c r="X8" i="7"/>
  <c r="X15" i="20"/>
  <c r="X11" i="7"/>
  <c r="X9" i="39"/>
  <c r="X10" i="7"/>
  <c r="X15" i="22"/>
  <c r="X9" i="7"/>
  <c r="X15" i="16"/>
  <c r="X12" i="7"/>
  <c r="X4" i="39"/>
  <c r="X6" i="7"/>
  <c r="X15" i="17"/>
  <c r="AD15" i="19"/>
  <c r="AB15" i="17"/>
  <c r="AB15" i="20"/>
  <c r="AD15" i="16"/>
  <c r="AD15" i="22"/>
  <c r="AD15" i="20"/>
  <c r="AD15" i="23"/>
  <c r="T15" i="19"/>
  <c r="T15" i="21"/>
  <c r="U15" i="19"/>
  <c r="U15" i="21"/>
  <c r="R15" i="20"/>
  <c r="S15" i="22"/>
  <c r="S15" i="20"/>
  <c r="S15" i="23"/>
  <c r="R15" i="22"/>
  <c r="S15" i="16"/>
  <c r="S15" i="19"/>
  <c r="S15" i="17"/>
  <c r="R15" i="16"/>
  <c r="R15" i="21"/>
  <c r="T15" i="16"/>
  <c r="T15" i="17"/>
  <c r="U15" i="22"/>
  <c r="U15" i="20"/>
  <c r="U15" i="23"/>
  <c r="T15" i="22"/>
  <c r="T15" i="20"/>
  <c r="T15" i="23"/>
  <c r="M15" i="15"/>
  <c r="M15" i="23"/>
  <c r="M15" i="19"/>
  <c r="M15" i="20"/>
  <c r="M15" i="21"/>
  <c r="J15" i="39"/>
  <c r="F15" i="23"/>
  <c r="F15" i="19"/>
  <c r="F15" i="20"/>
  <c r="F15" i="21"/>
  <c r="AC15" i="15"/>
  <c r="AB15" i="15"/>
  <c r="AC15" i="20"/>
  <c r="AA15" i="20"/>
  <c r="AA15" i="19"/>
  <c r="AA15" i="17"/>
  <c r="AC15" i="23"/>
  <c r="AB15" i="23"/>
  <c r="AA15" i="23"/>
  <c r="AC15" i="22"/>
  <c r="AB15" i="22"/>
  <c r="AA15" i="16"/>
  <c r="S15" i="15"/>
  <c r="F15" i="15"/>
  <c r="U15" i="16"/>
  <c r="H15" i="16"/>
  <c r="D15" i="16"/>
  <c r="O15" i="16"/>
  <c r="AB15" i="16"/>
  <c r="U14" i="39"/>
  <c r="P3" i="39"/>
  <c r="L3" i="39"/>
  <c r="M4" i="39"/>
  <c r="N5" i="39"/>
  <c r="O6" i="39"/>
  <c r="P7" i="39"/>
  <c r="L7" i="39"/>
  <c r="M8" i="39"/>
  <c r="N9" i="39"/>
  <c r="O10" i="39"/>
  <c r="P11" i="39"/>
  <c r="L11" i="39"/>
  <c r="M12" i="39"/>
  <c r="N13" i="39"/>
  <c r="O14" i="39"/>
  <c r="F14" i="39"/>
  <c r="H14" i="39"/>
  <c r="B6" i="39"/>
  <c r="B14" i="39"/>
  <c r="K14" i="39"/>
  <c r="Q14" i="39"/>
  <c r="Z14" i="39"/>
  <c r="AE10" i="39"/>
  <c r="AA4" i="39"/>
  <c r="AA7" i="39"/>
  <c r="AA9" i="39"/>
  <c r="AA12" i="39"/>
  <c r="R3" i="39"/>
  <c r="R6" i="39"/>
  <c r="R10" i="39"/>
  <c r="K6" i="39"/>
  <c r="Q10" i="39"/>
  <c r="Z10" i="39"/>
  <c r="AE14" i="39"/>
  <c r="AA6" i="39"/>
  <c r="AA10" i="39"/>
  <c r="AA14" i="39"/>
  <c r="R5" i="39"/>
  <c r="R8" i="39"/>
  <c r="R11" i="39"/>
  <c r="R12" i="39"/>
  <c r="B10" i="39"/>
  <c r="K10" i="39"/>
  <c r="Q6" i="39"/>
  <c r="Z6" i="39"/>
  <c r="AE6" i="39"/>
  <c r="AA5" i="39"/>
  <c r="AA8" i="39"/>
  <c r="AA11" i="39"/>
  <c r="AA13" i="39"/>
  <c r="R4" i="39"/>
  <c r="R7" i="39"/>
  <c r="R9" i="39"/>
  <c r="R13" i="39"/>
  <c r="I8" i="39"/>
  <c r="B3" i="39"/>
  <c r="B7" i="39"/>
  <c r="B11" i="39"/>
  <c r="K3" i="39"/>
  <c r="K7" i="39"/>
  <c r="K11" i="39"/>
  <c r="Q3" i="39"/>
  <c r="Q7" i="39"/>
  <c r="Q11" i="39"/>
  <c r="Z3" i="39"/>
  <c r="Z7" i="39"/>
  <c r="Z11" i="39"/>
  <c r="AE3" i="39"/>
  <c r="AE7" i="39"/>
  <c r="AE11" i="39"/>
  <c r="AD4" i="39"/>
  <c r="AD5" i="39"/>
  <c r="AD6" i="39"/>
  <c r="AD7" i="39"/>
  <c r="AD8" i="39"/>
  <c r="AD15" i="39" s="1"/>
  <c r="AD9" i="39"/>
  <c r="AD10" i="39"/>
  <c r="AD11" i="39"/>
  <c r="AD12" i="39"/>
  <c r="AD13" i="39"/>
  <c r="AD14" i="39"/>
  <c r="U3" i="39"/>
  <c r="U4" i="39"/>
  <c r="U5" i="39"/>
  <c r="U6" i="39"/>
  <c r="U7" i="39"/>
  <c r="U8" i="39"/>
  <c r="U9" i="39"/>
  <c r="U10" i="39"/>
  <c r="U11" i="39"/>
  <c r="U12" i="39"/>
  <c r="U13" i="39"/>
  <c r="T14" i="39"/>
  <c r="O3" i="39"/>
  <c r="P4" i="39"/>
  <c r="L4" i="39"/>
  <c r="M5" i="39"/>
  <c r="N6" i="39"/>
  <c r="O7" i="39"/>
  <c r="P8" i="39"/>
  <c r="L8" i="39"/>
  <c r="M9" i="39"/>
  <c r="N10" i="39"/>
  <c r="O11" i="39"/>
  <c r="P12" i="39"/>
  <c r="L12" i="39"/>
  <c r="M13" i="39"/>
  <c r="N14" i="39"/>
  <c r="I3" i="39"/>
  <c r="E3" i="39"/>
  <c r="H4" i="39"/>
  <c r="D4" i="39"/>
  <c r="G5" i="39"/>
  <c r="C5" i="39"/>
  <c r="F6" i="39"/>
  <c r="I7" i="39"/>
  <c r="E7" i="39"/>
  <c r="H8" i="39"/>
  <c r="D8" i="39"/>
  <c r="G9" i="39"/>
  <c r="C9" i="39"/>
  <c r="F10" i="39"/>
  <c r="I11" i="39"/>
  <c r="E11" i="39"/>
  <c r="H12" i="39"/>
  <c r="D12" i="39"/>
  <c r="G13" i="39"/>
  <c r="C13" i="39"/>
  <c r="E14" i="39"/>
  <c r="F3" i="39"/>
  <c r="E4" i="39"/>
  <c r="D5" i="39"/>
  <c r="C6" i="39"/>
  <c r="E8" i="39"/>
  <c r="D9" i="39"/>
  <c r="C10" i="39"/>
  <c r="I12" i="39"/>
  <c r="E12" i="39"/>
  <c r="D13" i="39"/>
  <c r="B4" i="39"/>
  <c r="B8" i="39"/>
  <c r="B12" i="39"/>
  <c r="K4" i="39"/>
  <c r="K8" i="39"/>
  <c r="K12" i="39"/>
  <c r="Q4" i="39"/>
  <c r="Q8" i="39"/>
  <c r="Q12" i="39"/>
  <c r="Z4" i="39"/>
  <c r="Z12" i="39"/>
  <c r="AE4" i="39"/>
  <c r="AE8" i="39"/>
  <c r="AE12" i="39"/>
  <c r="AC4" i="39"/>
  <c r="AC5" i="39"/>
  <c r="AC6" i="39"/>
  <c r="AC7" i="39"/>
  <c r="AC8" i="39"/>
  <c r="AC9" i="39"/>
  <c r="AC10" i="39"/>
  <c r="AC11" i="39"/>
  <c r="AC12" i="39"/>
  <c r="AC13" i="39"/>
  <c r="AC14" i="39"/>
  <c r="T4" i="39"/>
  <c r="T5" i="39"/>
  <c r="T6" i="39"/>
  <c r="T7" i="39"/>
  <c r="T8" i="39"/>
  <c r="T9" i="39"/>
  <c r="T10" i="39"/>
  <c r="T11" i="39"/>
  <c r="T12" i="39"/>
  <c r="T13" i="39"/>
  <c r="S14" i="39"/>
  <c r="O4" i="39"/>
  <c r="P5" i="39"/>
  <c r="L5" i="39"/>
  <c r="M6" i="39"/>
  <c r="N7" i="39"/>
  <c r="O8" i="39"/>
  <c r="P9" i="39"/>
  <c r="L9" i="39"/>
  <c r="M10" i="39"/>
  <c r="N11" i="39"/>
  <c r="O12" i="39"/>
  <c r="P13" i="39"/>
  <c r="L13" i="39"/>
  <c r="M14" i="39"/>
  <c r="G4" i="39"/>
  <c r="C4" i="39"/>
  <c r="F5" i="39"/>
  <c r="I6" i="39"/>
  <c r="E6" i="39"/>
  <c r="H7" i="39"/>
  <c r="D7" i="39"/>
  <c r="G8" i="39"/>
  <c r="C8" i="39"/>
  <c r="F9" i="39"/>
  <c r="I10" i="39"/>
  <c r="E10" i="39"/>
  <c r="H11" i="39"/>
  <c r="D11" i="39"/>
  <c r="G12" i="39"/>
  <c r="C12" i="39"/>
  <c r="F13" i="39"/>
  <c r="I14" i="39"/>
  <c r="D14" i="39"/>
  <c r="I4" i="39"/>
  <c r="H5" i="39"/>
  <c r="G6" i="39"/>
  <c r="F7" i="39"/>
  <c r="H9" i="39"/>
  <c r="G10" i="39"/>
  <c r="F11" i="39"/>
  <c r="H13" i="39"/>
  <c r="G15" i="22"/>
  <c r="C15" i="22"/>
  <c r="N15" i="22"/>
  <c r="B5" i="39"/>
  <c r="B9" i="39"/>
  <c r="B13" i="39"/>
  <c r="K5" i="39"/>
  <c r="K9" i="39"/>
  <c r="K13" i="39"/>
  <c r="Q5" i="39"/>
  <c r="Q9" i="39"/>
  <c r="Q13" i="39"/>
  <c r="Z5" i="39"/>
  <c r="Z9" i="39"/>
  <c r="Z13" i="39"/>
  <c r="AE5" i="39"/>
  <c r="AE9" i="39"/>
  <c r="AE13" i="39"/>
  <c r="AB4" i="39"/>
  <c r="AB5" i="39"/>
  <c r="AB6" i="39"/>
  <c r="AB7" i="39"/>
  <c r="AB8" i="39"/>
  <c r="AB9" i="39"/>
  <c r="AB10" i="39"/>
  <c r="AB11" i="39"/>
  <c r="AB12" i="39"/>
  <c r="AB13" i="39"/>
  <c r="AB14" i="39"/>
  <c r="S3" i="39"/>
  <c r="S4" i="39"/>
  <c r="S5" i="39"/>
  <c r="S6" i="39"/>
  <c r="S7" i="39"/>
  <c r="S8" i="39"/>
  <c r="S9" i="39"/>
  <c r="S10" i="39"/>
  <c r="S11" i="39"/>
  <c r="S12" i="39"/>
  <c r="S13" i="39"/>
  <c r="R14" i="39"/>
  <c r="M3" i="39"/>
  <c r="N4" i="39"/>
  <c r="O5" i="39"/>
  <c r="P6" i="39"/>
  <c r="L6" i="39"/>
  <c r="M7" i="39"/>
  <c r="N8" i="39"/>
  <c r="O9" i="39"/>
  <c r="P10" i="39"/>
  <c r="L10" i="39"/>
  <c r="M11" i="39"/>
  <c r="N12" i="39"/>
  <c r="O13" i="39"/>
  <c r="P14" i="39"/>
  <c r="L14" i="39"/>
  <c r="G3" i="39"/>
  <c r="C3" i="39"/>
  <c r="F4" i="39"/>
  <c r="I5" i="39"/>
  <c r="E5" i="39"/>
  <c r="H6" i="39"/>
  <c r="D6" i="39"/>
  <c r="G7" i="39"/>
  <c r="C7" i="39"/>
  <c r="F8" i="39"/>
  <c r="I9" i="39"/>
  <c r="E9" i="39"/>
  <c r="H10" i="39"/>
  <c r="D10" i="39"/>
  <c r="G11" i="39"/>
  <c r="C11" i="39"/>
  <c r="F12" i="39"/>
  <c r="I13" i="39"/>
  <c r="E13" i="39"/>
  <c r="G14" i="39"/>
  <c r="C14" i="39"/>
  <c r="AA15" i="18"/>
  <c r="AA3" i="39"/>
  <c r="AB15" i="18"/>
  <c r="AB3" i="39"/>
  <c r="AD15" i="18"/>
  <c r="AD3" i="39"/>
  <c r="AC15" i="18"/>
  <c r="AC3" i="39"/>
  <c r="T15" i="18"/>
  <c r="T3" i="39"/>
  <c r="N15" i="18"/>
  <c r="N3" i="39"/>
  <c r="H15" i="18"/>
  <c r="H3" i="39"/>
  <c r="D15" i="18"/>
  <c r="D3" i="39"/>
  <c r="R15" i="23"/>
  <c r="K15" i="17"/>
  <c r="P15" i="17"/>
  <c r="L15" i="17"/>
  <c r="I15" i="17"/>
  <c r="E15" i="17"/>
  <c r="B15" i="17"/>
  <c r="Z15" i="17"/>
  <c r="R15" i="17"/>
  <c r="AE15" i="17"/>
  <c r="S15" i="21"/>
  <c r="U15" i="17"/>
  <c r="X15" i="15"/>
  <c r="Q15" i="17"/>
  <c r="U15" i="18"/>
  <c r="B15" i="20"/>
  <c r="K15" i="20"/>
  <c r="Q15" i="20"/>
  <c r="Z15" i="20"/>
  <c r="AE15" i="20"/>
  <c r="I15" i="20"/>
  <c r="E15" i="20"/>
  <c r="P15" i="20"/>
  <c r="L15" i="20"/>
  <c r="H15" i="20"/>
  <c r="D15" i="20"/>
  <c r="O15" i="20"/>
  <c r="G15" i="20"/>
  <c r="C15" i="20"/>
  <c r="N15" i="20"/>
  <c r="R15" i="19"/>
  <c r="B15" i="19"/>
  <c r="K15" i="19"/>
  <c r="Q15" i="19"/>
  <c r="Z15" i="19"/>
  <c r="AE15" i="19"/>
  <c r="P15" i="19"/>
  <c r="L15" i="19"/>
  <c r="I15" i="19"/>
  <c r="E15" i="19"/>
  <c r="O15" i="19"/>
  <c r="H15" i="19"/>
  <c r="D15" i="19"/>
  <c r="N15" i="19"/>
  <c r="G15" i="19"/>
  <c r="C15" i="19"/>
  <c r="AA15" i="21"/>
  <c r="B15" i="21"/>
  <c r="K15" i="21"/>
  <c r="P15" i="21"/>
  <c r="I15" i="21"/>
  <c r="AC15" i="21"/>
  <c r="O15" i="21"/>
  <c r="H15" i="21"/>
  <c r="D15" i="21"/>
  <c r="Q15" i="21"/>
  <c r="Z15" i="21"/>
  <c r="AE15" i="21"/>
  <c r="L15" i="21"/>
  <c r="E15" i="21"/>
  <c r="N15" i="21"/>
  <c r="G15" i="21"/>
  <c r="C15" i="21"/>
  <c r="J15" i="7"/>
  <c r="M15" i="18"/>
  <c r="C15" i="18"/>
  <c r="R15" i="18"/>
  <c r="P15" i="18"/>
  <c r="L15" i="18"/>
  <c r="F15" i="18"/>
  <c r="S15" i="18"/>
  <c r="G15" i="18"/>
  <c r="B15" i="18"/>
  <c r="K15" i="18"/>
  <c r="Q15" i="18"/>
  <c r="AE15" i="18"/>
  <c r="O15" i="18"/>
  <c r="I15" i="18"/>
  <c r="E15" i="18"/>
  <c r="O15" i="17"/>
  <c r="D15" i="17"/>
  <c r="N15" i="17"/>
  <c r="G15" i="17"/>
  <c r="C15" i="17"/>
  <c r="H15" i="17"/>
  <c r="M15" i="17"/>
  <c r="F15" i="17"/>
  <c r="B15" i="23"/>
  <c r="K15" i="23"/>
  <c r="Q15" i="23"/>
  <c r="Z15" i="23"/>
  <c r="AE15" i="23"/>
  <c r="P15" i="23"/>
  <c r="O15" i="23"/>
  <c r="H15" i="23"/>
  <c r="D15" i="23"/>
  <c r="L15" i="23"/>
  <c r="I15" i="23"/>
  <c r="E15" i="23"/>
  <c r="N15" i="23"/>
  <c r="G15" i="23"/>
  <c r="C15" i="23"/>
  <c r="F15" i="22"/>
  <c r="M15" i="22"/>
  <c r="AA15" i="22"/>
  <c r="B15" i="22"/>
  <c r="K15" i="22"/>
  <c r="I15" i="22"/>
  <c r="E15" i="22"/>
  <c r="P15" i="22"/>
  <c r="L15" i="22"/>
  <c r="Q15" i="22"/>
  <c r="AE15" i="22"/>
  <c r="H15" i="22"/>
  <c r="D15" i="22"/>
  <c r="O15" i="22"/>
  <c r="AC15" i="16"/>
  <c r="G15" i="16"/>
  <c r="C15" i="16"/>
  <c r="N15" i="16"/>
  <c r="F15" i="16"/>
  <c r="M15" i="16"/>
  <c r="B15" i="16"/>
  <c r="I15" i="16"/>
  <c r="E15" i="16"/>
  <c r="K15" i="16"/>
  <c r="P15" i="16"/>
  <c r="L15" i="16"/>
  <c r="Q15" i="16"/>
  <c r="Z15" i="16"/>
  <c r="AE15" i="16"/>
  <c r="AA15" i="15"/>
  <c r="I15" i="15"/>
  <c r="K15" i="15"/>
  <c r="L15" i="15"/>
  <c r="R15" i="15"/>
  <c r="H15" i="15"/>
  <c r="D15" i="15"/>
  <c r="O15" i="15"/>
  <c r="U15" i="15"/>
  <c r="B15" i="15"/>
  <c r="E15" i="15"/>
  <c r="P15" i="15"/>
  <c r="Q15" i="15"/>
  <c r="Y15" i="15"/>
  <c r="AE15" i="15"/>
  <c r="G15" i="15"/>
  <c r="C15" i="15"/>
  <c r="N15" i="15"/>
  <c r="T15" i="15"/>
  <c r="AE14" i="14"/>
  <c r="AE13" i="14"/>
  <c r="AE12" i="14"/>
  <c r="AE11" i="14"/>
  <c r="AE10" i="14"/>
  <c r="AE9" i="14"/>
  <c r="AE8" i="14"/>
  <c r="AE7" i="14"/>
  <c r="AE6" i="14"/>
  <c r="AE5" i="14"/>
  <c r="AE4" i="14"/>
  <c r="AE3" i="14"/>
  <c r="AA14" i="14"/>
  <c r="AB14" i="14"/>
  <c r="AC14" i="14"/>
  <c r="AD14" i="14"/>
  <c r="AA13" i="14"/>
  <c r="AB13" i="14"/>
  <c r="AC13" i="14"/>
  <c r="AD13" i="14"/>
  <c r="AA12" i="14"/>
  <c r="AB12" i="14"/>
  <c r="AC12" i="14"/>
  <c r="AD12" i="14"/>
  <c r="AA11" i="14"/>
  <c r="AB11" i="14"/>
  <c r="AC11" i="14"/>
  <c r="AD11" i="14"/>
  <c r="AA10" i="14"/>
  <c r="AB10" i="14"/>
  <c r="AC10" i="14"/>
  <c r="AD10" i="14"/>
  <c r="AA9" i="14"/>
  <c r="AB9" i="14"/>
  <c r="AC9" i="14"/>
  <c r="AD9" i="14"/>
  <c r="AA8" i="14"/>
  <c r="AB8" i="14"/>
  <c r="AC8" i="14"/>
  <c r="AD8" i="14"/>
  <c r="AA7" i="14"/>
  <c r="AB7" i="14"/>
  <c r="AC7" i="14"/>
  <c r="AD7" i="14"/>
  <c r="AA6" i="14"/>
  <c r="AB6" i="14"/>
  <c r="AC6" i="14"/>
  <c r="AD6" i="14"/>
  <c r="AA5" i="14"/>
  <c r="AB5" i="14"/>
  <c r="AC5" i="14"/>
  <c r="AD5" i="14"/>
  <c r="AA4" i="14"/>
  <c r="AB4" i="14"/>
  <c r="AC4" i="14"/>
  <c r="AD4" i="14"/>
  <c r="AA3" i="14"/>
  <c r="AB3" i="14"/>
  <c r="AC3" i="14"/>
  <c r="AD3" i="14"/>
  <c r="Z14" i="14"/>
  <c r="Z13" i="14"/>
  <c r="Z12" i="14"/>
  <c r="Z11" i="14"/>
  <c r="Z10" i="14"/>
  <c r="Z9" i="14"/>
  <c r="Z8" i="14"/>
  <c r="Z7" i="14"/>
  <c r="Z6" i="14"/>
  <c r="Z5" i="14"/>
  <c r="Z4" i="14"/>
  <c r="Z3" i="14"/>
  <c r="R14" i="14"/>
  <c r="S14" i="14"/>
  <c r="T14" i="14"/>
  <c r="U14" i="14"/>
  <c r="R13" i="14"/>
  <c r="S13" i="14"/>
  <c r="T13" i="14"/>
  <c r="U13" i="14"/>
  <c r="R12" i="14"/>
  <c r="S12" i="14"/>
  <c r="T12" i="14"/>
  <c r="U12" i="14"/>
  <c r="R11" i="14"/>
  <c r="S11" i="14"/>
  <c r="T11" i="14"/>
  <c r="U11" i="14"/>
  <c r="R10" i="14"/>
  <c r="S10" i="14"/>
  <c r="T10" i="14"/>
  <c r="U10" i="14"/>
  <c r="R9" i="14"/>
  <c r="S9" i="14"/>
  <c r="T9" i="14"/>
  <c r="U9" i="14"/>
  <c r="R8" i="14"/>
  <c r="S8" i="14"/>
  <c r="T8" i="14"/>
  <c r="U8" i="14"/>
  <c r="R7" i="14"/>
  <c r="S7" i="14"/>
  <c r="T7" i="14"/>
  <c r="U7" i="14"/>
  <c r="R6" i="14"/>
  <c r="S6" i="14"/>
  <c r="T6" i="14"/>
  <c r="U6" i="14"/>
  <c r="R5" i="14"/>
  <c r="S5" i="14"/>
  <c r="T5" i="14"/>
  <c r="U5" i="14"/>
  <c r="R4" i="14"/>
  <c r="S4" i="14"/>
  <c r="T4" i="14"/>
  <c r="U4" i="14"/>
  <c r="R3" i="14"/>
  <c r="S3" i="14"/>
  <c r="U3" i="14"/>
  <c r="Q14" i="14"/>
  <c r="Q13" i="14"/>
  <c r="Q12" i="14"/>
  <c r="Q11" i="14"/>
  <c r="Q10" i="14"/>
  <c r="Q9" i="14"/>
  <c r="Q8" i="14"/>
  <c r="Q7" i="14"/>
  <c r="Q6" i="14"/>
  <c r="Q5" i="14"/>
  <c r="Q4" i="14"/>
  <c r="Q3" i="14"/>
  <c r="L14" i="14"/>
  <c r="M14" i="14"/>
  <c r="N14" i="14"/>
  <c r="O14" i="14"/>
  <c r="P14" i="14"/>
  <c r="L13" i="14"/>
  <c r="M13" i="14"/>
  <c r="N13" i="14"/>
  <c r="O13" i="14"/>
  <c r="P13" i="14"/>
  <c r="L12" i="14"/>
  <c r="M12" i="14"/>
  <c r="N12" i="14"/>
  <c r="O12" i="14"/>
  <c r="P12" i="14"/>
  <c r="L11" i="14"/>
  <c r="M11" i="14"/>
  <c r="N11" i="14"/>
  <c r="O11" i="14"/>
  <c r="P11" i="14"/>
  <c r="L10" i="14"/>
  <c r="M10" i="14"/>
  <c r="N10" i="14"/>
  <c r="O10" i="14"/>
  <c r="P10" i="14"/>
  <c r="L9" i="14"/>
  <c r="M9" i="14"/>
  <c r="N9" i="14"/>
  <c r="O9" i="14"/>
  <c r="P9" i="14"/>
  <c r="L8" i="14"/>
  <c r="M8" i="14"/>
  <c r="N8" i="14"/>
  <c r="O8" i="14"/>
  <c r="P8" i="14"/>
  <c r="L7" i="14"/>
  <c r="M7" i="14"/>
  <c r="N7" i="14"/>
  <c r="O7" i="14"/>
  <c r="P7" i="14"/>
  <c r="L6" i="14"/>
  <c r="M6" i="14"/>
  <c r="N6" i="14"/>
  <c r="O6" i="14"/>
  <c r="P6" i="14"/>
  <c r="L5" i="14"/>
  <c r="M5" i="14"/>
  <c r="N5" i="14"/>
  <c r="O5" i="14"/>
  <c r="P5" i="14"/>
  <c r="L4" i="14"/>
  <c r="M4" i="14"/>
  <c r="N4" i="14"/>
  <c r="O4" i="14"/>
  <c r="P4" i="14"/>
  <c r="L3" i="14"/>
  <c r="M3" i="14"/>
  <c r="N3" i="14"/>
  <c r="O3" i="14"/>
  <c r="P3" i="14"/>
  <c r="K14" i="14"/>
  <c r="K13" i="14"/>
  <c r="K12" i="14"/>
  <c r="K11" i="14"/>
  <c r="K10" i="14"/>
  <c r="K9" i="14"/>
  <c r="K8" i="14"/>
  <c r="K7" i="14"/>
  <c r="K6" i="14"/>
  <c r="K5" i="14"/>
  <c r="K4" i="14"/>
  <c r="K3" i="14"/>
  <c r="C14" i="14"/>
  <c r="D14" i="14"/>
  <c r="E14" i="14"/>
  <c r="F14" i="14"/>
  <c r="G14" i="14"/>
  <c r="H14" i="14"/>
  <c r="I14" i="14"/>
  <c r="C13" i="14"/>
  <c r="D13" i="14"/>
  <c r="E13" i="14"/>
  <c r="F13" i="14"/>
  <c r="G13" i="14"/>
  <c r="H13" i="14"/>
  <c r="I13" i="14"/>
  <c r="C12" i="14"/>
  <c r="D12" i="14"/>
  <c r="E12" i="14"/>
  <c r="F12" i="14"/>
  <c r="G12" i="14"/>
  <c r="H12" i="14"/>
  <c r="I12" i="14"/>
  <c r="C11" i="14"/>
  <c r="D11" i="14"/>
  <c r="E11" i="14"/>
  <c r="F11" i="14"/>
  <c r="G11" i="14"/>
  <c r="H11" i="14"/>
  <c r="I11" i="14"/>
  <c r="C10" i="14"/>
  <c r="D10" i="14"/>
  <c r="E10" i="14"/>
  <c r="F10" i="14"/>
  <c r="G10" i="14"/>
  <c r="H10" i="14"/>
  <c r="I10" i="14"/>
  <c r="C9" i="14"/>
  <c r="D9" i="14"/>
  <c r="E9" i="14"/>
  <c r="F9" i="14"/>
  <c r="G9" i="14"/>
  <c r="H9" i="14"/>
  <c r="I9" i="14"/>
  <c r="C8" i="14"/>
  <c r="D8" i="14"/>
  <c r="E8" i="14"/>
  <c r="F8" i="14"/>
  <c r="G8" i="14"/>
  <c r="H8" i="14"/>
  <c r="I8" i="14"/>
  <c r="C7" i="14"/>
  <c r="D7" i="14"/>
  <c r="E7" i="14"/>
  <c r="F7" i="14"/>
  <c r="G7" i="14"/>
  <c r="H7" i="14"/>
  <c r="I7" i="14"/>
  <c r="C6" i="14"/>
  <c r="D6" i="14"/>
  <c r="E6" i="14"/>
  <c r="F6" i="14"/>
  <c r="G6" i="14"/>
  <c r="H6" i="14"/>
  <c r="I6" i="14"/>
  <c r="C5" i="14"/>
  <c r="D5" i="14"/>
  <c r="E5" i="14"/>
  <c r="F5" i="14"/>
  <c r="G5" i="14"/>
  <c r="H5" i="14"/>
  <c r="I5" i="14"/>
  <c r="C4" i="14"/>
  <c r="D4" i="14"/>
  <c r="E4" i="14"/>
  <c r="F4" i="14"/>
  <c r="G4" i="14"/>
  <c r="H4" i="14"/>
  <c r="I4" i="14"/>
  <c r="D3" i="14"/>
  <c r="E3" i="14"/>
  <c r="F3" i="14"/>
  <c r="G3" i="14"/>
  <c r="H3" i="14"/>
  <c r="I3" i="14"/>
  <c r="C3" i="14"/>
  <c r="B14" i="14"/>
  <c r="B13" i="14"/>
  <c r="B12" i="14"/>
  <c r="B11" i="14"/>
  <c r="B10" i="14"/>
  <c r="B9" i="14"/>
  <c r="B8" i="14"/>
  <c r="B7" i="14"/>
  <c r="B6" i="14"/>
  <c r="B5" i="14"/>
  <c r="B4" i="14"/>
  <c r="B3" i="14"/>
  <c r="X15" i="39"/>
  <c r="AB15" i="14"/>
  <c r="U15" i="39"/>
  <c r="Q15" i="39"/>
  <c r="S15" i="14"/>
  <c r="B15" i="39"/>
  <c r="AD15" i="14"/>
  <c r="AC15" i="14"/>
  <c r="AC15" i="39"/>
  <c r="U15" i="14"/>
  <c r="O15" i="39"/>
  <c r="I15" i="39"/>
  <c r="C15" i="39"/>
  <c r="AE15" i="39"/>
  <c r="M15" i="39"/>
  <c r="K15" i="39"/>
  <c r="H15" i="39"/>
  <c r="L15" i="39"/>
  <c r="T15" i="39"/>
  <c r="AA15" i="39"/>
  <c r="G15" i="39"/>
  <c r="D15" i="39"/>
  <c r="N15" i="39"/>
  <c r="P15" i="39"/>
  <c r="E15" i="39"/>
  <c r="S15" i="39"/>
  <c r="R15" i="39"/>
  <c r="AB15" i="39"/>
  <c r="F15" i="39"/>
  <c r="G15" i="14"/>
  <c r="R15" i="14"/>
  <c r="M15" i="14"/>
  <c r="AA15" i="14"/>
  <c r="AE15" i="14"/>
  <c r="I15" i="14"/>
  <c r="E15" i="14"/>
  <c r="O15" i="14"/>
  <c r="B15" i="14"/>
  <c r="C15" i="14"/>
  <c r="F15" i="14"/>
  <c r="K15" i="14"/>
  <c r="P15" i="14"/>
  <c r="L15" i="14"/>
  <c r="Q15" i="14"/>
  <c r="Z15" i="14"/>
  <c r="H15" i="14"/>
  <c r="D15" i="14"/>
  <c r="N15" i="14"/>
  <c r="V4" i="5"/>
  <c r="V5" i="5"/>
  <c r="V6" i="5"/>
  <c r="V7" i="5"/>
  <c r="V8" i="5"/>
  <c r="V9" i="5"/>
  <c r="V10" i="5"/>
  <c r="V11" i="5"/>
  <c r="V12" i="5"/>
  <c r="V14" i="5"/>
  <c r="V15" i="5"/>
  <c r="V16" i="5"/>
  <c r="V17" i="5"/>
  <c r="V18" i="5"/>
  <c r="V19" i="5"/>
  <c r="V20" i="5"/>
  <c r="V21" i="5"/>
  <c r="V22" i="5"/>
  <c r="V23" i="5"/>
  <c r="V25" i="5"/>
  <c r="V26" i="5"/>
  <c r="V27" i="5"/>
  <c r="V28" i="5"/>
  <c r="V29" i="5"/>
  <c r="V30" i="5"/>
  <c r="V31" i="5"/>
  <c r="V32" i="5"/>
  <c r="V33" i="5"/>
  <c r="V34" i="5"/>
  <c r="V36" i="5"/>
  <c r="V37" i="5"/>
  <c r="V38" i="5"/>
  <c r="V39" i="5"/>
  <c r="V40" i="5"/>
  <c r="V41" i="5"/>
  <c r="V42" i="5"/>
  <c r="V43" i="5"/>
  <c r="V44" i="5"/>
  <c r="V45" i="5"/>
  <c r="V47" i="5"/>
  <c r="V48" i="5"/>
  <c r="V49" i="5"/>
  <c r="V50" i="5"/>
  <c r="V51" i="5"/>
  <c r="V52" i="5"/>
  <c r="V53" i="5"/>
  <c r="V54" i="5"/>
  <c r="V55" i="5"/>
  <c r="V56" i="5"/>
  <c r="V58" i="5"/>
  <c r="V59" i="5"/>
  <c r="V60" i="5"/>
  <c r="V61" i="5"/>
  <c r="V62" i="5"/>
  <c r="V63" i="5"/>
  <c r="V64" i="5"/>
  <c r="V65" i="5"/>
  <c r="V66" i="5"/>
  <c r="V67" i="5"/>
  <c r="V69" i="5"/>
  <c r="V70" i="5"/>
  <c r="V71" i="5"/>
  <c r="V72" i="5"/>
  <c r="V73" i="5"/>
  <c r="V74" i="5"/>
  <c r="V75" i="5"/>
  <c r="V76" i="5"/>
  <c r="V77" i="5"/>
  <c r="V78" i="5"/>
  <c r="V80" i="5"/>
  <c r="V81" i="5"/>
  <c r="V82" i="5"/>
  <c r="V83" i="5"/>
  <c r="V84" i="5"/>
  <c r="V85" i="5"/>
  <c r="V86" i="5"/>
  <c r="V87" i="5"/>
  <c r="V88" i="5"/>
  <c r="V89" i="5"/>
  <c r="V91" i="5"/>
  <c r="V92" i="5"/>
  <c r="V93" i="5"/>
  <c r="V94" i="5"/>
  <c r="V95" i="5"/>
  <c r="V96" i="5"/>
  <c r="V97" i="5"/>
  <c r="V98" i="5"/>
  <c r="V99" i="5"/>
  <c r="V100" i="5"/>
  <c r="V102" i="5"/>
  <c r="V103" i="5"/>
  <c r="V104" i="5"/>
  <c r="V105" i="5"/>
  <c r="V106" i="5"/>
  <c r="V107" i="5"/>
  <c r="V108" i="5"/>
  <c r="V109" i="5"/>
  <c r="V110" i="5"/>
  <c r="V111" i="5"/>
  <c r="V113" i="5"/>
  <c r="V114" i="5"/>
  <c r="V115" i="5"/>
  <c r="V116" i="5"/>
  <c r="V117" i="5"/>
  <c r="V118" i="5"/>
  <c r="V119" i="5"/>
  <c r="V120" i="5"/>
  <c r="V121" i="5"/>
  <c r="V122" i="5"/>
  <c r="V124" i="5"/>
  <c r="V125" i="5"/>
  <c r="V126" i="5"/>
  <c r="V127" i="5"/>
  <c r="V128" i="5"/>
  <c r="V129" i="5"/>
  <c r="V130" i="5"/>
  <c r="V131" i="5"/>
  <c r="V132" i="5"/>
  <c r="V133" i="5"/>
  <c r="U14" i="7"/>
  <c r="U10" i="7"/>
  <c r="U4" i="7"/>
  <c r="U13" i="7"/>
  <c r="U9" i="7"/>
  <c r="U12" i="7"/>
  <c r="U8" i="7"/>
  <c r="U11" i="7"/>
  <c r="U7" i="7"/>
  <c r="U5" i="7"/>
  <c r="U6" i="7"/>
  <c r="AF4" i="5"/>
  <c r="AF5" i="5"/>
  <c r="AF6" i="5"/>
  <c r="AF7" i="5"/>
  <c r="AF8" i="5"/>
  <c r="AF9" i="5"/>
  <c r="AF10" i="5"/>
  <c r="AF11" i="5"/>
  <c r="AF12" i="5"/>
  <c r="AF14" i="5"/>
  <c r="AF15" i="5"/>
  <c r="AF16" i="5"/>
  <c r="AF17" i="5"/>
  <c r="AF18" i="5"/>
  <c r="AF19" i="5"/>
  <c r="AF20" i="5"/>
  <c r="AF21" i="5"/>
  <c r="AF22" i="5"/>
  <c r="AF23" i="5"/>
  <c r="AF25" i="5"/>
  <c r="AF26" i="5"/>
  <c r="AF27" i="5"/>
  <c r="AF28" i="5"/>
  <c r="AF29" i="5"/>
  <c r="AF30" i="5"/>
  <c r="AF31" i="5"/>
  <c r="AF32" i="5"/>
  <c r="AF33" i="5"/>
  <c r="AF34" i="5"/>
  <c r="AF36" i="5"/>
  <c r="AF37" i="5"/>
  <c r="AF38" i="5"/>
  <c r="AF39" i="5"/>
  <c r="AF40" i="5"/>
  <c r="AF41" i="5"/>
  <c r="AF42" i="5"/>
  <c r="AF43" i="5"/>
  <c r="AF44" i="5"/>
  <c r="AF45" i="5"/>
  <c r="AE6" i="7"/>
  <c r="AF47" i="5"/>
  <c r="AF48" i="5"/>
  <c r="AF49" i="5"/>
  <c r="AF50" i="5"/>
  <c r="AF51" i="5"/>
  <c r="AF52" i="5"/>
  <c r="AF53" i="5"/>
  <c r="AF54" i="5"/>
  <c r="AF55" i="5"/>
  <c r="AF56" i="5"/>
  <c r="AF58" i="5"/>
  <c r="AF59" i="5"/>
  <c r="AF60" i="5"/>
  <c r="AF61" i="5"/>
  <c r="AF62" i="5"/>
  <c r="AF63" i="5"/>
  <c r="AF64" i="5"/>
  <c r="AF65" i="5"/>
  <c r="AF66" i="5"/>
  <c r="AF67" i="5"/>
  <c r="AF69" i="5"/>
  <c r="AF70" i="5"/>
  <c r="AF71" i="5"/>
  <c r="AF72" i="5"/>
  <c r="AF73" i="5"/>
  <c r="AF74" i="5"/>
  <c r="AF75" i="5"/>
  <c r="AF76" i="5"/>
  <c r="AF77" i="5"/>
  <c r="AF78" i="5"/>
  <c r="AF80" i="5"/>
  <c r="AF81" i="5"/>
  <c r="AF82" i="5"/>
  <c r="AF83" i="5"/>
  <c r="AF84" i="5"/>
  <c r="AF85" i="5"/>
  <c r="AF86" i="5"/>
  <c r="AF87" i="5"/>
  <c r="AF88" i="5"/>
  <c r="AF89" i="5"/>
  <c r="AF91" i="5"/>
  <c r="AF92" i="5"/>
  <c r="AF93" i="5"/>
  <c r="AF94" i="5"/>
  <c r="AF95" i="5"/>
  <c r="AF96" i="5"/>
  <c r="AF97" i="5"/>
  <c r="AF98" i="5"/>
  <c r="AF99" i="5"/>
  <c r="AF100" i="5"/>
  <c r="AF102" i="5"/>
  <c r="AF103" i="5"/>
  <c r="AF104" i="5"/>
  <c r="AF105" i="5"/>
  <c r="AF106" i="5"/>
  <c r="AF107" i="5"/>
  <c r="AF108" i="5"/>
  <c r="AF109" i="5"/>
  <c r="AF110" i="5"/>
  <c r="AF111" i="5"/>
  <c r="AF113" i="5"/>
  <c r="AF114" i="5"/>
  <c r="AF115" i="5"/>
  <c r="AF116" i="5"/>
  <c r="AF117" i="5"/>
  <c r="AF118" i="5"/>
  <c r="AF119" i="5"/>
  <c r="AF120" i="5"/>
  <c r="AF121" i="5"/>
  <c r="AF122" i="5"/>
  <c r="AF124" i="5"/>
  <c r="AF125" i="5"/>
  <c r="AF126" i="5"/>
  <c r="AF127" i="5"/>
  <c r="AF128" i="5"/>
  <c r="AF129" i="5"/>
  <c r="AF130" i="5"/>
  <c r="AF131" i="5"/>
  <c r="AF132" i="5"/>
  <c r="AF133" i="5"/>
  <c r="AF3" i="5"/>
  <c r="AE7" i="7"/>
  <c r="AE4" i="5"/>
  <c r="AE5" i="5"/>
  <c r="AE6" i="5"/>
  <c r="AE7" i="5"/>
  <c r="AE8" i="5"/>
  <c r="AE9" i="5"/>
  <c r="AE10" i="5"/>
  <c r="AE11" i="5"/>
  <c r="AE12" i="5"/>
  <c r="AE14" i="5"/>
  <c r="AE15" i="5"/>
  <c r="AE16" i="5"/>
  <c r="AE17" i="5"/>
  <c r="AE18" i="5"/>
  <c r="AE19" i="5"/>
  <c r="AE20" i="5"/>
  <c r="AE21" i="5"/>
  <c r="AE22" i="5"/>
  <c r="AE23" i="5"/>
  <c r="AE25" i="5"/>
  <c r="AE26" i="5"/>
  <c r="AE27" i="5"/>
  <c r="AE28" i="5"/>
  <c r="AE29" i="5"/>
  <c r="AE30" i="5"/>
  <c r="AE31" i="5"/>
  <c r="AE32" i="5"/>
  <c r="AE33" i="5"/>
  <c r="AE34" i="5"/>
  <c r="AE36" i="5"/>
  <c r="AE37" i="5"/>
  <c r="AE38" i="5"/>
  <c r="AE39" i="5"/>
  <c r="AE40" i="5"/>
  <c r="AE41" i="5"/>
  <c r="AE42" i="5"/>
  <c r="AE43" i="5"/>
  <c r="AE44" i="5"/>
  <c r="AE45" i="5"/>
  <c r="AE47" i="5"/>
  <c r="AE48" i="5"/>
  <c r="AE49" i="5"/>
  <c r="AE50" i="5"/>
  <c r="AE51" i="5"/>
  <c r="AE52" i="5"/>
  <c r="AE53" i="5"/>
  <c r="AE54" i="5"/>
  <c r="AE55" i="5"/>
  <c r="AE56" i="5"/>
  <c r="AE58" i="5"/>
  <c r="AE59" i="5"/>
  <c r="AE60" i="5"/>
  <c r="AE61" i="5"/>
  <c r="AE62" i="5"/>
  <c r="AE63" i="5"/>
  <c r="AE64" i="5"/>
  <c r="AE65" i="5"/>
  <c r="AE66" i="5"/>
  <c r="AE67" i="5"/>
  <c r="AE69" i="5"/>
  <c r="AE70" i="5"/>
  <c r="AE71" i="5"/>
  <c r="AE72" i="5"/>
  <c r="AE73" i="5"/>
  <c r="AE74" i="5"/>
  <c r="AE75" i="5"/>
  <c r="AE76" i="5"/>
  <c r="AE77" i="5"/>
  <c r="AE78" i="5"/>
  <c r="AE80" i="5"/>
  <c r="AE81" i="5"/>
  <c r="AE82" i="5"/>
  <c r="AE83" i="5"/>
  <c r="AE84" i="5"/>
  <c r="AE85" i="5"/>
  <c r="AE86" i="5"/>
  <c r="AE87" i="5"/>
  <c r="AE88" i="5"/>
  <c r="AE89" i="5"/>
  <c r="AE91" i="5"/>
  <c r="AE92" i="5"/>
  <c r="AE93" i="5"/>
  <c r="AE94" i="5"/>
  <c r="AE95" i="5"/>
  <c r="AE96" i="5"/>
  <c r="AE97" i="5"/>
  <c r="AE98" i="5"/>
  <c r="AE99" i="5"/>
  <c r="AE100" i="5"/>
  <c r="AE102" i="5"/>
  <c r="AE103" i="5"/>
  <c r="AE104" i="5"/>
  <c r="AE105" i="5"/>
  <c r="AE106" i="5"/>
  <c r="AE107" i="5"/>
  <c r="AE108" i="5"/>
  <c r="AE109" i="5"/>
  <c r="AE110" i="5"/>
  <c r="AE111" i="5"/>
  <c r="AE113" i="5"/>
  <c r="AE114" i="5"/>
  <c r="AE115" i="5"/>
  <c r="AE116" i="5"/>
  <c r="AE117" i="5"/>
  <c r="AE118" i="5"/>
  <c r="AE119" i="5"/>
  <c r="AE120" i="5"/>
  <c r="AE121" i="5"/>
  <c r="AE122" i="5"/>
  <c r="AE124" i="5"/>
  <c r="AE125" i="5"/>
  <c r="AE126" i="5"/>
  <c r="AE127" i="5"/>
  <c r="AE128" i="5"/>
  <c r="AE129" i="5"/>
  <c r="AE130" i="5"/>
  <c r="AE131" i="5"/>
  <c r="AE132" i="5"/>
  <c r="AE133" i="5"/>
  <c r="AD4" i="5"/>
  <c r="AD5" i="5"/>
  <c r="AD6" i="5"/>
  <c r="AD7" i="5"/>
  <c r="AD8" i="5"/>
  <c r="AD9" i="5"/>
  <c r="AD10" i="5"/>
  <c r="AD11" i="5"/>
  <c r="AD12" i="5"/>
  <c r="AD14" i="5"/>
  <c r="AD15" i="5"/>
  <c r="AD16" i="5"/>
  <c r="AD17" i="5"/>
  <c r="AD18" i="5"/>
  <c r="AD19" i="5"/>
  <c r="AD20" i="5"/>
  <c r="AD21" i="5"/>
  <c r="AD22" i="5"/>
  <c r="AD23" i="5"/>
  <c r="AD25" i="5"/>
  <c r="AD26" i="5"/>
  <c r="AD27" i="5"/>
  <c r="AD28" i="5"/>
  <c r="AD29" i="5"/>
  <c r="AD30" i="5"/>
  <c r="AD31" i="5"/>
  <c r="AD32" i="5"/>
  <c r="AD33" i="5"/>
  <c r="AD34" i="5"/>
  <c r="AD36" i="5"/>
  <c r="AC6" i="7"/>
  <c r="AD37" i="5"/>
  <c r="AD38" i="5"/>
  <c r="AD39" i="5"/>
  <c r="AD40" i="5"/>
  <c r="AD41" i="5"/>
  <c r="AD42" i="5"/>
  <c r="AD43" i="5"/>
  <c r="AD44" i="5"/>
  <c r="AD45" i="5"/>
  <c r="AD47" i="5"/>
  <c r="AD48" i="5"/>
  <c r="AD49" i="5"/>
  <c r="AD50" i="5"/>
  <c r="AD51" i="5"/>
  <c r="AD52" i="5"/>
  <c r="AD53" i="5"/>
  <c r="AD54" i="5"/>
  <c r="AD55" i="5"/>
  <c r="AD56" i="5"/>
  <c r="AD58" i="5"/>
  <c r="AD59" i="5"/>
  <c r="AD60" i="5"/>
  <c r="AD61" i="5"/>
  <c r="AD62" i="5"/>
  <c r="AD63" i="5"/>
  <c r="AD64" i="5"/>
  <c r="AD65" i="5"/>
  <c r="AD66" i="5"/>
  <c r="AD67" i="5"/>
  <c r="AD69" i="5"/>
  <c r="AD70" i="5"/>
  <c r="AD71" i="5"/>
  <c r="AD72" i="5"/>
  <c r="AD73" i="5"/>
  <c r="AD74" i="5"/>
  <c r="AD75" i="5"/>
  <c r="AD76" i="5"/>
  <c r="AD77" i="5"/>
  <c r="AD78" i="5"/>
  <c r="AD80" i="5"/>
  <c r="AD81" i="5"/>
  <c r="AD82" i="5"/>
  <c r="AD83" i="5"/>
  <c r="AD84" i="5"/>
  <c r="AD85" i="5"/>
  <c r="AD86" i="5"/>
  <c r="AD87" i="5"/>
  <c r="AD88" i="5"/>
  <c r="AD89" i="5"/>
  <c r="AD91" i="5"/>
  <c r="AD92" i="5"/>
  <c r="AD93" i="5"/>
  <c r="AD94" i="5"/>
  <c r="AD95" i="5"/>
  <c r="AD96" i="5"/>
  <c r="AD97" i="5"/>
  <c r="AD98" i="5"/>
  <c r="AD99" i="5"/>
  <c r="AD100" i="5"/>
  <c r="AD102" i="5"/>
  <c r="AD103" i="5"/>
  <c r="AD104" i="5"/>
  <c r="AD105" i="5"/>
  <c r="AD106" i="5"/>
  <c r="AD107" i="5"/>
  <c r="AD108" i="5"/>
  <c r="AD109" i="5"/>
  <c r="AD110" i="5"/>
  <c r="AD111" i="5"/>
  <c r="AD113" i="5"/>
  <c r="AD114" i="5"/>
  <c r="AD115" i="5"/>
  <c r="AD116" i="5"/>
  <c r="AD117" i="5"/>
  <c r="AD118" i="5"/>
  <c r="AD119" i="5"/>
  <c r="AD120" i="5"/>
  <c r="AD121" i="5"/>
  <c r="AD122" i="5"/>
  <c r="AD124" i="5"/>
  <c r="AD125" i="5"/>
  <c r="AD126" i="5"/>
  <c r="AD127" i="5"/>
  <c r="AD128" i="5"/>
  <c r="AD129" i="5"/>
  <c r="AD130" i="5"/>
  <c r="AD131" i="5"/>
  <c r="AD132" i="5"/>
  <c r="AD133" i="5"/>
  <c r="AC4" i="5"/>
  <c r="AC5" i="5"/>
  <c r="AC6" i="5"/>
  <c r="AC7" i="5"/>
  <c r="AC8" i="5"/>
  <c r="AC9" i="5"/>
  <c r="AC10" i="5"/>
  <c r="AC11" i="5"/>
  <c r="AC12" i="5"/>
  <c r="AC14" i="5"/>
  <c r="AC15" i="5"/>
  <c r="AC16" i="5"/>
  <c r="AC17" i="5"/>
  <c r="AC18" i="5"/>
  <c r="AC19" i="5"/>
  <c r="AC20" i="5"/>
  <c r="AC21" i="5"/>
  <c r="AC22" i="5"/>
  <c r="AC23" i="5"/>
  <c r="AC25" i="5"/>
  <c r="AC26" i="5"/>
  <c r="AC27" i="5"/>
  <c r="AC28" i="5"/>
  <c r="AC29" i="5"/>
  <c r="AC30" i="5"/>
  <c r="AC31" i="5"/>
  <c r="AC32" i="5"/>
  <c r="AC33" i="5"/>
  <c r="AC34" i="5"/>
  <c r="AC36" i="5"/>
  <c r="AB6" i="7"/>
  <c r="AC37" i="5"/>
  <c r="AC38" i="5"/>
  <c r="AC39" i="5"/>
  <c r="AC40" i="5"/>
  <c r="AC41" i="5"/>
  <c r="AC42" i="5"/>
  <c r="AC43" i="5"/>
  <c r="AC44" i="5"/>
  <c r="AC45" i="5"/>
  <c r="AC47" i="5"/>
  <c r="AC48" i="5"/>
  <c r="AC49" i="5"/>
  <c r="AC50" i="5"/>
  <c r="AC51" i="5"/>
  <c r="AC52" i="5"/>
  <c r="AC53" i="5"/>
  <c r="AC54" i="5"/>
  <c r="AC55" i="5"/>
  <c r="AC56" i="5"/>
  <c r="AC58" i="5"/>
  <c r="AC59" i="5"/>
  <c r="AC60" i="5"/>
  <c r="AC61" i="5"/>
  <c r="AC62" i="5"/>
  <c r="AC63" i="5"/>
  <c r="AC64" i="5"/>
  <c r="AC65" i="5"/>
  <c r="AC66" i="5"/>
  <c r="AC67" i="5"/>
  <c r="AC69" i="5"/>
  <c r="AC70" i="5"/>
  <c r="AC71" i="5"/>
  <c r="AC72" i="5"/>
  <c r="AC73" i="5"/>
  <c r="AC74" i="5"/>
  <c r="AC75" i="5"/>
  <c r="AC76" i="5"/>
  <c r="AC77" i="5"/>
  <c r="AC78" i="5"/>
  <c r="AC80" i="5"/>
  <c r="AC81" i="5"/>
  <c r="AC82" i="5"/>
  <c r="AC83" i="5"/>
  <c r="AC84" i="5"/>
  <c r="AC85" i="5"/>
  <c r="AC86" i="5"/>
  <c r="AC87" i="5"/>
  <c r="AC88" i="5"/>
  <c r="AC89" i="5"/>
  <c r="AC91" i="5"/>
  <c r="AC92" i="5"/>
  <c r="AC93" i="5"/>
  <c r="AC94" i="5"/>
  <c r="AC95" i="5"/>
  <c r="AC96" i="5"/>
  <c r="AC97" i="5"/>
  <c r="AC98" i="5"/>
  <c r="AC99" i="5"/>
  <c r="AC100" i="5"/>
  <c r="AC102" i="5"/>
  <c r="AC103" i="5"/>
  <c r="AC104" i="5"/>
  <c r="AC105" i="5"/>
  <c r="AC106" i="5"/>
  <c r="AC107" i="5"/>
  <c r="AC108" i="5"/>
  <c r="AC109" i="5"/>
  <c r="AC110" i="5"/>
  <c r="AC111" i="5"/>
  <c r="AC113" i="5"/>
  <c r="AC114" i="5"/>
  <c r="AC115" i="5"/>
  <c r="AC116" i="5"/>
  <c r="AC117" i="5"/>
  <c r="AC118" i="5"/>
  <c r="AC119" i="5"/>
  <c r="AC120" i="5"/>
  <c r="AC121" i="5"/>
  <c r="AC122" i="5"/>
  <c r="AC124" i="5"/>
  <c r="AC125" i="5"/>
  <c r="AC126" i="5"/>
  <c r="AC127" i="5"/>
  <c r="AC128" i="5"/>
  <c r="AC129" i="5"/>
  <c r="AC130" i="5"/>
  <c r="AC131" i="5"/>
  <c r="AC132" i="5"/>
  <c r="AC133" i="5"/>
  <c r="AB4" i="5"/>
  <c r="AB5" i="5"/>
  <c r="AB6" i="5"/>
  <c r="AB7" i="5"/>
  <c r="AB8" i="5"/>
  <c r="AB9" i="5"/>
  <c r="AB10" i="5"/>
  <c r="AB11" i="5"/>
  <c r="AB12" i="5"/>
  <c r="AB14" i="5"/>
  <c r="AB15" i="5"/>
  <c r="AB16" i="5"/>
  <c r="AB17" i="5"/>
  <c r="AB18" i="5"/>
  <c r="AB19" i="5"/>
  <c r="AB20" i="5"/>
  <c r="AB21" i="5"/>
  <c r="AB22" i="5"/>
  <c r="AB23" i="5"/>
  <c r="AB25" i="5"/>
  <c r="AB26" i="5"/>
  <c r="AB27" i="5"/>
  <c r="AB28" i="5"/>
  <c r="AB29" i="5"/>
  <c r="AB30" i="5"/>
  <c r="AB31" i="5"/>
  <c r="AB32" i="5"/>
  <c r="AB33" i="5"/>
  <c r="AB34" i="5"/>
  <c r="AB36" i="5"/>
  <c r="AB37" i="5"/>
  <c r="AB38" i="5"/>
  <c r="AB39" i="5"/>
  <c r="AB40" i="5"/>
  <c r="AB41" i="5"/>
  <c r="AB42" i="5"/>
  <c r="AB43" i="5"/>
  <c r="AB44" i="5"/>
  <c r="AB45" i="5"/>
  <c r="AB47" i="5"/>
  <c r="AB48" i="5"/>
  <c r="AB49" i="5"/>
  <c r="AB50" i="5"/>
  <c r="AB51" i="5"/>
  <c r="AB52" i="5"/>
  <c r="AB53" i="5"/>
  <c r="AB54" i="5"/>
  <c r="AB55" i="5"/>
  <c r="AB56" i="5"/>
  <c r="AB58" i="5"/>
  <c r="AB59" i="5"/>
  <c r="AB60" i="5"/>
  <c r="AB61" i="5"/>
  <c r="AB62" i="5"/>
  <c r="AB63" i="5"/>
  <c r="AB64" i="5"/>
  <c r="AB65" i="5"/>
  <c r="AB66" i="5"/>
  <c r="AB67" i="5"/>
  <c r="AB69" i="5"/>
  <c r="AB70" i="5"/>
  <c r="AB71" i="5"/>
  <c r="AB72" i="5"/>
  <c r="AB73" i="5"/>
  <c r="AB74" i="5"/>
  <c r="AB75" i="5"/>
  <c r="AB76" i="5"/>
  <c r="AB77" i="5"/>
  <c r="AB78" i="5"/>
  <c r="AB80" i="5"/>
  <c r="AB81" i="5"/>
  <c r="AB82" i="5"/>
  <c r="AB83" i="5"/>
  <c r="AB84" i="5"/>
  <c r="AB85" i="5"/>
  <c r="AB86" i="5"/>
  <c r="AB87" i="5"/>
  <c r="AB88" i="5"/>
  <c r="AB89" i="5"/>
  <c r="AB91" i="5"/>
  <c r="AB92" i="5"/>
  <c r="AB93" i="5"/>
  <c r="AB94" i="5"/>
  <c r="AB95" i="5"/>
  <c r="AB96" i="5"/>
  <c r="AB97" i="5"/>
  <c r="AB98" i="5"/>
  <c r="AB99" i="5"/>
  <c r="AB100" i="5"/>
  <c r="AB102" i="5"/>
  <c r="AB103" i="5"/>
  <c r="AB104" i="5"/>
  <c r="AB105" i="5"/>
  <c r="AB106" i="5"/>
  <c r="AB107" i="5"/>
  <c r="AB108" i="5"/>
  <c r="AB109" i="5"/>
  <c r="AB110" i="5"/>
  <c r="AB111" i="5"/>
  <c r="AB113" i="5"/>
  <c r="AB114" i="5"/>
  <c r="AB115" i="5"/>
  <c r="AB116" i="5"/>
  <c r="AB117" i="5"/>
  <c r="AB118" i="5"/>
  <c r="AB119" i="5"/>
  <c r="AB120" i="5"/>
  <c r="AB121" i="5"/>
  <c r="AB122" i="5"/>
  <c r="AB124" i="5"/>
  <c r="AB125" i="5"/>
  <c r="AB126" i="5"/>
  <c r="AB127" i="5"/>
  <c r="AB128" i="5"/>
  <c r="AB129" i="5"/>
  <c r="AB130" i="5"/>
  <c r="AB131" i="5"/>
  <c r="AB132" i="5"/>
  <c r="AB133" i="5"/>
  <c r="AB3" i="5"/>
  <c r="AC3" i="5"/>
  <c r="AB3" i="7"/>
  <c r="AD3" i="5"/>
  <c r="AC3" i="7"/>
  <c r="AE3" i="5"/>
  <c r="AA4" i="5"/>
  <c r="AA5" i="5"/>
  <c r="AA6" i="5"/>
  <c r="AA7" i="5"/>
  <c r="AA8" i="5"/>
  <c r="Z3" i="7"/>
  <c r="AA9" i="5"/>
  <c r="AA10" i="5"/>
  <c r="AA11" i="5"/>
  <c r="AA12" i="5"/>
  <c r="AA14" i="5"/>
  <c r="AA15" i="5"/>
  <c r="AA16" i="5"/>
  <c r="AA17" i="5"/>
  <c r="AA18" i="5"/>
  <c r="AA19" i="5"/>
  <c r="AA20" i="5"/>
  <c r="AA21" i="5"/>
  <c r="AA22" i="5"/>
  <c r="AA23" i="5"/>
  <c r="AA25" i="5"/>
  <c r="AA26" i="5"/>
  <c r="AA27" i="5"/>
  <c r="AA28" i="5"/>
  <c r="AA29" i="5"/>
  <c r="AA30" i="5"/>
  <c r="AA31" i="5"/>
  <c r="AA32" i="5"/>
  <c r="AA33" i="5"/>
  <c r="AA34" i="5"/>
  <c r="AA36" i="5"/>
  <c r="AA37" i="5"/>
  <c r="AA38" i="5"/>
  <c r="AA39" i="5"/>
  <c r="AA40" i="5"/>
  <c r="AA41" i="5"/>
  <c r="AA42" i="5"/>
  <c r="AA43" i="5"/>
  <c r="AA44" i="5"/>
  <c r="AA45" i="5"/>
  <c r="AA47" i="5"/>
  <c r="AA48" i="5"/>
  <c r="AA49" i="5"/>
  <c r="AA50" i="5"/>
  <c r="AA51" i="5"/>
  <c r="AA52" i="5"/>
  <c r="AA53" i="5"/>
  <c r="AA54" i="5"/>
  <c r="AA55" i="5"/>
  <c r="AA56" i="5"/>
  <c r="AA58" i="5"/>
  <c r="AA59" i="5"/>
  <c r="AA60" i="5"/>
  <c r="AA61" i="5"/>
  <c r="AA62" i="5"/>
  <c r="AA63" i="5"/>
  <c r="AA64" i="5"/>
  <c r="Z8" i="7" s="1"/>
  <c r="AA65" i="5"/>
  <c r="AA66" i="5"/>
  <c r="AA67" i="5"/>
  <c r="AA69" i="5"/>
  <c r="Z9" i="7" s="1"/>
  <c r="AA70" i="5"/>
  <c r="AA71" i="5"/>
  <c r="AA72" i="5"/>
  <c r="AA73" i="5"/>
  <c r="AA74" i="5"/>
  <c r="AA75" i="5"/>
  <c r="AA76" i="5"/>
  <c r="AA77" i="5"/>
  <c r="AA78" i="5"/>
  <c r="AA80" i="5"/>
  <c r="AA81" i="5"/>
  <c r="AA82" i="5"/>
  <c r="AA83" i="5"/>
  <c r="AA84" i="5"/>
  <c r="AA85" i="5"/>
  <c r="AA86" i="5"/>
  <c r="AA87" i="5"/>
  <c r="AA88" i="5"/>
  <c r="AA89" i="5"/>
  <c r="AA91" i="5"/>
  <c r="AA92" i="5"/>
  <c r="AA93" i="5"/>
  <c r="AA94" i="5"/>
  <c r="AA95" i="5"/>
  <c r="AA96" i="5"/>
  <c r="AA97" i="5"/>
  <c r="AA98" i="5"/>
  <c r="AA99" i="5"/>
  <c r="AA100" i="5"/>
  <c r="AA102" i="5"/>
  <c r="AA103" i="5"/>
  <c r="AA104" i="5"/>
  <c r="AA105" i="5"/>
  <c r="AA106" i="5"/>
  <c r="AA107" i="5"/>
  <c r="AA108" i="5"/>
  <c r="AA109" i="5"/>
  <c r="AA110" i="5"/>
  <c r="AA111" i="5"/>
  <c r="AA113" i="5"/>
  <c r="AA114" i="5"/>
  <c r="AA115" i="5"/>
  <c r="AA116" i="5"/>
  <c r="AA117" i="5"/>
  <c r="AA118" i="5"/>
  <c r="AA119" i="5"/>
  <c r="AA120" i="5"/>
  <c r="AA121" i="5"/>
  <c r="AA122" i="5"/>
  <c r="AA124" i="5"/>
  <c r="AA125" i="5"/>
  <c r="AA126" i="5"/>
  <c r="AA127" i="5"/>
  <c r="AA128" i="5"/>
  <c r="AA129" i="5"/>
  <c r="AA130" i="5"/>
  <c r="AA131" i="5"/>
  <c r="AA132" i="5"/>
  <c r="AA133" i="5"/>
  <c r="AA3" i="5"/>
  <c r="T7" i="7"/>
  <c r="T11" i="7"/>
  <c r="T4" i="5"/>
  <c r="T5" i="5"/>
  <c r="T6" i="5"/>
  <c r="T7" i="5"/>
  <c r="T8" i="5"/>
  <c r="T9" i="5"/>
  <c r="T10" i="5"/>
  <c r="T11" i="5"/>
  <c r="T12" i="5"/>
  <c r="T14" i="5"/>
  <c r="T15" i="5"/>
  <c r="T16" i="5"/>
  <c r="T17" i="5"/>
  <c r="T18" i="5"/>
  <c r="T19" i="5"/>
  <c r="T20" i="5"/>
  <c r="T21" i="5"/>
  <c r="T22" i="5"/>
  <c r="T23" i="5"/>
  <c r="T25" i="5"/>
  <c r="T26" i="5"/>
  <c r="T27" i="5"/>
  <c r="T28" i="5"/>
  <c r="T29" i="5"/>
  <c r="T30" i="5"/>
  <c r="T31" i="5"/>
  <c r="T32" i="5"/>
  <c r="T33" i="5"/>
  <c r="T34" i="5"/>
  <c r="T36" i="5"/>
  <c r="T37" i="5"/>
  <c r="T38" i="5"/>
  <c r="T39" i="5"/>
  <c r="T40" i="5"/>
  <c r="T41" i="5"/>
  <c r="T42" i="5"/>
  <c r="T43" i="5"/>
  <c r="T44" i="5"/>
  <c r="T45" i="5"/>
  <c r="T47" i="5"/>
  <c r="T48" i="5"/>
  <c r="T49" i="5"/>
  <c r="T50" i="5"/>
  <c r="T51" i="5"/>
  <c r="T52" i="5"/>
  <c r="T53" i="5"/>
  <c r="T54" i="5"/>
  <c r="T55" i="5"/>
  <c r="T56" i="5"/>
  <c r="T58" i="5"/>
  <c r="T59" i="5"/>
  <c r="T60" i="5"/>
  <c r="T61" i="5"/>
  <c r="T62" i="5"/>
  <c r="T63" i="5"/>
  <c r="T64" i="5"/>
  <c r="T65" i="5"/>
  <c r="T66" i="5"/>
  <c r="T67" i="5"/>
  <c r="T69" i="5"/>
  <c r="T70" i="5"/>
  <c r="T71" i="5"/>
  <c r="T72" i="5"/>
  <c r="T73" i="5"/>
  <c r="T74" i="5"/>
  <c r="T75" i="5"/>
  <c r="T76" i="5"/>
  <c r="T77" i="5"/>
  <c r="T78" i="5"/>
  <c r="T80" i="5"/>
  <c r="T81" i="5"/>
  <c r="T82" i="5"/>
  <c r="T83" i="5"/>
  <c r="T84" i="5"/>
  <c r="T85" i="5"/>
  <c r="T86" i="5"/>
  <c r="T87" i="5"/>
  <c r="T88" i="5"/>
  <c r="T89" i="5"/>
  <c r="T91" i="5"/>
  <c r="T92" i="5"/>
  <c r="T93" i="5"/>
  <c r="T94" i="5"/>
  <c r="T95" i="5"/>
  <c r="T96" i="5"/>
  <c r="T97" i="5"/>
  <c r="T98" i="5"/>
  <c r="T99" i="5"/>
  <c r="T100" i="5"/>
  <c r="T102" i="5"/>
  <c r="T103" i="5"/>
  <c r="T104" i="5"/>
  <c r="T105" i="5"/>
  <c r="T106" i="5"/>
  <c r="T107" i="5"/>
  <c r="T108" i="5"/>
  <c r="T109" i="5"/>
  <c r="T110" i="5"/>
  <c r="T111" i="5"/>
  <c r="T113" i="5"/>
  <c r="T114" i="5"/>
  <c r="T115" i="5"/>
  <c r="T116" i="5"/>
  <c r="T117" i="5"/>
  <c r="T118" i="5"/>
  <c r="T119" i="5"/>
  <c r="T120" i="5"/>
  <c r="T121" i="5"/>
  <c r="T122" i="5"/>
  <c r="T124" i="5"/>
  <c r="T125" i="5"/>
  <c r="T126" i="5"/>
  <c r="T127" i="5"/>
  <c r="T128" i="5"/>
  <c r="T129" i="5"/>
  <c r="T130" i="5"/>
  <c r="T131" i="5"/>
  <c r="T132" i="5"/>
  <c r="T133" i="5"/>
  <c r="S4" i="5"/>
  <c r="S5" i="5"/>
  <c r="S6" i="5"/>
  <c r="S7" i="5"/>
  <c r="S8" i="5"/>
  <c r="S9" i="5"/>
  <c r="S10" i="5"/>
  <c r="S11" i="5"/>
  <c r="S12" i="5"/>
  <c r="S14" i="5"/>
  <c r="S15" i="5"/>
  <c r="S16" i="5"/>
  <c r="S17" i="5"/>
  <c r="S18" i="5"/>
  <c r="S19" i="5"/>
  <c r="S20" i="5"/>
  <c r="S21" i="5"/>
  <c r="S22" i="5"/>
  <c r="S23" i="5"/>
  <c r="S25" i="5"/>
  <c r="S26" i="5"/>
  <c r="S27" i="5"/>
  <c r="S28" i="5"/>
  <c r="S29" i="5"/>
  <c r="S30" i="5"/>
  <c r="S31" i="5"/>
  <c r="S32" i="5"/>
  <c r="S33" i="5"/>
  <c r="S34" i="5"/>
  <c r="S36" i="5"/>
  <c r="S37" i="5"/>
  <c r="S38" i="5"/>
  <c r="S39" i="5"/>
  <c r="S40" i="5"/>
  <c r="S41" i="5"/>
  <c r="S42" i="5"/>
  <c r="S43" i="5"/>
  <c r="S44" i="5"/>
  <c r="S45" i="5"/>
  <c r="S47" i="5"/>
  <c r="S48" i="5"/>
  <c r="S49" i="5"/>
  <c r="S50" i="5"/>
  <c r="S51" i="5"/>
  <c r="S52" i="5"/>
  <c r="S53" i="5"/>
  <c r="S54" i="5"/>
  <c r="S55" i="5"/>
  <c r="S56" i="5"/>
  <c r="S58" i="5"/>
  <c r="S59" i="5"/>
  <c r="S60" i="5"/>
  <c r="S61" i="5"/>
  <c r="S62" i="5"/>
  <c r="S63" i="5"/>
  <c r="S64" i="5"/>
  <c r="S65" i="5"/>
  <c r="S66" i="5"/>
  <c r="S67" i="5"/>
  <c r="S69" i="5"/>
  <c r="S70" i="5"/>
  <c r="S71" i="5"/>
  <c r="S72" i="5"/>
  <c r="S73" i="5"/>
  <c r="S74" i="5"/>
  <c r="S75" i="5"/>
  <c r="S76" i="5"/>
  <c r="S77" i="5"/>
  <c r="S78" i="5"/>
  <c r="S80" i="5"/>
  <c r="S81" i="5"/>
  <c r="S82" i="5"/>
  <c r="S83" i="5"/>
  <c r="S84" i="5"/>
  <c r="S85" i="5"/>
  <c r="S86" i="5"/>
  <c r="S87" i="5"/>
  <c r="S88" i="5"/>
  <c r="S89" i="5"/>
  <c r="S91" i="5"/>
  <c r="S92" i="5"/>
  <c r="S93" i="5"/>
  <c r="S94" i="5"/>
  <c r="S95" i="5"/>
  <c r="S96" i="5"/>
  <c r="S97" i="5"/>
  <c r="S98" i="5"/>
  <c r="S99" i="5"/>
  <c r="S100" i="5"/>
  <c r="S102" i="5"/>
  <c r="S103" i="5"/>
  <c r="S104" i="5"/>
  <c r="S105" i="5"/>
  <c r="S106" i="5"/>
  <c r="S107" i="5"/>
  <c r="S108" i="5"/>
  <c r="S109" i="5"/>
  <c r="S110" i="5"/>
  <c r="S111" i="5"/>
  <c r="S113" i="5"/>
  <c r="S114" i="5"/>
  <c r="S115" i="5"/>
  <c r="S116" i="5"/>
  <c r="S117" i="5"/>
  <c r="S118" i="5"/>
  <c r="S119" i="5"/>
  <c r="S120" i="5"/>
  <c r="S121" i="5"/>
  <c r="S122" i="5"/>
  <c r="S124" i="5"/>
  <c r="S125" i="5"/>
  <c r="S126" i="5"/>
  <c r="S127" i="5"/>
  <c r="S128" i="5"/>
  <c r="S129" i="5"/>
  <c r="S130" i="5"/>
  <c r="S131" i="5"/>
  <c r="S132" i="5"/>
  <c r="S133" i="5"/>
  <c r="S3" i="5"/>
  <c r="T3" i="5"/>
  <c r="V3" i="5"/>
  <c r="U3" i="7"/>
  <c r="R4" i="5"/>
  <c r="R5" i="5"/>
  <c r="R6" i="5"/>
  <c r="R7" i="5"/>
  <c r="R8" i="5"/>
  <c r="R9" i="5"/>
  <c r="R10" i="5"/>
  <c r="R11" i="5"/>
  <c r="R12" i="5"/>
  <c r="R14" i="5"/>
  <c r="R15" i="5"/>
  <c r="R16" i="5"/>
  <c r="R17" i="5"/>
  <c r="R18" i="5"/>
  <c r="R19" i="5"/>
  <c r="R20" i="5"/>
  <c r="R21" i="5"/>
  <c r="R22" i="5"/>
  <c r="R23" i="5"/>
  <c r="R25" i="5"/>
  <c r="R26" i="5"/>
  <c r="R27" i="5"/>
  <c r="R28" i="5"/>
  <c r="R29" i="5"/>
  <c r="R30" i="5"/>
  <c r="R31" i="5"/>
  <c r="R32" i="5"/>
  <c r="R33" i="5"/>
  <c r="R34" i="5"/>
  <c r="R36" i="5"/>
  <c r="R37" i="5"/>
  <c r="R38" i="5"/>
  <c r="R39" i="5"/>
  <c r="R40" i="5"/>
  <c r="R41" i="5"/>
  <c r="R42" i="5"/>
  <c r="R43" i="5"/>
  <c r="R44" i="5"/>
  <c r="R45" i="5"/>
  <c r="R47" i="5"/>
  <c r="R48" i="5"/>
  <c r="R49" i="5"/>
  <c r="R50" i="5"/>
  <c r="R51" i="5"/>
  <c r="R52" i="5"/>
  <c r="R53" i="5"/>
  <c r="R54" i="5"/>
  <c r="R55" i="5"/>
  <c r="R56" i="5"/>
  <c r="R58" i="5"/>
  <c r="R59" i="5"/>
  <c r="R60" i="5"/>
  <c r="R61" i="5"/>
  <c r="R62" i="5"/>
  <c r="R63" i="5"/>
  <c r="R64" i="5"/>
  <c r="R65" i="5"/>
  <c r="R66" i="5"/>
  <c r="R67" i="5"/>
  <c r="R69" i="5"/>
  <c r="R70" i="5"/>
  <c r="R71" i="5"/>
  <c r="R72" i="5"/>
  <c r="R73" i="5"/>
  <c r="R74" i="5"/>
  <c r="R75" i="5"/>
  <c r="R76" i="5"/>
  <c r="R77" i="5"/>
  <c r="R78" i="5"/>
  <c r="R80" i="5"/>
  <c r="R81" i="5"/>
  <c r="R82" i="5"/>
  <c r="R83" i="5"/>
  <c r="R84" i="5"/>
  <c r="R85" i="5"/>
  <c r="R86" i="5"/>
  <c r="R87" i="5"/>
  <c r="R88" i="5"/>
  <c r="R89" i="5"/>
  <c r="R91" i="5"/>
  <c r="R92" i="5"/>
  <c r="R93" i="5"/>
  <c r="R94" i="5"/>
  <c r="R95" i="5"/>
  <c r="R96" i="5"/>
  <c r="R97" i="5"/>
  <c r="R98" i="5"/>
  <c r="R99" i="5"/>
  <c r="R100" i="5"/>
  <c r="R102" i="5"/>
  <c r="R103" i="5"/>
  <c r="R104" i="5"/>
  <c r="R105" i="5"/>
  <c r="R106" i="5"/>
  <c r="R107" i="5"/>
  <c r="R108" i="5"/>
  <c r="R109" i="5"/>
  <c r="R110" i="5"/>
  <c r="R111" i="5"/>
  <c r="R113" i="5"/>
  <c r="R114" i="5"/>
  <c r="R115" i="5"/>
  <c r="R116" i="5"/>
  <c r="R117" i="5"/>
  <c r="R118" i="5"/>
  <c r="R119" i="5"/>
  <c r="R120" i="5"/>
  <c r="R121" i="5"/>
  <c r="R122" i="5"/>
  <c r="R124" i="5"/>
  <c r="R125" i="5"/>
  <c r="R126" i="5"/>
  <c r="R127" i="5"/>
  <c r="R128" i="5"/>
  <c r="R129" i="5"/>
  <c r="R130" i="5"/>
  <c r="R131" i="5"/>
  <c r="R132" i="5"/>
  <c r="R133" i="5"/>
  <c r="R3" i="5"/>
  <c r="Q4" i="5"/>
  <c r="Q5" i="5"/>
  <c r="Q6" i="5"/>
  <c r="Q7" i="5"/>
  <c r="Q8" i="5"/>
  <c r="Q9" i="5"/>
  <c r="Q10" i="5"/>
  <c r="Q11" i="5"/>
  <c r="Q12" i="5"/>
  <c r="Q14" i="5"/>
  <c r="Q15" i="5"/>
  <c r="Q16" i="5"/>
  <c r="Q17" i="5"/>
  <c r="Q18" i="5"/>
  <c r="Q19" i="5"/>
  <c r="Q20" i="5"/>
  <c r="Q21" i="5"/>
  <c r="Q22" i="5"/>
  <c r="Q23" i="5"/>
  <c r="Q25" i="5"/>
  <c r="Q26" i="5"/>
  <c r="Q27" i="5"/>
  <c r="Q28" i="5"/>
  <c r="Q29" i="5"/>
  <c r="Q30" i="5"/>
  <c r="Q31" i="5"/>
  <c r="Q32" i="5"/>
  <c r="Q33" i="5"/>
  <c r="Q34" i="5"/>
  <c r="Q36" i="5"/>
  <c r="Q37" i="5"/>
  <c r="Q38" i="5"/>
  <c r="Q39" i="5"/>
  <c r="Q40" i="5"/>
  <c r="Q41" i="5"/>
  <c r="Q42" i="5"/>
  <c r="Q43" i="5"/>
  <c r="Q44" i="5"/>
  <c r="Q45" i="5"/>
  <c r="Q47" i="5"/>
  <c r="Q48" i="5"/>
  <c r="Q49" i="5"/>
  <c r="Q50" i="5"/>
  <c r="Q51" i="5"/>
  <c r="Q52" i="5"/>
  <c r="Q53" i="5"/>
  <c r="Q54" i="5"/>
  <c r="Q55" i="5"/>
  <c r="Q56" i="5"/>
  <c r="Q58" i="5"/>
  <c r="Q59" i="5"/>
  <c r="Q60" i="5"/>
  <c r="Q61" i="5"/>
  <c r="Q62" i="5"/>
  <c r="Q63" i="5"/>
  <c r="Q64" i="5"/>
  <c r="Q65" i="5"/>
  <c r="Q66" i="5"/>
  <c r="Q67" i="5"/>
  <c r="Q69" i="5"/>
  <c r="Q70" i="5"/>
  <c r="Q71" i="5"/>
  <c r="Q72" i="5"/>
  <c r="Q73" i="5"/>
  <c r="Q74" i="5"/>
  <c r="Q75" i="5"/>
  <c r="Q76" i="5"/>
  <c r="Q77" i="5"/>
  <c r="Q78" i="5"/>
  <c r="Q80" i="5"/>
  <c r="Q81" i="5"/>
  <c r="Q82" i="5"/>
  <c r="Q83" i="5"/>
  <c r="Q84" i="5"/>
  <c r="Q85" i="5"/>
  <c r="Q86" i="5"/>
  <c r="Q87" i="5"/>
  <c r="Q88" i="5"/>
  <c r="Q89" i="5"/>
  <c r="Q91" i="5"/>
  <c r="Q92" i="5"/>
  <c r="Q93" i="5"/>
  <c r="Q94" i="5"/>
  <c r="Q95" i="5"/>
  <c r="Q96" i="5"/>
  <c r="Q97" i="5"/>
  <c r="Q98" i="5"/>
  <c r="Q99" i="5"/>
  <c r="Q100" i="5"/>
  <c r="Q102" i="5"/>
  <c r="Q103" i="5"/>
  <c r="Q104" i="5"/>
  <c r="Q105" i="5"/>
  <c r="Q106" i="5"/>
  <c r="Q107" i="5"/>
  <c r="Q108" i="5"/>
  <c r="Q109" i="5"/>
  <c r="Q110" i="5"/>
  <c r="Q111" i="5"/>
  <c r="Q113" i="5"/>
  <c r="Q114" i="5"/>
  <c r="Q115" i="5"/>
  <c r="Q116" i="5"/>
  <c r="Q117" i="5"/>
  <c r="Q118" i="5"/>
  <c r="Q119" i="5"/>
  <c r="Q120" i="5"/>
  <c r="Q121" i="5"/>
  <c r="Q122" i="5"/>
  <c r="Q124" i="5"/>
  <c r="Q125" i="5"/>
  <c r="Q126" i="5"/>
  <c r="Q127" i="5"/>
  <c r="Q128" i="5"/>
  <c r="Q129" i="5"/>
  <c r="Q130" i="5"/>
  <c r="Q131" i="5"/>
  <c r="Q132" i="5"/>
  <c r="Q133" i="5"/>
  <c r="P4" i="5"/>
  <c r="P5" i="5"/>
  <c r="P6" i="5"/>
  <c r="P7" i="5"/>
  <c r="P8" i="5"/>
  <c r="P9" i="5"/>
  <c r="P10" i="5"/>
  <c r="P11" i="5"/>
  <c r="P12" i="5"/>
  <c r="P14" i="5"/>
  <c r="P15" i="5"/>
  <c r="P16" i="5"/>
  <c r="P17" i="5"/>
  <c r="P18" i="5"/>
  <c r="P19" i="5"/>
  <c r="P20" i="5"/>
  <c r="P21" i="5"/>
  <c r="P22" i="5"/>
  <c r="P23" i="5"/>
  <c r="P25" i="5"/>
  <c r="P26" i="5"/>
  <c r="P27" i="5"/>
  <c r="P28" i="5"/>
  <c r="P29" i="5"/>
  <c r="P30" i="5"/>
  <c r="P31" i="5"/>
  <c r="P32" i="5"/>
  <c r="P33" i="5"/>
  <c r="P34" i="5"/>
  <c r="P36" i="5"/>
  <c r="P37" i="5"/>
  <c r="P38" i="5"/>
  <c r="P39" i="5"/>
  <c r="P40" i="5"/>
  <c r="P41" i="5"/>
  <c r="P42" i="5"/>
  <c r="P43" i="5"/>
  <c r="P44" i="5"/>
  <c r="P45" i="5"/>
  <c r="P47" i="5"/>
  <c r="P48" i="5"/>
  <c r="P49" i="5"/>
  <c r="P50" i="5"/>
  <c r="P51" i="5"/>
  <c r="P52" i="5"/>
  <c r="P53" i="5"/>
  <c r="P54" i="5"/>
  <c r="P55" i="5"/>
  <c r="P56" i="5"/>
  <c r="P58" i="5"/>
  <c r="P59" i="5"/>
  <c r="P60" i="5"/>
  <c r="P61" i="5"/>
  <c r="P62" i="5"/>
  <c r="P63" i="5"/>
  <c r="P64" i="5"/>
  <c r="P65" i="5"/>
  <c r="P66" i="5"/>
  <c r="P67" i="5"/>
  <c r="P69" i="5"/>
  <c r="P70" i="5"/>
  <c r="P71" i="5"/>
  <c r="P72" i="5"/>
  <c r="P73" i="5"/>
  <c r="P74" i="5"/>
  <c r="P75" i="5"/>
  <c r="P76" i="5"/>
  <c r="P77" i="5"/>
  <c r="P78" i="5"/>
  <c r="P80" i="5"/>
  <c r="P81" i="5"/>
  <c r="P82" i="5"/>
  <c r="P83" i="5"/>
  <c r="P84" i="5"/>
  <c r="P85" i="5"/>
  <c r="P86" i="5"/>
  <c r="P87" i="5"/>
  <c r="P88" i="5"/>
  <c r="P89" i="5"/>
  <c r="P91" i="5"/>
  <c r="P92" i="5"/>
  <c r="P93" i="5"/>
  <c r="P94" i="5"/>
  <c r="P95" i="5"/>
  <c r="P96" i="5"/>
  <c r="P97" i="5"/>
  <c r="P98" i="5"/>
  <c r="P99" i="5"/>
  <c r="P100" i="5"/>
  <c r="P102" i="5"/>
  <c r="P103" i="5"/>
  <c r="P104" i="5"/>
  <c r="P105" i="5"/>
  <c r="P106" i="5"/>
  <c r="P107" i="5"/>
  <c r="P108" i="5"/>
  <c r="P109" i="5"/>
  <c r="P110" i="5"/>
  <c r="P111" i="5"/>
  <c r="P113" i="5"/>
  <c r="P114" i="5"/>
  <c r="P115" i="5"/>
  <c r="P116" i="5"/>
  <c r="P117" i="5"/>
  <c r="P118" i="5"/>
  <c r="P119" i="5"/>
  <c r="P120" i="5"/>
  <c r="P121" i="5"/>
  <c r="P122" i="5"/>
  <c r="P124" i="5"/>
  <c r="P125" i="5"/>
  <c r="P126" i="5"/>
  <c r="P127" i="5"/>
  <c r="P128" i="5"/>
  <c r="P129" i="5"/>
  <c r="P130" i="5"/>
  <c r="P131" i="5"/>
  <c r="P132" i="5"/>
  <c r="P133" i="5"/>
  <c r="O4" i="5"/>
  <c r="O5" i="5"/>
  <c r="O6" i="5"/>
  <c r="O7" i="5"/>
  <c r="O8" i="5"/>
  <c r="O9" i="5"/>
  <c r="O10" i="5"/>
  <c r="O11" i="5"/>
  <c r="O12" i="5"/>
  <c r="O14" i="5"/>
  <c r="O15" i="5"/>
  <c r="O16" i="5"/>
  <c r="O17" i="5"/>
  <c r="O18" i="5"/>
  <c r="O19" i="5"/>
  <c r="O20" i="5"/>
  <c r="O21" i="5"/>
  <c r="O22" i="5"/>
  <c r="O23" i="5"/>
  <c r="O25" i="5"/>
  <c r="O26" i="5"/>
  <c r="O27" i="5"/>
  <c r="O28" i="5"/>
  <c r="O29" i="5"/>
  <c r="O30" i="5"/>
  <c r="O31" i="5"/>
  <c r="O32" i="5"/>
  <c r="O33" i="5"/>
  <c r="O34" i="5"/>
  <c r="O36" i="5"/>
  <c r="O37" i="5"/>
  <c r="O38" i="5"/>
  <c r="O39" i="5"/>
  <c r="O40" i="5"/>
  <c r="O41" i="5"/>
  <c r="O42" i="5"/>
  <c r="O43" i="5"/>
  <c r="O44" i="5"/>
  <c r="O45" i="5"/>
  <c r="O47" i="5"/>
  <c r="O48" i="5"/>
  <c r="O49" i="5"/>
  <c r="O50" i="5"/>
  <c r="O51" i="5"/>
  <c r="O52" i="5"/>
  <c r="O53" i="5"/>
  <c r="O54" i="5"/>
  <c r="O55" i="5"/>
  <c r="O56" i="5"/>
  <c r="O58" i="5"/>
  <c r="O59" i="5"/>
  <c r="O60" i="5"/>
  <c r="O61" i="5"/>
  <c r="O62" i="5"/>
  <c r="O63" i="5"/>
  <c r="O64" i="5"/>
  <c r="O65" i="5"/>
  <c r="O66" i="5"/>
  <c r="O67" i="5"/>
  <c r="O69" i="5"/>
  <c r="O70" i="5"/>
  <c r="O71" i="5"/>
  <c r="O72" i="5"/>
  <c r="O73" i="5"/>
  <c r="O74" i="5"/>
  <c r="O75" i="5"/>
  <c r="O76" i="5"/>
  <c r="O77" i="5"/>
  <c r="O78" i="5"/>
  <c r="O80" i="5"/>
  <c r="O81" i="5"/>
  <c r="O82" i="5"/>
  <c r="O83" i="5"/>
  <c r="O84" i="5"/>
  <c r="O85" i="5"/>
  <c r="O86" i="5"/>
  <c r="O87" i="5"/>
  <c r="O88" i="5"/>
  <c r="O89" i="5"/>
  <c r="O91" i="5"/>
  <c r="O92" i="5"/>
  <c r="O93" i="5"/>
  <c r="O94" i="5"/>
  <c r="O95" i="5"/>
  <c r="O96" i="5"/>
  <c r="O97" i="5"/>
  <c r="O98" i="5"/>
  <c r="O99" i="5"/>
  <c r="O100" i="5"/>
  <c r="O102" i="5"/>
  <c r="O103" i="5"/>
  <c r="O104" i="5"/>
  <c r="O105" i="5"/>
  <c r="O106" i="5"/>
  <c r="O107" i="5"/>
  <c r="O108" i="5"/>
  <c r="O109" i="5"/>
  <c r="O110" i="5"/>
  <c r="O111" i="5"/>
  <c r="O113" i="5"/>
  <c r="O114" i="5"/>
  <c r="O115" i="5"/>
  <c r="O116" i="5"/>
  <c r="O117" i="5"/>
  <c r="O118" i="5"/>
  <c r="O119" i="5"/>
  <c r="O120" i="5"/>
  <c r="O121" i="5"/>
  <c r="O122" i="5"/>
  <c r="O124" i="5"/>
  <c r="O125" i="5"/>
  <c r="O126" i="5"/>
  <c r="O127" i="5"/>
  <c r="O128" i="5"/>
  <c r="O129" i="5"/>
  <c r="O130" i="5"/>
  <c r="O131" i="5"/>
  <c r="O132" i="5"/>
  <c r="O133" i="5"/>
  <c r="N4" i="5"/>
  <c r="N5" i="5"/>
  <c r="N6" i="5"/>
  <c r="N7" i="5"/>
  <c r="N8" i="5"/>
  <c r="N9" i="5"/>
  <c r="N10" i="5"/>
  <c r="N11" i="5"/>
  <c r="N12" i="5"/>
  <c r="N14" i="5"/>
  <c r="N15" i="5"/>
  <c r="N16" i="5"/>
  <c r="N17" i="5"/>
  <c r="N18" i="5"/>
  <c r="N19" i="5"/>
  <c r="N20" i="5"/>
  <c r="N21" i="5"/>
  <c r="N22" i="5"/>
  <c r="N23" i="5"/>
  <c r="N25" i="5"/>
  <c r="N26" i="5"/>
  <c r="N27" i="5"/>
  <c r="N28" i="5"/>
  <c r="N29" i="5"/>
  <c r="N30" i="5"/>
  <c r="N31" i="5"/>
  <c r="N32" i="5"/>
  <c r="N33" i="5"/>
  <c r="N34" i="5"/>
  <c r="N36" i="5"/>
  <c r="N37" i="5"/>
  <c r="N38" i="5"/>
  <c r="N39" i="5"/>
  <c r="N40" i="5"/>
  <c r="N41" i="5"/>
  <c r="N42" i="5"/>
  <c r="N43" i="5"/>
  <c r="N44" i="5"/>
  <c r="N45" i="5"/>
  <c r="N47" i="5"/>
  <c r="N48" i="5"/>
  <c r="N49" i="5"/>
  <c r="N50" i="5"/>
  <c r="N51" i="5"/>
  <c r="N52" i="5"/>
  <c r="N53" i="5"/>
  <c r="N54" i="5"/>
  <c r="N55" i="5"/>
  <c r="N56" i="5"/>
  <c r="N58" i="5"/>
  <c r="N59" i="5"/>
  <c r="N60" i="5"/>
  <c r="N61" i="5"/>
  <c r="N62" i="5"/>
  <c r="N63" i="5"/>
  <c r="N64" i="5"/>
  <c r="N65" i="5"/>
  <c r="N66" i="5"/>
  <c r="N67" i="5"/>
  <c r="N69" i="5"/>
  <c r="N70" i="5"/>
  <c r="N71" i="5"/>
  <c r="N72" i="5"/>
  <c r="N73" i="5"/>
  <c r="N74" i="5"/>
  <c r="N75" i="5"/>
  <c r="N76" i="5"/>
  <c r="N77" i="5"/>
  <c r="N78" i="5"/>
  <c r="N80" i="5"/>
  <c r="N81" i="5"/>
  <c r="N82" i="5"/>
  <c r="N83" i="5"/>
  <c r="N84" i="5"/>
  <c r="N85" i="5"/>
  <c r="N86" i="5"/>
  <c r="N87" i="5"/>
  <c r="N88" i="5"/>
  <c r="N89" i="5"/>
  <c r="N91" i="5"/>
  <c r="N92" i="5"/>
  <c r="N93" i="5"/>
  <c r="N94" i="5"/>
  <c r="N95" i="5"/>
  <c r="N96" i="5"/>
  <c r="N97" i="5"/>
  <c r="N98" i="5"/>
  <c r="N99" i="5"/>
  <c r="N100" i="5"/>
  <c r="N102" i="5"/>
  <c r="N103" i="5"/>
  <c r="N104" i="5"/>
  <c r="N105" i="5"/>
  <c r="N106" i="5"/>
  <c r="N107" i="5"/>
  <c r="N108" i="5"/>
  <c r="N109" i="5"/>
  <c r="N110" i="5"/>
  <c r="N111" i="5"/>
  <c r="N113" i="5"/>
  <c r="N114" i="5"/>
  <c r="N115" i="5"/>
  <c r="N116" i="5"/>
  <c r="N117" i="5"/>
  <c r="N118" i="5"/>
  <c r="N119" i="5"/>
  <c r="N120" i="5"/>
  <c r="N121" i="5"/>
  <c r="N122" i="5"/>
  <c r="N124" i="5"/>
  <c r="N125" i="5"/>
  <c r="N126" i="5"/>
  <c r="N127" i="5"/>
  <c r="N128" i="5"/>
  <c r="N129" i="5"/>
  <c r="N130" i="5"/>
  <c r="N131" i="5"/>
  <c r="N132" i="5"/>
  <c r="N133" i="5"/>
  <c r="M4" i="5"/>
  <c r="M5" i="5"/>
  <c r="M6" i="5"/>
  <c r="M7" i="5"/>
  <c r="M8" i="5"/>
  <c r="M9" i="5"/>
  <c r="M10" i="5"/>
  <c r="M11" i="5"/>
  <c r="M12" i="5"/>
  <c r="M14" i="5"/>
  <c r="M15" i="5"/>
  <c r="M16" i="5"/>
  <c r="M17" i="5"/>
  <c r="M18" i="5"/>
  <c r="M19" i="5"/>
  <c r="M20" i="5"/>
  <c r="M21" i="5"/>
  <c r="M22" i="5"/>
  <c r="M23" i="5"/>
  <c r="M25" i="5"/>
  <c r="M26" i="5"/>
  <c r="M27" i="5"/>
  <c r="M28" i="5"/>
  <c r="M29" i="5"/>
  <c r="M30" i="5"/>
  <c r="M31" i="5"/>
  <c r="M32" i="5"/>
  <c r="M33" i="5"/>
  <c r="M34" i="5"/>
  <c r="M36" i="5"/>
  <c r="M37" i="5"/>
  <c r="M38" i="5"/>
  <c r="M39" i="5"/>
  <c r="M40" i="5"/>
  <c r="M41" i="5"/>
  <c r="M42" i="5"/>
  <c r="M43" i="5"/>
  <c r="M44" i="5"/>
  <c r="M45" i="5"/>
  <c r="M47" i="5"/>
  <c r="M48" i="5"/>
  <c r="M49" i="5"/>
  <c r="M50" i="5"/>
  <c r="M51" i="5"/>
  <c r="M52" i="5"/>
  <c r="M53" i="5"/>
  <c r="M54" i="5"/>
  <c r="M55" i="5"/>
  <c r="M56" i="5"/>
  <c r="M58" i="5"/>
  <c r="M59" i="5"/>
  <c r="M60" i="5"/>
  <c r="M61" i="5"/>
  <c r="M62" i="5"/>
  <c r="M63" i="5"/>
  <c r="M64" i="5"/>
  <c r="M65" i="5"/>
  <c r="M66" i="5"/>
  <c r="M67" i="5"/>
  <c r="M69" i="5"/>
  <c r="M70" i="5"/>
  <c r="M71" i="5"/>
  <c r="M72" i="5"/>
  <c r="M73" i="5"/>
  <c r="M74" i="5"/>
  <c r="M75" i="5"/>
  <c r="M76" i="5"/>
  <c r="M77" i="5"/>
  <c r="M78" i="5"/>
  <c r="M80" i="5"/>
  <c r="M81" i="5"/>
  <c r="M82" i="5"/>
  <c r="M83" i="5"/>
  <c r="M84" i="5"/>
  <c r="M85" i="5"/>
  <c r="M86" i="5"/>
  <c r="M87" i="5"/>
  <c r="M88" i="5"/>
  <c r="M89" i="5"/>
  <c r="M91" i="5"/>
  <c r="M92" i="5"/>
  <c r="M93" i="5"/>
  <c r="M94" i="5"/>
  <c r="M95" i="5"/>
  <c r="M96" i="5"/>
  <c r="M97" i="5"/>
  <c r="M98" i="5"/>
  <c r="M99" i="5"/>
  <c r="M100" i="5"/>
  <c r="M102" i="5"/>
  <c r="M103" i="5"/>
  <c r="M104" i="5"/>
  <c r="M105" i="5"/>
  <c r="M106" i="5"/>
  <c r="M107" i="5"/>
  <c r="M108" i="5"/>
  <c r="M109" i="5"/>
  <c r="M110" i="5"/>
  <c r="M111" i="5"/>
  <c r="M113" i="5"/>
  <c r="M114" i="5"/>
  <c r="M115" i="5"/>
  <c r="M116" i="5"/>
  <c r="M117" i="5"/>
  <c r="M118" i="5"/>
  <c r="M119" i="5"/>
  <c r="M120" i="5"/>
  <c r="M121" i="5"/>
  <c r="M122" i="5"/>
  <c r="M124" i="5"/>
  <c r="M125" i="5"/>
  <c r="M126" i="5"/>
  <c r="M127" i="5"/>
  <c r="M128" i="5"/>
  <c r="M129" i="5"/>
  <c r="M130" i="5"/>
  <c r="M131" i="5"/>
  <c r="M132" i="5"/>
  <c r="M133" i="5"/>
  <c r="M3" i="5"/>
  <c r="N3" i="5"/>
  <c r="O3" i="5"/>
  <c r="P3" i="5"/>
  <c r="Q3" i="5"/>
  <c r="L4" i="5"/>
  <c r="L5" i="5"/>
  <c r="L6" i="5"/>
  <c r="L7" i="5"/>
  <c r="L8" i="5"/>
  <c r="L9" i="5"/>
  <c r="L10" i="5"/>
  <c r="L11" i="5"/>
  <c r="L12" i="5"/>
  <c r="L14" i="5"/>
  <c r="L15" i="5"/>
  <c r="L16" i="5"/>
  <c r="L17" i="5"/>
  <c r="L18" i="5"/>
  <c r="L19" i="5"/>
  <c r="L20" i="5"/>
  <c r="L21" i="5"/>
  <c r="L22" i="5"/>
  <c r="L23" i="5"/>
  <c r="L25" i="5"/>
  <c r="L26" i="5"/>
  <c r="L27" i="5"/>
  <c r="L28" i="5"/>
  <c r="L29" i="5"/>
  <c r="L30" i="5"/>
  <c r="L31" i="5"/>
  <c r="L32" i="5"/>
  <c r="L33" i="5"/>
  <c r="L34" i="5"/>
  <c r="L36" i="5"/>
  <c r="L37" i="5"/>
  <c r="L38" i="5"/>
  <c r="L39" i="5"/>
  <c r="L40" i="5"/>
  <c r="L41" i="5"/>
  <c r="L42" i="5"/>
  <c r="L43" i="5"/>
  <c r="L44" i="5"/>
  <c r="L45" i="5"/>
  <c r="L47" i="5"/>
  <c r="L48" i="5"/>
  <c r="L49" i="5"/>
  <c r="L50" i="5"/>
  <c r="L51" i="5"/>
  <c r="L52" i="5"/>
  <c r="L53" i="5"/>
  <c r="L54" i="5"/>
  <c r="L55" i="5"/>
  <c r="L56" i="5"/>
  <c r="L58" i="5"/>
  <c r="L59" i="5"/>
  <c r="L60" i="5"/>
  <c r="L61" i="5"/>
  <c r="L62" i="5"/>
  <c r="L63" i="5"/>
  <c r="L64" i="5"/>
  <c r="L65" i="5"/>
  <c r="L66" i="5"/>
  <c r="L67" i="5"/>
  <c r="L69" i="5"/>
  <c r="L70" i="5"/>
  <c r="L71" i="5"/>
  <c r="L72" i="5"/>
  <c r="L73" i="5"/>
  <c r="L74" i="5"/>
  <c r="L75" i="5"/>
  <c r="L76" i="5"/>
  <c r="L77" i="5"/>
  <c r="L78" i="5"/>
  <c r="L80" i="5"/>
  <c r="L81" i="5"/>
  <c r="L82" i="5"/>
  <c r="L83" i="5"/>
  <c r="L84" i="5"/>
  <c r="L85" i="5"/>
  <c r="L86" i="5"/>
  <c r="L87" i="5"/>
  <c r="L88" i="5"/>
  <c r="L89" i="5"/>
  <c r="L91" i="5"/>
  <c r="L92" i="5"/>
  <c r="L93" i="5"/>
  <c r="L94" i="5"/>
  <c r="L95" i="5"/>
  <c r="L96" i="5"/>
  <c r="L97" i="5"/>
  <c r="L98" i="5"/>
  <c r="L99" i="5"/>
  <c r="L100" i="5"/>
  <c r="L102" i="5"/>
  <c r="L103" i="5"/>
  <c r="L104" i="5"/>
  <c r="L105" i="5"/>
  <c r="L106" i="5"/>
  <c r="L107" i="5"/>
  <c r="L108" i="5"/>
  <c r="L109" i="5"/>
  <c r="L110" i="5"/>
  <c r="L111" i="5"/>
  <c r="L113" i="5"/>
  <c r="L114" i="5"/>
  <c r="L115" i="5"/>
  <c r="L116" i="5"/>
  <c r="L117" i="5"/>
  <c r="L118" i="5"/>
  <c r="L119" i="5"/>
  <c r="L120" i="5"/>
  <c r="L121" i="5"/>
  <c r="L122" i="5"/>
  <c r="L124" i="5"/>
  <c r="L125" i="5"/>
  <c r="L126" i="5"/>
  <c r="L127" i="5"/>
  <c r="L128" i="5"/>
  <c r="L129" i="5"/>
  <c r="L130" i="5"/>
  <c r="L131" i="5"/>
  <c r="L132" i="5"/>
  <c r="L133" i="5"/>
  <c r="L3" i="5"/>
  <c r="J4" i="5"/>
  <c r="J5" i="5"/>
  <c r="J6" i="5"/>
  <c r="J7" i="5"/>
  <c r="J8" i="5"/>
  <c r="J9" i="5"/>
  <c r="J10" i="5"/>
  <c r="J11" i="5"/>
  <c r="J12" i="5"/>
  <c r="J14" i="5"/>
  <c r="J15" i="5"/>
  <c r="J16" i="5"/>
  <c r="J17" i="5"/>
  <c r="J18" i="5"/>
  <c r="J19" i="5"/>
  <c r="J20" i="5"/>
  <c r="J21" i="5"/>
  <c r="J22" i="5"/>
  <c r="J23" i="5"/>
  <c r="J25" i="5"/>
  <c r="J26" i="5"/>
  <c r="J27" i="5"/>
  <c r="J28" i="5"/>
  <c r="J29" i="5"/>
  <c r="J30" i="5"/>
  <c r="J31" i="5"/>
  <c r="J32" i="5"/>
  <c r="J33" i="5"/>
  <c r="J34" i="5"/>
  <c r="J36" i="5"/>
  <c r="J37" i="5"/>
  <c r="J38" i="5"/>
  <c r="J39" i="5"/>
  <c r="J40" i="5"/>
  <c r="J41" i="5"/>
  <c r="J42" i="5"/>
  <c r="J43" i="5"/>
  <c r="J44" i="5"/>
  <c r="J45" i="5"/>
  <c r="I6" i="7"/>
  <c r="J47" i="5"/>
  <c r="J48" i="5"/>
  <c r="J49" i="5"/>
  <c r="J50" i="5"/>
  <c r="J51" i="5"/>
  <c r="J52" i="5"/>
  <c r="J53" i="5"/>
  <c r="J54" i="5"/>
  <c r="J55" i="5"/>
  <c r="J56" i="5"/>
  <c r="J58" i="5"/>
  <c r="J59" i="5"/>
  <c r="J60" i="5"/>
  <c r="J61" i="5"/>
  <c r="J62" i="5"/>
  <c r="J63" i="5"/>
  <c r="J64" i="5"/>
  <c r="J65" i="5"/>
  <c r="J66" i="5"/>
  <c r="J67" i="5"/>
  <c r="J69" i="5"/>
  <c r="J70" i="5"/>
  <c r="J71" i="5"/>
  <c r="J72" i="5"/>
  <c r="J73" i="5"/>
  <c r="J74" i="5"/>
  <c r="J75" i="5"/>
  <c r="J76" i="5"/>
  <c r="J77" i="5"/>
  <c r="J78" i="5"/>
  <c r="J80" i="5"/>
  <c r="J81" i="5"/>
  <c r="J82" i="5"/>
  <c r="J83" i="5"/>
  <c r="J84" i="5"/>
  <c r="J85" i="5"/>
  <c r="J86" i="5"/>
  <c r="J87" i="5"/>
  <c r="J88" i="5"/>
  <c r="J89" i="5"/>
  <c r="J91" i="5"/>
  <c r="J92" i="5"/>
  <c r="J93" i="5"/>
  <c r="J94" i="5"/>
  <c r="J95" i="5"/>
  <c r="J96" i="5"/>
  <c r="J97" i="5"/>
  <c r="J98" i="5"/>
  <c r="J99" i="5"/>
  <c r="J100" i="5"/>
  <c r="J102" i="5"/>
  <c r="J103" i="5"/>
  <c r="J104" i="5"/>
  <c r="J105" i="5"/>
  <c r="J106" i="5"/>
  <c r="J107" i="5"/>
  <c r="J108" i="5"/>
  <c r="J109" i="5"/>
  <c r="J110" i="5"/>
  <c r="J111" i="5"/>
  <c r="J113" i="5"/>
  <c r="J114" i="5"/>
  <c r="J115" i="5"/>
  <c r="J116" i="5"/>
  <c r="J117" i="5"/>
  <c r="J118" i="5"/>
  <c r="J119" i="5"/>
  <c r="J120" i="5"/>
  <c r="J121" i="5"/>
  <c r="J122" i="5"/>
  <c r="J124" i="5"/>
  <c r="J125" i="5"/>
  <c r="J126" i="5"/>
  <c r="J127" i="5"/>
  <c r="J128" i="5"/>
  <c r="J129" i="5"/>
  <c r="J130" i="5"/>
  <c r="J131" i="5"/>
  <c r="J132" i="5"/>
  <c r="J133" i="5"/>
  <c r="I4" i="5"/>
  <c r="I5" i="5"/>
  <c r="I6" i="5"/>
  <c r="I7" i="5"/>
  <c r="I8" i="5"/>
  <c r="I9" i="5"/>
  <c r="I10" i="5"/>
  <c r="I11" i="5"/>
  <c r="I12" i="5"/>
  <c r="I14" i="5"/>
  <c r="I15" i="5"/>
  <c r="I16" i="5"/>
  <c r="I17" i="5"/>
  <c r="I18" i="5"/>
  <c r="I19" i="5"/>
  <c r="I20" i="5"/>
  <c r="I21" i="5"/>
  <c r="I22" i="5"/>
  <c r="I23" i="5"/>
  <c r="I25" i="5"/>
  <c r="I26" i="5"/>
  <c r="I27" i="5"/>
  <c r="I28" i="5"/>
  <c r="I29" i="5"/>
  <c r="I30" i="5"/>
  <c r="I31" i="5"/>
  <c r="I32" i="5"/>
  <c r="I33" i="5"/>
  <c r="I34" i="5"/>
  <c r="I36" i="5"/>
  <c r="I37" i="5"/>
  <c r="I38" i="5"/>
  <c r="I39" i="5"/>
  <c r="I40" i="5"/>
  <c r="I41" i="5"/>
  <c r="I42" i="5"/>
  <c r="I43" i="5"/>
  <c r="I44" i="5"/>
  <c r="I45" i="5"/>
  <c r="I47" i="5"/>
  <c r="I48" i="5"/>
  <c r="I49" i="5"/>
  <c r="I50" i="5"/>
  <c r="I51" i="5"/>
  <c r="I52" i="5"/>
  <c r="I53" i="5"/>
  <c r="I54" i="5"/>
  <c r="I55" i="5"/>
  <c r="I56" i="5"/>
  <c r="I58" i="5"/>
  <c r="I59" i="5"/>
  <c r="I60" i="5"/>
  <c r="I61" i="5"/>
  <c r="I62" i="5"/>
  <c r="I63" i="5"/>
  <c r="I64" i="5"/>
  <c r="I65" i="5"/>
  <c r="I66" i="5"/>
  <c r="I67" i="5"/>
  <c r="I69" i="5"/>
  <c r="I70" i="5"/>
  <c r="I71" i="5"/>
  <c r="I72" i="5"/>
  <c r="I73" i="5"/>
  <c r="I74" i="5"/>
  <c r="I75" i="5"/>
  <c r="I76" i="5"/>
  <c r="I77" i="5"/>
  <c r="I78" i="5"/>
  <c r="I80" i="5"/>
  <c r="I81" i="5"/>
  <c r="I82" i="5"/>
  <c r="I83" i="5"/>
  <c r="I84" i="5"/>
  <c r="I85" i="5"/>
  <c r="I86" i="5"/>
  <c r="I87" i="5"/>
  <c r="I88" i="5"/>
  <c r="I89" i="5"/>
  <c r="I91" i="5"/>
  <c r="I92" i="5"/>
  <c r="I93" i="5"/>
  <c r="I94" i="5"/>
  <c r="I95" i="5"/>
  <c r="I96" i="5"/>
  <c r="I97" i="5"/>
  <c r="I98" i="5"/>
  <c r="I99" i="5"/>
  <c r="I100" i="5"/>
  <c r="I102" i="5"/>
  <c r="I103" i="5"/>
  <c r="I104" i="5"/>
  <c r="I105" i="5"/>
  <c r="I106" i="5"/>
  <c r="I107" i="5"/>
  <c r="I108" i="5"/>
  <c r="I109" i="5"/>
  <c r="I110" i="5"/>
  <c r="I111" i="5"/>
  <c r="I113" i="5"/>
  <c r="I114" i="5"/>
  <c r="I115" i="5"/>
  <c r="I116" i="5"/>
  <c r="I117" i="5"/>
  <c r="I118" i="5"/>
  <c r="I119" i="5"/>
  <c r="I120" i="5"/>
  <c r="I121" i="5"/>
  <c r="I122" i="5"/>
  <c r="I124" i="5"/>
  <c r="I125" i="5"/>
  <c r="I126" i="5"/>
  <c r="I127" i="5"/>
  <c r="I128" i="5"/>
  <c r="I129" i="5"/>
  <c r="I130" i="5"/>
  <c r="I131" i="5"/>
  <c r="I132" i="5"/>
  <c r="I133" i="5"/>
  <c r="H4" i="5"/>
  <c r="H5" i="5"/>
  <c r="H6" i="5"/>
  <c r="H7" i="5"/>
  <c r="H8" i="5"/>
  <c r="H9" i="5"/>
  <c r="H10" i="5"/>
  <c r="H11" i="5"/>
  <c r="H12" i="5"/>
  <c r="H14" i="5"/>
  <c r="H15" i="5"/>
  <c r="H16" i="5"/>
  <c r="H17" i="5"/>
  <c r="H18" i="5"/>
  <c r="H19" i="5"/>
  <c r="H20" i="5"/>
  <c r="H21" i="5"/>
  <c r="H22" i="5"/>
  <c r="H23" i="5"/>
  <c r="H25" i="5"/>
  <c r="H26" i="5"/>
  <c r="H27" i="5"/>
  <c r="H28" i="5"/>
  <c r="H29" i="5"/>
  <c r="H30" i="5"/>
  <c r="H31" i="5"/>
  <c r="H32" i="5"/>
  <c r="H33" i="5"/>
  <c r="H34" i="5"/>
  <c r="H36" i="5"/>
  <c r="H37" i="5"/>
  <c r="H38" i="5"/>
  <c r="H39" i="5"/>
  <c r="H40" i="5"/>
  <c r="H41" i="5"/>
  <c r="H42" i="5"/>
  <c r="H43" i="5"/>
  <c r="H44" i="5"/>
  <c r="H45" i="5"/>
  <c r="H47" i="5"/>
  <c r="H48" i="5"/>
  <c r="H49" i="5"/>
  <c r="H50" i="5"/>
  <c r="H51" i="5"/>
  <c r="H52" i="5"/>
  <c r="H53" i="5"/>
  <c r="H54" i="5"/>
  <c r="H55" i="5"/>
  <c r="H56" i="5"/>
  <c r="H58" i="5"/>
  <c r="H59" i="5"/>
  <c r="H60" i="5"/>
  <c r="H61" i="5"/>
  <c r="H62" i="5"/>
  <c r="H63" i="5"/>
  <c r="H64" i="5"/>
  <c r="H65" i="5"/>
  <c r="H66" i="5"/>
  <c r="H67" i="5"/>
  <c r="H69" i="5"/>
  <c r="H70" i="5"/>
  <c r="H71" i="5"/>
  <c r="H72" i="5"/>
  <c r="H73" i="5"/>
  <c r="H74" i="5"/>
  <c r="H75" i="5"/>
  <c r="H76" i="5"/>
  <c r="H77" i="5"/>
  <c r="H78" i="5"/>
  <c r="H80" i="5"/>
  <c r="H81" i="5"/>
  <c r="H82" i="5"/>
  <c r="H83" i="5"/>
  <c r="H84" i="5"/>
  <c r="H85" i="5"/>
  <c r="H86" i="5"/>
  <c r="H87" i="5"/>
  <c r="H88" i="5"/>
  <c r="H89" i="5"/>
  <c r="H91" i="5"/>
  <c r="H92" i="5"/>
  <c r="H93" i="5"/>
  <c r="H94" i="5"/>
  <c r="H95" i="5"/>
  <c r="H96" i="5"/>
  <c r="H97" i="5"/>
  <c r="H98" i="5"/>
  <c r="H99" i="5"/>
  <c r="H100" i="5"/>
  <c r="H102" i="5"/>
  <c r="H103" i="5"/>
  <c r="H104" i="5"/>
  <c r="H105" i="5"/>
  <c r="H106" i="5"/>
  <c r="H107" i="5"/>
  <c r="H108" i="5"/>
  <c r="H109" i="5"/>
  <c r="H110" i="5"/>
  <c r="H111" i="5"/>
  <c r="H113" i="5"/>
  <c r="H114" i="5"/>
  <c r="H115" i="5"/>
  <c r="H116" i="5"/>
  <c r="H117" i="5"/>
  <c r="H118" i="5"/>
  <c r="H119" i="5"/>
  <c r="H120" i="5"/>
  <c r="H121" i="5"/>
  <c r="H122" i="5"/>
  <c r="H124" i="5"/>
  <c r="H125" i="5"/>
  <c r="H126" i="5"/>
  <c r="H127" i="5"/>
  <c r="H128" i="5"/>
  <c r="H129" i="5"/>
  <c r="H130" i="5"/>
  <c r="H131" i="5"/>
  <c r="H132" i="5"/>
  <c r="H133" i="5"/>
  <c r="G4" i="5"/>
  <c r="G5" i="5"/>
  <c r="G6" i="5"/>
  <c r="G7" i="5"/>
  <c r="G8" i="5"/>
  <c r="G9" i="5"/>
  <c r="G10" i="5"/>
  <c r="G11" i="5"/>
  <c r="G12" i="5"/>
  <c r="G14" i="5"/>
  <c r="G15" i="5"/>
  <c r="G16" i="5"/>
  <c r="G17" i="5"/>
  <c r="G18" i="5"/>
  <c r="G19" i="5"/>
  <c r="G20" i="5"/>
  <c r="G21" i="5"/>
  <c r="G22" i="5"/>
  <c r="G23" i="5"/>
  <c r="G25" i="5"/>
  <c r="G26" i="5"/>
  <c r="G27" i="5"/>
  <c r="G28" i="5"/>
  <c r="G29" i="5"/>
  <c r="G30" i="5"/>
  <c r="G31" i="5"/>
  <c r="G32" i="5"/>
  <c r="G33" i="5"/>
  <c r="G34" i="5"/>
  <c r="G36" i="5"/>
  <c r="G37" i="5"/>
  <c r="G38" i="5"/>
  <c r="G39" i="5"/>
  <c r="G40" i="5"/>
  <c r="G41" i="5"/>
  <c r="G42" i="5"/>
  <c r="G43" i="5"/>
  <c r="G44" i="5"/>
  <c r="G45" i="5"/>
  <c r="G47" i="5"/>
  <c r="G48" i="5"/>
  <c r="G49" i="5"/>
  <c r="G50" i="5"/>
  <c r="G51" i="5"/>
  <c r="G52" i="5"/>
  <c r="G53" i="5"/>
  <c r="G54" i="5"/>
  <c r="G55" i="5"/>
  <c r="G56" i="5"/>
  <c r="G58" i="5"/>
  <c r="G59" i="5"/>
  <c r="G60" i="5"/>
  <c r="G61" i="5"/>
  <c r="G62" i="5"/>
  <c r="G63" i="5"/>
  <c r="G64" i="5"/>
  <c r="G65" i="5"/>
  <c r="G66" i="5"/>
  <c r="G67" i="5"/>
  <c r="G69" i="5"/>
  <c r="G70" i="5"/>
  <c r="G71" i="5"/>
  <c r="G72" i="5"/>
  <c r="G73" i="5"/>
  <c r="G74" i="5"/>
  <c r="G75" i="5"/>
  <c r="G76" i="5"/>
  <c r="G77" i="5"/>
  <c r="G78" i="5"/>
  <c r="G80" i="5"/>
  <c r="G81" i="5"/>
  <c r="G82" i="5"/>
  <c r="G83" i="5"/>
  <c r="G84" i="5"/>
  <c r="G85" i="5"/>
  <c r="G86" i="5"/>
  <c r="G87" i="5"/>
  <c r="G88" i="5"/>
  <c r="G89" i="5"/>
  <c r="G91" i="5"/>
  <c r="G92" i="5"/>
  <c r="G93" i="5"/>
  <c r="G94" i="5"/>
  <c r="G95" i="5"/>
  <c r="G96" i="5"/>
  <c r="G97" i="5"/>
  <c r="G98" i="5"/>
  <c r="G99" i="5"/>
  <c r="G100" i="5"/>
  <c r="G102" i="5"/>
  <c r="G103" i="5"/>
  <c r="G104" i="5"/>
  <c r="G105" i="5"/>
  <c r="G106" i="5"/>
  <c r="G107" i="5"/>
  <c r="G108" i="5"/>
  <c r="G109" i="5"/>
  <c r="G110" i="5"/>
  <c r="G111" i="5"/>
  <c r="G113" i="5"/>
  <c r="G114" i="5"/>
  <c r="G115" i="5"/>
  <c r="G116" i="5"/>
  <c r="G117" i="5"/>
  <c r="G118" i="5"/>
  <c r="G119" i="5"/>
  <c r="G120" i="5"/>
  <c r="G121" i="5"/>
  <c r="G122" i="5"/>
  <c r="G124" i="5"/>
  <c r="G125" i="5"/>
  <c r="G126" i="5"/>
  <c r="G127" i="5"/>
  <c r="G128" i="5"/>
  <c r="G129" i="5"/>
  <c r="G130" i="5"/>
  <c r="G131" i="5"/>
  <c r="G132" i="5"/>
  <c r="G133" i="5"/>
  <c r="F4" i="5"/>
  <c r="F5" i="5"/>
  <c r="F6" i="5"/>
  <c r="F7" i="5"/>
  <c r="F8" i="5"/>
  <c r="F9" i="5"/>
  <c r="F10" i="5"/>
  <c r="F11" i="5"/>
  <c r="F12" i="5"/>
  <c r="F14" i="5"/>
  <c r="F15" i="5"/>
  <c r="F16" i="5"/>
  <c r="F17" i="5"/>
  <c r="F18" i="5"/>
  <c r="F19" i="5"/>
  <c r="F20" i="5"/>
  <c r="F21" i="5"/>
  <c r="F22" i="5"/>
  <c r="F23" i="5"/>
  <c r="F25" i="5"/>
  <c r="F26" i="5"/>
  <c r="F27" i="5"/>
  <c r="F28" i="5"/>
  <c r="F29" i="5"/>
  <c r="F30" i="5"/>
  <c r="F31" i="5"/>
  <c r="F32" i="5"/>
  <c r="F33" i="5"/>
  <c r="F34" i="5"/>
  <c r="F36" i="5"/>
  <c r="F37" i="5"/>
  <c r="F38" i="5"/>
  <c r="F39" i="5"/>
  <c r="F40" i="5"/>
  <c r="F41" i="5"/>
  <c r="F42" i="5"/>
  <c r="F43" i="5"/>
  <c r="F44" i="5"/>
  <c r="F45" i="5"/>
  <c r="F47" i="5"/>
  <c r="F48" i="5"/>
  <c r="F49" i="5"/>
  <c r="F50" i="5"/>
  <c r="F51" i="5"/>
  <c r="F52" i="5"/>
  <c r="F53" i="5"/>
  <c r="F54" i="5"/>
  <c r="F55" i="5"/>
  <c r="F56" i="5"/>
  <c r="F58" i="5"/>
  <c r="F59" i="5"/>
  <c r="F60" i="5"/>
  <c r="F61" i="5"/>
  <c r="F62" i="5"/>
  <c r="F63" i="5"/>
  <c r="F64" i="5"/>
  <c r="F65" i="5"/>
  <c r="F66" i="5"/>
  <c r="F67" i="5"/>
  <c r="F69" i="5"/>
  <c r="F70" i="5"/>
  <c r="F71" i="5"/>
  <c r="F72" i="5"/>
  <c r="F73" i="5"/>
  <c r="F74" i="5"/>
  <c r="F75" i="5"/>
  <c r="F76" i="5"/>
  <c r="F77" i="5"/>
  <c r="F78" i="5"/>
  <c r="F80" i="5"/>
  <c r="F81" i="5"/>
  <c r="F82" i="5"/>
  <c r="F83" i="5"/>
  <c r="F84" i="5"/>
  <c r="F85" i="5"/>
  <c r="F86" i="5"/>
  <c r="F87" i="5"/>
  <c r="F88" i="5"/>
  <c r="F89" i="5"/>
  <c r="F91" i="5"/>
  <c r="F92" i="5"/>
  <c r="F93" i="5"/>
  <c r="F94" i="5"/>
  <c r="F95" i="5"/>
  <c r="F96" i="5"/>
  <c r="F97" i="5"/>
  <c r="F98" i="5"/>
  <c r="F99" i="5"/>
  <c r="F100" i="5"/>
  <c r="F102" i="5"/>
  <c r="F103" i="5"/>
  <c r="F104" i="5"/>
  <c r="F105" i="5"/>
  <c r="F106" i="5"/>
  <c r="F107" i="5"/>
  <c r="F108" i="5"/>
  <c r="F109" i="5"/>
  <c r="F110" i="5"/>
  <c r="F111" i="5"/>
  <c r="F113" i="5"/>
  <c r="F114" i="5"/>
  <c r="F115" i="5"/>
  <c r="F116" i="5"/>
  <c r="F117" i="5"/>
  <c r="F118" i="5"/>
  <c r="F119" i="5"/>
  <c r="F120" i="5"/>
  <c r="F121" i="5"/>
  <c r="F122" i="5"/>
  <c r="F124" i="5"/>
  <c r="F125" i="5"/>
  <c r="F126" i="5"/>
  <c r="F127" i="5"/>
  <c r="F128" i="5"/>
  <c r="F129" i="5"/>
  <c r="F130" i="5"/>
  <c r="F131" i="5"/>
  <c r="F132" i="5"/>
  <c r="F133" i="5"/>
  <c r="E4" i="5"/>
  <c r="E5" i="5"/>
  <c r="E6" i="5"/>
  <c r="E7" i="5"/>
  <c r="E8" i="5"/>
  <c r="E9" i="5"/>
  <c r="E10" i="5"/>
  <c r="E11" i="5"/>
  <c r="E12" i="5"/>
  <c r="E14" i="5"/>
  <c r="E15" i="5"/>
  <c r="E16" i="5"/>
  <c r="E17" i="5"/>
  <c r="E18" i="5"/>
  <c r="E19" i="5"/>
  <c r="E20" i="5"/>
  <c r="E21" i="5"/>
  <c r="E22" i="5"/>
  <c r="E23" i="5"/>
  <c r="E25" i="5"/>
  <c r="E26" i="5"/>
  <c r="E27" i="5"/>
  <c r="E28" i="5"/>
  <c r="E29" i="5"/>
  <c r="E30" i="5"/>
  <c r="E31" i="5"/>
  <c r="E32" i="5"/>
  <c r="E33" i="5"/>
  <c r="E34" i="5"/>
  <c r="E36" i="5"/>
  <c r="E37" i="5"/>
  <c r="E38" i="5"/>
  <c r="E39" i="5"/>
  <c r="E40" i="5"/>
  <c r="E41" i="5"/>
  <c r="E42" i="5"/>
  <c r="E43" i="5"/>
  <c r="E44" i="5"/>
  <c r="E45" i="5"/>
  <c r="E47" i="5"/>
  <c r="E48" i="5"/>
  <c r="E49" i="5"/>
  <c r="E50" i="5"/>
  <c r="E51" i="5"/>
  <c r="E52" i="5"/>
  <c r="E53" i="5"/>
  <c r="E54" i="5"/>
  <c r="E55" i="5"/>
  <c r="E56" i="5"/>
  <c r="E58" i="5"/>
  <c r="E59" i="5"/>
  <c r="E60" i="5"/>
  <c r="E61" i="5"/>
  <c r="E62" i="5"/>
  <c r="E63" i="5"/>
  <c r="E64" i="5"/>
  <c r="E65" i="5"/>
  <c r="E66" i="5"/>
  <c r="E67" i="5"/>
  <c r="E69" i="5"/>
  <c r="E70" i="5"/>
  <c r="E71" i="5"/>
  <c r="E72" i="5"/>
  <c r="E73" i="5"/>
  <c r="E74" i="5"/>
  <c r="E75" i="5"/>
  <c r="E76" i="5"/>
  <c r="E77" i="5"/>
  <c r="E78" i="5"/>
  <c r="E80" i="5"/>
  <c r="E81" i="5"/>
  <c r="E82" i="5"/>
  <c r="E83" i="5"/>
  <c r="E84" i="5"/>
  <c r="E85" i="5"/>
  <c r="E86" i="5"/>
  <c r="E87" i="5"/>
  <c r="E88" i="5"/>
  <c r="E89" i="5"/>
  <c r="E91" i="5"/>
  <c r="E92" i="5"/>
  <c r="E93" i="5"/>
  <c r="E94" i="5"/>
  <c r="E95" i="5"/>
  <c r="E96" i="5"/>
  <c r="E97" i="5"/>
  <c r="E98" i="5"/>
  <c r="E99" i="5"/>
  <c r="E100" i="5"/>
  <c r="E102" i="5"/>
  <c r="E103" i="5"/>
  <c r="E104" i="5"/>
  <c r="E105" i="5"/>
  <c r="E106" i="5"/>
  <c r="E107" i="5"/>
  <c r="E108" i="5"/>
  <c r="E109" i="5"/>
  <c r="E110" i="5"/>
  <c r="E111" i="5"/>
  <c r="E113" i="5"/>
  <c r="E114" i="5"/>
  <c r="E115" i="5"/>
  <c r="E116" i="5"/>
  <c r="E117" i="5"/>
  <c r="E118" i="5"/>
  <c r="E119" i="5"/>
  <c r="E120" i="5"/>
  <c r="E121" i="5"/>
  <c r="E122" i="5"/>
  <c r="E124" i="5"/>
  <c r="E125" i="5"/>
  <c r="E126" i="5"/>
  <c r="E127" i="5"/>
  <c r="E128" i="5"/>
  <c r="E129" i="5"/>
  <c r="E130" i="5"/>
  <c r="E131" i="5"/>
  <c r="E132" i="5"/>
  <c r="E133" i="5"/>
  <c r="D4" i="5"/>
  <c r="D5" i="5"/>
  <c r="D6" i="5"/>
  <c r="D7" i="5"/>
  <c r="D8" i="5"/>
  <c r="D9" i="5"/>
  <c r="D10" i="5"/>
  <c r="D11" i="5"/>
  <c r="D12" i="5"/>
  <c r="D14" i="5"/>
  <c r="D15" i="5"/>
  <c r="D16" i="5"/>
  <c r="D17" i="5"/>
  <c r="D18" i="5"/>
  <c r="D19" i="5"/>
  <c r="D20" i="5"/>
  <c r="D21" i="5"/>
  <c r="D22" i="5"/>
  <c r="D23" i="5"/>
  <c r="D25" i="5"/>
  <c r="D26" i="5"/>
  <c r="D27" i="5"/>
  <c r="D28" i="5"/>
  <c r="D29" i="5"/>
  <c r="D30" i="5"/>
  <c r="D31" i="5"/>
  <c r="D32" i="5"/>
  <c r="D33" i="5"/>
  <c r="D34" i="5"/>
  <c r="D36" i="5"/>
  <c r="D37" i="5"/>
  <c r="D38" i="5"/>
  <c r="D39" i="5"/>
  <c r="D40" i="5"/>
  <c r="D41" i="5"/>
  <c r="D42" i="5"/>
  <c r="D43" i="5"/>
  <c r="D44" i="5"/>
  <c r="D45" i="5"/>
  <c r="D47" i="5"/>
  <c r="D48" i="5"/>
  <c r="D49" i="5"/>
  <c r="D50" i="5"/>
  <c r="D51" i="5"/>
  <c r="D52" i="5"/>
  <c r="D53" i="5"/>
  <c r="D54" i="5"/>
  <c r="D55" i="5"/>
  <c r="D56" i="5"/>
  <c r="D58" i="5"/>
  <c r="D59" i="5"/>
  <c r="D60" i="5"/>
  <c r="D61" i="5"/>
  <c r="D62" i="5"/>
  <c r="D63" i="5"/>
  <c r="D64" i="5"/>
  <c r="D65" i="5"/>
  <c r="D66" i="5"/>
  <c r="D67" i="5"/>
  <c r="D69" i="5"/>
  <c r="D70" i="5"/>
  <c r="D71" i="5"/>
  <c r="D72" i="5"/>
  <c r="D73" i="5"/>
  <c r="D74" i="5"/>
  <c r="D75" i="5"/>
  <c r="D76" i="5"/>
  <c r="D77" i="5"/>
  <c r="D78" i="5"/>
  <c r="D80" i="5"/>
  <c r="D81" i="5"/>
  <c r="D82" i="5"/>
  <c r="D83" i="5"/>
  <c r="D84" i="5"/>
  <c r="D85" i="5"/>
  <c r="D86" i="5"/>
  <c r="D87" i="5"/>
  <c r="D88" i="5"/>
  <c r="D89" i="5"/>
  <c r="D91" i="5"/>
  <c r="D92" i="5"/>
  <c r="D93" i="5"/>
  <c r="D94" i="5"/>
  <c r="D95" i="5"/>
  <c r="D96" i="5"/>
  <c r="D97" i="5"/>
  <c r="D98" i="5"/>
  <c r="D99" i="5"/>
  <c r="D100" i="5"/>
  <c r="D102" i="5"/>
  <c r="D103" i="5"/>
  <c r="D104" i="5"/>
  <c r="D105" i="5"/>
  <c r="D106" i="5"/>
  <c r="D107" i="5"/>
  <c r="D108" i="5"/>
  <c r="D109" i="5"/>
  <c r="D110" i="5"/>
  <c r="D111" i="5"/>
  <c r="D113" i="5"/>
  <c r="D114" i="5"/>
  <c r="D115" i="5"/>
  <c r="D116" i="5"/>
  <c r="D117" i="5"/>
  <c r="D118" i="5"/>
  <c r="D119" i="5"/>
  <c r="D120" i="5"/>
  <c r="D121" i="5"/>
  <c r="D122" i="5"/>
  <c r="D124" i="5"/>
  <c r="D125" i="5"/>
  <c r="D126" i="5"/>
  <c r="D127" i="5"/>
  <c r="D128" i="5"/>
  <c r="D129" i="5"/>
  <c r="D130" i="5"/>
  <c r="D131" i="5"/>
  <c r="D132" i="5"/>
  <c r="D133" i="5"/>
  <c r="D3" i="5"/>
  <c r="E3" i="5"/>
  <c r="F3" i="5"/>
  <c r="G3" i="5"/>
  <c r="H3" i="5"/>
  <c r="I3" i="5"/>
  <c r="J3" i="5"/>
  <c r="C14" i="5"/>
  <c r="C15" i="5"/>
  <c r="C16" i="5"/>
  <c r="C17" i="5"/>
  <c r="C18" i="5"/>
  <c r="C19" i="5"/>
  <c r="C20" i="5"/>
  <c r="C21" i="5"/>
  <c r="C22" i="5"/>
  <c r="C23" i="5"/>
  <c r="C25" i="5"/>
  <c r="C26" i="5"/>
  <c r="C27" i="5"/>
  <c r="C28" i="5"/>
  <c r="C29" i="5"/>
  <c r="C30" i="5"/>
  <c r="C31" i="5"/>
  <c r="C32" i="5"/>
  <c r="C33" i="5"/>
  <c r="C34" i="5"/>
  <c r="C36" i="5"/>
  <c r="C37" i="5"/>
  <c r="C38" i="5"/>
  <c r="C39" i="5"/>
  <c r="C40" i="5"/>
  <c r="C41" i="5"/>
  <c r="C42" i="5"/>
  <c r="C43" i="5"/>
  <c r="C44" i="5"/>
  <c r="C45" i="5"/>
  <c r="B6" i="7"/>
  <c r="C47" i="5"/>
  <c r="C48" i="5"/>
  <c r="C49" i="5"/>
  <c r="C50" i="5"/>
  <c r="C51" i="5"/>
  <c r="C52" i="5"/>
  <c r="C53" i="5"/>
  <c r="C54" i="5"/>
  <c r="C55" i="5"/>
  <c r="C56" i="5"/>
  <c r="C58" i="5"/>
  <c r="C59" i="5"/>
  <c r="C60" i="5"/>
  <c r="C61" i="5"/>
  <c r="C62" i="5"/>
  <c r="C63" i="5"/>
  <c r="C64" i="5"/>
  <c r="C65" i="5"/>
  <c r="C66" i="5"/>
  <c r="C67" i="5"/>
  <c r="C69" i="5"/>
  <c r="C70" i="5"/>
  <c r="C71" i="5"/>
  <c r="C72" i="5"/>
  <c r="C73" i="5"/>
  <c r="C74" i="5"/>
  <c r="C75" i="5"/>
  <c r="C76" i="5"/>
  <c r="C77" i="5"/>
  <c r="C78" i="5"/>
  <c r="C80" i="5"/>
  <c r="C81" i="5"/>
  <c r="C82" i="5"/>
  <c r="C83" i="5"/>
  <c r="C84" i="5"/>
  <c r="C85" i="5"/>
  <c r="C86" i="5"/>
  <c r="C87" i="5"/>
  <c r="C88" i="5"/>
  <c r="C89" i="5"/>
  <c r="C91" i="5"/>
  <c r="C92" i="5"/>
  <c r="C93" i="5"/>
  <c r="C94" i="5"/>
  <c r="C95" i="5"/>
  <c r="C96" i="5"/>
  <c r="C97" i="5"/>
  <c r="C98" i="5"/>
  <c r="C99" i="5"/>
  <c r="C100" i="5"/>
  <c r="C102" i="5"/>
  <c r="C103" i="5"/>
  <c r="C104" i="5"/>
  <c r="C105" i="5"/>
  <c r="C106" i="5"/>
  <c r="C107" i="5"/>
  <c r="C108" i="5"/>
  <c r="C109" i="5"/>
  <c r="C110" i="5"/>
  <c r="C111" i="5"/>
  <c r="C113" i="5"/>
  <c r="C114" i="5"/>
  <c r="C115" i="5"/>
  <c r="C116" i="5"/>
  <c r="C117" i="5"/>
  <c r="C118" i="5"/>
  <c r="C119" i="5"/>
  <c r="C120" i="5"/>
  <c r="C121" i="5"/>
  <c r="C122" i="5"/>
  <c r="C124" i="5"/>
  <c r="C125" i="5"/>
  <c r="C126" i="5"/>
  <c r="C127" i="5"/>
  <c r="C128" i="5"/>
  <c r="C129" i="5"/>
  <c r="C130" i="5"/>
  <c r="C131" i="5"/>
  <c r="C132" i="5"/>
  <c r="C133" i="5"/>
  <c r="C3" i="5"/>
  <c r="L7" i="7"/>
  <c r="P7" i="7"/>
  <c r="N7" i="7"/>
  <c r="M7" i="7"/>
  <c r="O7" i="7"/>
  <c r="K7" i="7"/>
  <c r="F7" i="7"/>
  <c r="D7" i="7"/>
  <c r="C7" i="7"/>
  <c r="I7" i="7"/>
  <c r="B7" i="7"/>
  <c r="H7" i="7"/>
  <c r="E7" i="7"/>
  <c r="G7" i="7"/>
  <c r="AA3" i="7"/>
  <c r="Z7" i="7"/>
  <c r="AC7" i="7"/>
  <c r="AB7" i="7"/>
  <c r="AA7" i="7"/>
  <c r="R12" i="7"/>
  <c r="R8" i="7"/>
  <c r="R4" i="7"/>
  <c r="Q6" i="7"/>
  <c r="Q14" i="7"/>
  <c r="Q10" i="7"/>
  <c r="S3" i="7"/>
  <c r="S11" i="7"/>
  <c r="S7" i="7"/>
  <c r="T6" i="7"/>
  <c r="T5" i="7"/>
  <c r="R3" i="7"/>
  <c r="R11" i="7"/>
  <c r="R7" i="7"/>
  <c r="T14" i="7"/>
  <c r="T10" i="7"/>
  <c r="Q13" i="7"/>
  <c r="Q9" i="7"/>
  <c r="Q5" i="7"/>
  <c r="S14" i="7"/>
  <c r="S10" i="7"/>
  <c r="R14" i="7"/>
  <c r="R10" i="7"/>
  <c r="T13" i="7"/>
  <c r="T9" i="7"/>
  <c r="Q12" i="7"/>
  <c r="Q8" i="7"/>
  <c r="Q4" i="7"/>
  <c r="S13" i="7"/>
  <c r="S9" i="7"/>
  <c r="S5" i="7"/>
  <c r="R13" i="7"/>
  <c r="R9" i="7"/>
  <c r="R5" i="7"/>
  <c r="T12" i="7"/>
  <c r="T8" i="7"/>
  <c r="Q3" i="7"/>
  <c r="Q11" i="7"/>
  <c r="Q7" i="7"/>
  <c r="S12" i="7"/>
  <c r="S8" i="7"/>
  <c r="S4" i="7"/>
  <c r="T4" i="7"/>
  <c r="S6" i="7"/>
  <c r="R6" i="7"/>
  <c r="K6" i="7"/>
  <c r="P6" i="7"/>
  <c r="L6" i="7"/>
  <c r="O6" i="7"/>
  <c r="N6" i="7"/>
  <c r="M6" i="7"/>
  <c r="E6" i="7"/>
  <c r="G6" i="7"/>
  <c r="H6" i="7"/>
  <c r="F6" i="7"/>
  <c r="D6" i="7"/>
  <c r="C6" i="7"/>
  <c r="AE15" i="7"/>
  <c r="U15" i="7"/>
  <c r="C15" i="7"/>
  <c r="N15" i="7"/>
  <c r="Y15" i="7"/>
  <c r="O15" i="7"/>
  <c r="I15" i="7"/>
  <c r="D15" i="7"/>
  <c r="P15" i="7"/>
  <c r="B15" i="7"/>
  <c r="S15" i="7"/>
  <c r="M15" i="7"/>
  <c r="K15" i="7"/>
  <c r="H15" i="7"/>
  <c r="G15" i="7"/>
  <c r="R15" i="7"/>
  <c r="Q15" i="7"/>
  <c r="F15" i="7"/>
  <c r="E15" i="7"/>
  <c r="L15" i="7"/>
  <c r="T3" i="14"/>
  <c r="T15" i="14"/>
  <c r="T3" i="7"/>
  <c r="V3" i="14"/>
  <c r="V15" i="14"/>
  <c r="J3" i="3"/>
  <c r="W4" i="5"/>
  <c r="X3" i="14"/>
  <c r="X15" i="14"/>
  <c r="Y4" i="5"/>
  <c r="L121" i="36" l="1"/>
  <c r="AM13" i="20" s="1"/>
  <c r="J110" i="42" s="1"/>
  <c r="AN121" i="5" s="1"/>
  <c r="L106" i="36"/>
  <c r="AM12" i="20" s="1"/>
  <c r="J100" i="42" s="1"/>
  <c r="AN110" i="5" s="1"/>
  <c r="L75" i="36"/>
  <c r="AM10" i="20" s="1"/>
  <c r="J80" i="42" s="1"/>
  <c r="AN88" i="5" s="1"/>
  <c r="L90" i="36"/>
  <c r="AM11" i="20" s="1"/>
  <c r="J90" i="42" s="1"/>
  <c r="AN99" i="5" s="1"/>
  <c r="AF11" i="7" s="1"/>
  <c r="L32" i="36"/>
  <c r="AM7" i="20" s="1"/>
  <c r="J50" i="42" s="1"/>
  <c r="AN55" i="5" s="1"/>
  <c r="L61" i="36"/>
  <c r="AM9" i="20" s="1"/>
  <c r="J70" i="42" s="1"/>
  <c r="AN77" i="5" s="1"/>
  <c r="L137" i="36"/>
  <c r="AM14" i="20" s="1"/>
  <c r="J120" i="42" s="1"/>
  <c r="AN132" i="5" s="1"/>
  <c r="AF6" i="7"/>
  <c r="AF7" i="7"/>
  <c r="AF12" i="7"/>
  <c r="W13" i="5"/>
  <c r="V3" i="7" s="1"/>
  <c r="V15" i="7" s="1"/>
  <c r="T15" i="7"/>
  <c r="J23" i="3"/>
  <c r="Y24" i="5" s="1"/>
  <c r="X4" i="7" s="1"/>
  <c r="X15" i="7" s="1"/>
  <c r="AD8" i="7"/>
  <c r="AD15" i="7" s="1"/>
  <c r="AC8" i="7"/>
  <c r="AC15" i="7" s="1"/>
  <c r="AA8" i="7"/>
  <c r="AA15" i="7" s="1"/>
  <c r="AB8" i="7"/>
  <c r="AB15" i="7" s="1"/>
  <c r="Z15" i="7"/>
  <c r="Z8" i="39"/>
  <c r="Z15" i="39" s="1"/>
  <c r="L46" i="31"/>
  <c r="AM9" i="18" s="1"/>
  <c r="J68" i="42" s="1"/>
  <c r="AN75" i="5" s="1"/>
  <c r="AF9" i="7" s="1"/>
  <c r="L60" i="31"/>
  <c r="AM10" i="18" s="1"/>
  <c r="J78" i="42" s="1"/>
  <c r="AN86" i="5" s="1"/>
  <c r="AF10" i="7" s="1"/>
  <c r="L106" i="31"/>
  <c r="AM13" i="18" s="1"/>
  <c r="J108" i="42" s="1"/>
  <c r="AN119" i="5" s="1"/>
  <c r="AF13" i="7" s="1"/>
  <c r="L122" i="31"/>
  <c r="AM14" i="18" s="1"/>
  <c r="J118" i="42" s="1"/>
  <c r="AN130" i="5" s="1"/>
  <c r="AF14" i="7" s="1"/>
  <c r="L31" i="31"/>
  <c r="AM8" i="18" s="1"/>
  <c r="J58" i="42" s="1"/>
  <c r="AN64" i="5" s="1"/>
  <c r="AF8" i="7" s="1"/>
  <c r="AI9" i="39"/>
  <c r="L105" i="33"/>
  <c r="AM13" i="22" s="1"/>
  <c r="J105" i="42" s="1"/>
  <c r="AN116" i="5" s="1"/>
  <c r="L45" i="33"/>
  <c r="AM9" i="22" s="1"/>
  <c r="J65" i="42" s="1"/>
  <c r="AN72" i="5" s="1"/>
  <c r="L121" i="33"/>
  <c r="AM14" i="22" s="1"/>
  <c r="J115" i="42" s="1"/>
  <c r="AN127" i="5" s="1"/>
  <c r="L30" i="33"/>
  <c r="AM8" i="22" s="1"/>
  <c r="J55" i="42" s="1"/>
  <c r="AN61" i="5" s="1"/>
  <c r="AM7" i="22"/>
  <c r="J45" i="42" s="1"/>
  <c r="AN50" i="5" s="1"/>
  <c r="L59" i="33"/>
  <c r="AM10" i="22" s="1"/>
  <c r="J75" i="42" s="1"/>
  <c r="AN83" i="5" s="1"/>
  <c r="L74" i="33"/>
  <c r="AM11" i="22" s="1"/>
  <c r="J85" i="42" s="1"/>
  <c r="AN94" i="5" s="1"/>
  <c r="L90" i="33"/>
  <c r="AM12" i="22" s="1"/>
  <c r="J95" i="42" s="1"/>
  <c r="AN105" i="5" s="1"/>
  <c r="H65" i="42"/>
  <c r="AL72" i="5" s="1"/>
  <c r="AK9" i="39"/>
  <c r="AJ9" i="39"/>
  <c r="G65" i="42"/>
  <c r="AK72" i="5" s="1"/>
  <c r="AG8" i="39"/>
  <c r="D55" i="42"/>
  <c r="AH61" i="5" s="1"/>
  <c r="E55" i="42"/>
  <c r="AI61" i="5" s="1"/>
  <c r="AH8" i="39"/>
  <c r="AI8" i="39"/>
  <c r="F55" i="42"/>
  <c r="AJ61" i="5" s="1"/>
  <c r="AL12" i="39"/>
  <c r="I95" i="42"/>
  <c r="AM105" i="5" s="1"/>
  <c r="E65" i="42"/>
  <c r="AI72" i="5" s="1"/>
  <c r="AH9" i="39"/>
  <c r="I65" i="42"/>
  <c r="AM72" i="5" s="1"/>
  <c r="AL9" i="39"/>
  <c r="D105" i="42"/>
  <c r="AH116" i="5" s="1"/>
  <c r="AG13" i="39"/>
  <c r="F65" i="42"/>
  <c r="AJ72" i="5" s="1"/>
  <c r="AK12" i="39"/>
  <c r="L74" i="38"/>
  <c r="AM11" i="23" s="1"/>
  <c r="J86" i="42" s="1"/>
  <c r="AN95" i="5" s="1"/>
  <c r="AM6" i="23"/>
  <c r="J36" i="42" s="1"/>
  <c r="AN40" i="5" s="1"/>
  <c r="L121" i="38"/>
  <c r="AM14" i="23" s="1"/>
  <c r="J116" i="42" s="1"/>
  <c r="AN128" i="5" s="1"/>
  <c r="L105" i="38"/>
  <c r="AM13" i="23" s="1"/>
  <c r="J106" i="42" s="1"/>
  <c r="AN117" i="5" s="1"/>
  <c r="L30" i="38"/>
  <c r="AM8" i="23" s="1"/>
  <c r="J56" i="42" s="1"/>
  <c r="AN62" i="5" s="1"/>
  <c r="L59" i="38"/>
  <c r="AM10" i="23" s="1"/>
  <c r="J76" i="42" s="1"/>
  <c r="AN84" i="5" s="1"/>
  <c r="L90" i="38"/>
  <c r="AM12" i="23" s="1"/>
  <c r="J96" i="42" s="1"/>
  <c r="AN106" i="5" s="1"/>
  <c r="L45" i="38"/>
  <c r="AM9" i="23" s="1"/>
  <c r="J66" i="42" s="1"/>
  <c r="AN73" i="5" s="1"/>
  <c r="AF6" i="39"/>
  <c r="C38" i="42"/>
  <c r="AG42" i="5" s="1"/>
  <c r="C48" i="42"/>
  <c r="AG53" i="5" s="1"/>
  <c r="AF7" i="39"/>
  <c r="C58" i="42"/>
  <c r="AG64" i="5" s="1"/>
  <c r="AF8" i="39"/>
  <c r="H58" i="42"/>
  <c r="AL64" i="5" s="1"/>
  <c r="AK8" i="39"/>
  <c r="AF10" i="39"/>
  <c r="C78" i="42"/>
  <c r="AG86" i="5" s="1"/>
  <c r="D38" i="42"/>
  <c r="AH42" i="5" s="1"/>
  <c r="AG6" i="39"/>
  <c r="D48" i="42"/>
  <c r="AH53" i="5" s="1"/>
  <c r="AG7" i="39"/>
  <c r="AL8" i="39"/>
  <c r="I58" i="42"/>
  <c r="AM64" i="5" s="1"/>
  <c r="D78" i="42"/>
  <c r="AH86" i="5" s="1"/>
  <c r="AG10" i="39"/>
  <c r="C88" i="42"/>
  <c r="AG97" i="5" s="1"/>
  <c r="AF11" i="39"/>
  <c r="AF14" i="39"/>
  <c r="C118" i="42"/>
  <c r="AG130" i="5" s="1"/>
  <c r="AH6" i="39"/>
  <c r="E38" i="42"/>
  <c r="AI42" i="5" s="1"/>
  <c r="E48" i="42"/>
  <c r="AI53" i="5" s="1"/>
  <c r="AH7" i="39"/>
  <c r="AH10" i="39"/>
  <c r="E78" i="42"/>
  <c r="AI86" i="5" s="1"/>
  <c r="D88" i="42"/>
  <c r="AH97" i="5" s="1"/>
  <c r="AG11" i="39"/>
  <c r="E108" i="42"/>
  <c r="AI119" i="5" s="1"/>
  <c r="AH13" i="39"/>
  <c r="D118" i="42"/>
  <c r="AH130" i="5" s="1"/>
  <c r="AG14" i="39"/>
  <c r="F38" i="42"/>
  <c r="AJ42" i="5" s="1"/>
  <c r="AI6" i="39"/>
  <c r="F48" i="42"/>
  <c r="AJ53" i="5" s="1"/>
  <c r="AI7" i="39"/>
  <c r="F78" i="42"/>
  <c r="AJ86" i="5" s="1"/>
  <c r="AI10" i="39"/>
  <c r="E88" i="42"/>
  <c r="AI97" i="5" s="1"/>
  <c r="AH11" i="39"/>
  <c r="C98" i="42"/>
  <c r="AG108" i="5" s="1"/>
  <c r="AF12" i="39"/>
  <c r="F108" i="42"/>
  <c r="AJ119" i="5" s="1"/>
  <c r="AI13" i="39"/>
  <c r="AH14" i="39"/>
  <c r="E118" i="42"/>
  <c r="AI130" i="5" s="1"/>
  <c r="AK14" i="39"/>
  <c r="H118" i="42"/>
  <c r="AL130" i="5" s="1"/>
  <c r="AJ6" i="39"/>
  <c r="G38" i="42"/>
  <c r="AK42" i="5" s="1"/>
  <c r="G48" i="42"/>
  <c r="AK53" i="5" s="1"/>
  <c r="AJ7" i="39"/>
  <c r="C68" i="42"/>
  <c r="AG75" i="5" s="1"/>
  <c r="AF9" i="39"/>
  <c r="AJ10" i="39"/>
  <c r="G78" i="42"/>
  <c r="AK86" i="5" s="1"/>
  <c r="F88" i="42"/>
  <c r="AJ97" i="5" s="1"/>
  <c r="AI11" i="39"/>
  <c r="D98" i="42"/>
  <c r="AH108" i="5" s="1"/>
  <c r="AG12" i="39"/>
  <c r="AJ13" i="39"/>
  <c r="G108" i="42"/>
  <c r="AK119" i="5" s="1"/>
  <c r="F118" i="42"/>
  <c r="AJ130" i="5" s="1"/>
  <c r="AI14" i="39"/>
  <c r="H38" i="42"/>
  <c r="AL42" i="5" s="1"/>
  <c r="AK6" i="39"/>
  <c r="AK7" i="39"/>
  <c r="H48" i="42"/>
  <c r="AL53" i="5" s="1"/>
  <c r="AG9" i="39"/>
  <c r="D68" i="42"/>
  <c r="AH75" i="5" s="1"/>
  <c r="H78" i="42"/>
  <c r="AL86" i="5" s="1"/>
  <c r="AK10" i="39"/>
  <c r="G88" i="42"/>
  <c r="AK97" i="5" s="1"/>
  <c r="AJ11" i="39"/>
  <c r="E98" i="42"/>
  <c r="AI108" i="5" s="1"/>
  <c r="AH12" i="39"/>
  <c r="H108" i="42"/>
  <c r="AL119" i="5" s="1"/>
  <c r="AK13" i="39"/>
  <c r="AJ14" i="39"/>
  <c r="G118" i="42"/>
  <c r="AK130" i="5" s="1"/>
  <c r="AL6" i="39"/>
  <c r="I38" i="42"/>
  <c r="AM42" i="5" s="1"/>
  <c r="AL7" i="39"/>
  <c r="I48" i="42"/>
  <c r="AM53" i="5" s="1"/>
  <c r="AL10" i="39"/>
  <c r="I78" i="42"/>
  <c r="AM86" i="5" s="1"/>
  <c r="AK11" i="39"/>
  <c r="H88" i="42"/>
  <c r="AL97" i="5" s="1"/>
  <c r="F98" i="42"/>
  <c r="AJ108" i="5" s="1"/>
  <c r="AI12" i="39"/>
  <c r="I108" i="42"/>
  <c r="AM119" i="5" s="1"/>
  <c r="AL13" i="39"/>
  <c r="AJ8" i="39"/>
  <c r="G58" i="42"/>
  <c r="AK64" i="5" s="1"/>
  <c r="AL11" i="39"/>
  <c r="I88" i="42"/>
  <c r="AM97" i="5" s="1"/>
  <c r="G98" i="42"/>
  <c r="AK108" i="5" s="1"/>
  <c r="AJ12" i="39"/>
  <c r="AL14" i="39"/>
  <c r="I118" i="42"/>
  <c r="AM130" i="5" s="1"/>
  <c r="AF13" i="39"/>
  <c r="L30" i="30"/>
  <c r="AM8" i="21" s="1"/>
  <c r="J61" i="42" s="1"/>
  <c r="AN67" i="5" s="1"/>
  <c r="L45" i="30"/>
  <c r="AM9" i="21" s="1"/>
  <c r="J71" i="42" s="1"/>
  <c r="AN78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Julius  AYANSOLA</author>
  </authors>
  <commentList>
    <comment ref="G31" authorId="0" shapeId="0" xr:uid="{5A07F5A3-B807-4423-B0C4-A1BF6EBA6EC5}">
      <text>
        <r>
          <rPr>
            <b/>
            <sz val="9"/>
            <color indexed="81"/>
            <rFont val="Tahoma"/>
            <family val="2"/>
          </rPr>
          <t>Julius  AYANSOLA:</t>
        </r>
        <r>
          <rPr>
            <sz val="9"/>
            <color indexed="81"/>
            <rFont val="Tahoma"/>
            <family val="2"/>
          </rPr>
          <t xml:space="preserve">
Action achieved in June</t>
        </r>
      </text>
    </comment>
    <comment ref="G37" authorId="0" shapeId="0" xr:uid="{962B6B5F-11F9-4198-ABCD-FE22F8C8E64A}">
      <text>
        <r>
          <rPr>
            <b/>
            <sz val="9"/>
            <color indexed="81"/>
            <rFont val="Tahoma"/>
            <family val="2"/>
          </rPr>
          <t>Julius  AYANSOLA:</t>
        </r>
        <r>
          <rPr>
            <sz val="9"/>
            <color indexed="81"/>
            <rFont val="Tahoma"/>
            <family val="2"/>
          </rPr>
          <t xml:space="preserve">
Action achieved in June</t>
        </r>
      </text>
    </comment>
    <comment ref="P38" authorId="0" shapeId="0" xr:uid="{A22A275B-EF70-429C-9E78-D42A9AAC115E}">
      <text>
        <r>
          <rPr>
            <b/>
            <sz val="9"/>
            <color indexed="81"/>
            <rFont val="Tahoma"/>
            <family val="2"/>
          </rPr>
          <t>Julius  AYANSOLA:</t>
        </r>
        <r>
          <rPr>
            <sz val="9"/>
            <color indexed="81"/>
            <rFont val="Tahoma"/>
            <family val="2"/>
          </rPr>
          <t xml:space="preserve">
ISO audits (QMS, EMS, OHSMS) conducted in May, 2023</t>
        </r>
      </text>
    </comment>
    <comment ref="F49" authorId="0" shapeId="0" xr:uid="{FBD9BAB7-8F14-4E65-BE0F-714FA4A12778}">
      <text>
        <r>
          <rPr>
            <b/>
            <sz val="9"/>
            <color indexed="81"/>
            <rFont val="Tahoma"/>
            <family val="2"/>
          </rPr>
          <t>Julius  AYANSOLA:</t>
        </r>
        <r>
          <rPr>
            <sz val="9"/>
            <color indexed="81"/>
            <rFont val="Tahoma"/>
            <family val="2"/>
          </rPr>
          <t xml:space="preserve">
Action achieved in July</t>
        </r>
      </text>
    </comment>
    <comment ref="G51" authorId="0" shapeId="0" xr:uid="{0A176F87-2972-4A92-8792-B6C3C818B41E}">
      <text>
        <r>
          <rPr>
            <b/>
            <sz val="9"/>
            <color indexed="81"/>
            <rFont val="Tahoma"/>
            <family val="2"/>
          </rPr>
          <t>Julius  AYANSOLA:</t>
        </r>
        <r>
          <rPr>
            <sz val="9"/>
            <color indexed="81"/>
            <rFont val="Tahoma"/>
            <family val="2"/>
          </rPr>
          <t xml:space="preserve">
Action achieved in June</t>
        </r>
      </text>
    </comment>
    <comment ref="G54" authorId="0" shapeId="0" xr:uid="{14EA80A8-7EDA-464B-913E-550E8FBAB91F}">
      <text>
        <r>
          <rPr>
            <b/>
            <sz val="9"/>
            <color indexed="81"/>
            <rFont val="Tahoma"/>
            <family val="2"/>
          </rPr>
          <t>Julius  AYANSOLA:</t>
        </r>
        <r>
          <rPr>
            <sz val="9"/>
            <color indexed="81"/>
            <rFont val="Tahoma"/>
            <family val="2"/>
          </rPr>
          <t xml:space="preserve">
Action achieved in June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Chidiebere OBIDINMA</author>
  </authors>
  <commentList>
    <comment ref="H37" authorId="0" shapeId="0" xr:uid="{191C7669-74B7-4A09-89ED-B85C1466E7C9}">
      <text>
        <r>
          <rPr>
            <b/>
            <sz val="9"/>
            <color indexed="81"/>
            <rFont val="Tahoma"/>
            <family val="2"/>
          </rPr>
          <t>Chidiebere OBIDINMA:</t>
        </r>
        <r>
          <rPr>
            <sz val="9"/>
            <color indexed="81"/>
            <rFont val="Tahoma"/>
            <family val="2"/>
          </rPr>
          <t xml:space="preserve">
Wale had to treat the injury he got on his eye from that truck but still had to go to the hospital for proper checkup</t>
        </r>
      </text>
    </comment>
  </commentList>
</comments>
</file>

<file path=xl/sharedStrings.xml><?xml version="1.0" encoding="utf-8"?>
<sst xmlns="http://schemas.openxmlformats.org/spreadsheetml/2006/main" count="3534" uniqueCount="482">
  <si>
    <t>DATES</t>
  </si>
  <si>
    <t xml:space="preserve">Fatality </t>
  </si>
  <si>
    <t>Disability</t>
  </si>
  <si>
    <t xml:space="preserve">Lost Time Injury  (LTI) </t>
  </si>
  <si>
    <t xml:space="preserve">Fire Incident </t>
  </si>
  <si>
    <t>Road Traffic Incident (RTI)</t>
  </si>
  <si>
    <t xml:space="preserve">Medical Treatment Case (MTC) </t>
  </si>
  <si>
    <t xml:space="preserve">First Aid Case FAC) </t>
  </si>
  <si>
    <t>Property Damage Accident (PDA)</t>
  </si>
  <si>
    <t>OTIS</t>
  </si>
  <si>
    <t>YAMAHA</t>
  </si>
  <si>
    <t>AUTOFAST</t>
  </si>
  <si>
    <t>WINPART</t>
  </si>
  <si>
    <t>SUZUKI, VI</t>
  </si>
  <si>
    <t>TOYOTA</t>
  </si>
  <si>
    <t>ABUJA</t>
  </si>
  <si>
    <t>PORT HARCOURT</t>
  </si>
  <si>
    <t>BU</t>
  </si>
  <si>
    <t>EQUIPMENT &amp; SUZUKI</t>
  </si>
  <si>
    <t>Toolbox Talk</t>
  </si>
  <si>
    <t>Near Miss</t>
  </si>
  <si>
    <t>QHSE Audit</t>
  </si>
  <si>
    <t>QHSE Meeting</t>
  </si>
  <si>
    <t>Emergency Drill</t>
  </si>
  <si>
    <t>Safety Patrol</t>
  </si>
  <si>
    <t>CONDEMNED TYRES</t>
  </si>
  <si>
    <t>CONDEMNED BATTERIES</t>
  </si>
  <si>
    <t>WASTE OIL (DRUM)</t>
  </si>
  <si>
    <t>SPILL</t>
  </si>
  <si>
    <t>TARGETED NO.OF TRAINEES</t>
  </si>
  <si>
    <t>ACTUAL NO. OF TRAINEES</t>
  </si>
  <si>
    <t>TRAINING HOURS</t>
  </si>
  <si>
    <t>COST OF TRAINING</t>
  </si>
  <si>
    <t>MASSILIA</t>
  </si>
  <si>
    <t>5S SCORES</t>
  </si>
  <si>
    <t>5S SCORES (%)</t>
  </si>
  <si>
    <t>GENERATOR HOUR RUN</t>
  </si>
  <si>
    <t>SAFETY TRAINING CONDUCTED</t>
  </si>
  <si>
    <t>DAYS WITHOUT ACCIDENT</t>
  </si>
  <si>
    <t xml:space="preserve">ELECTRICITY USAGE (KWH) </t>
  </si>
  <si>
    <t>ITEM</t>
  </si>
  <si>
    <t>E.F</t>
  </si>
  <si>
    <t>ELECTRICITY</t>
  </si>
  <si>
    <t>DIESEL</t>
  </si>
  <si>
    <t>GENERATOR SIZE (KVA)</t>
  </si>
  <si>
    <t>3/4 LOAD</t>
  </si>
  <si>
    <t>FULL LOAD</t>
  </si>
  <si>
    <t>GHG EMISSION (GENERATOR) (KgCO2e)</t>
  </si>
  <si>
    <t>GHG EMISSION (ELECTRICITY) (KgCO2e)</t>
  </si>
  <si>
    <t>TOTAL EMISSION (KgCO2e)</t>
  </si>
  <si>
    <t>ELECTRICITY USAGE (KWH)</t>
  </si>
  <si>
    <t>GRAND TOTAL</t>
  </si>
  <si>
    <t>DATE</t>
  </si>
  <si>
    <t>CUSTOMERS</t>
  </si>
  <si>
    <t>BRAND</t>
  </si>
  <si>
    <t xml:space="preserve">DEPARTMENT </t>
  </si>
  <si>
    <t>CUSTOMER'S REQUIREMENTS</t>
  </si>
  <si>
    <t>MARKETING INTERACTIONS</t>
  </si>
  <si>
    <t>EMPLOYEE COMPETENCY</t>
  </si>
  <si>
    <t>RESPONSE TIME (QUOTES)</t>
  </si>
  <si>
    <t>ONTIME DELIVERY</t>
  </si>
  <si>
    <t>PRODUCTS/ SERVICE SATISFACTION</t>
  </si>
  <si>
    <t>PRODUCTS/ SERVICE RECOMMENDATION TO OTHERS</t>
  </si>
  <si>
    <t>CUSTOMER SATISFACTION RATIO</t>
  </si>
  <si>
    <t>TACML</t>
  </si>
  <si>
    <t>KING LONG</t>
  </si>
  <si>
    <t>WORKSHOP</t>
  </si>
  <si>
    <t>AFRICA WORLDWIDE</t>
  </si>
  <si>
    <t>FUSO</t>
  </si>
  <si>
    <t>JUST FOODS</t>
  </si>
  <si>
    <t>MITSUBISHI</t>
  </si>
  <si>
    <t>MART GLOBAL</t>
  </si>
  <si>
    <t>BOLLORE</t>
  </si>
  <si>
    <t>L200</t>
  </si>
  <si>
    <t>CHI LIMITED</t>
  </si>
  <si>
    <t>KEY PARAMETER-WISE RATIO</t>
  </si>
  <si>
    <t xml:space="preserve">CHI </t>
  </si>
  <si>
    <t>VISIBLE IMAGE</t>
  </si>
  <si>
    <t>KEY PARAMETER WISE RATIO</t>
  </si>
  <si>
    <t>EQUIPMENT</t>
  </si>
  <si>
    <t>KEY PRAMETER-WISE RATIO</t>
  </si>
  <si>
    <t>5S AUDIT</t>
  </si>
  <si>
    <t xml:space="preserve">SAFETY TRAINING  </t>
  </si>
  <si>
    <t>ENVIRONMENTAL CONTROLS</t>
  </si>
  <si>
    <t>LEADING INDICATORS</t>
  </si>
  <si>
    <t>LAGGING INDICATORS</t>
  </si>
  <si>
    <t>1/2 LOAD</t>
  </si>
  <si>
    <t>UCHENDU OGONNA</t>
  </si>
  <si>
    <t>SWIFT</t>
  </si>
  <si>
    <t>KGM INDUSTRIES</t>
  </si>
  <si>
    <t>DZIRE</t>
  </si>
  <si>
    <t>JEROME</t>
  </si>
  <si>
    <t>SPRESSO</t>
  </si>
  <si>
    <t>MONDAY LEONARD</t>
  </si>
  <si>
    <t>CIAZ</t>
  </si>
  <si>
    <t>IKEMA ALO</t>
  </si>
  <si>
    <t>AMUWO, WORKSHOP</t>
  </si>
  <si>
    <t>AVERAGE CSR</t>
  </si>
  <si>
    <t>CUSTOMER SERVICE RATIO</t>
  </si>
  <si>
    <t>INTERNATIONAL BREWERIES</t>
  </si>
  <si>
    <t>PROMASIDOR</t>
  </si>
  <si>
    <t>KINGSLEY</t>
  </si>
  <si>
    <t>CFAO MOTORS NIGERIA</t>
  </si>
  <si>
    <t>Document Name:</t>
  </si>
  <si>
    <t>QHSE Report</t>
  </si>
  <si>
    <t>Document No.:</t>
  </si>
  <si>
    <t>CFAO-LAH-QC-QHSERF-001</t>
  </si>
  <si>
    <t>Issue Date:</t>
  </si>
  <si>
    <t>Rev. No.:</t>
  </si>
  <si>
    <t>00</t>
  </si>
  <si>
    <t>Rev. Date:</t>
  </si>
  <si>
    <t>-</t>
  </si>
  <si>
    <t>Prepared &amp; Issued By:</t>
  </si>
  <si>
    <t>QHSE Manager</t>
  </si>
  <si>
    <t>Reviewed By:</t>
  </si>
  <si>
    <t>Head of HR</t>
  </si>
  <si>
    <t>Approved By:</t>
  </si>
  <si>
    <t>Managing Director</t>
  </si>
  <si>
    <t>INSTRUCTION MANUAL</t>
  </si>
  <si>
    <t>SAFETY ACTIVITY PLAN</t>
  </si>
  <si>
    <t>Amend to reflect health, safety and environment activities in your area of coverage</t>
  </si>
  <si>
    <t>Input values for parameters listed</t>
  </si>
  <si>
    <t>5S AUDITS</t>
  </si>
  <si>
    <t>Input values, average scores will automatically update</t>
  </si>
  <si>
    <t>ENVIRONMENTAL CONTROL INDICATORS</t>
  </si>
  <si>
    <t>SAFETY TRAINING INDICATORS</t>
  </si>
  <si>
    <t>QUALITY CONTROL INDICATORS</t>
  </si>
  <si>
    <t>Input values for parameters listed, Customer Satisfaction Ratio and Key Parameter Wise Ratio will automatically update</t>
  </si>
  <si>
    <t>ANZEN REPORT</t>
  </si>
  <si>
    <t>Values will automatically update</t>
  </si>
  <si>
    <t>CONSOLIDATED KPIs</t>
  </si>
  <si>
    <t>HSE DASHBOARD</t>
  </si>
  <si>
    <t>KPW DASHBOARD</t>
  </si>
  <si>
    <t>CSR DASHBOARD</t>
  </si>
  <si>
    <t>CFAO MOTORS NIGERIA LIMITED</t>
  </si>
  <si>
    <t>AMUWO</t>
  </si>
  <si>
    <t xml:space="preserve">FY 2023 HSE (ANZEN) IMPLEMENTATION PLAN </t>
  </si>
  <si>
    <t>PROJECT GOAL</t>
  </si>
  <si>
    <t>KEY</t>
  </si>
  <si>
    <t>TRACKING OF RESULTS</t>
  </si>
  <si>
    <t>QHSE COMMITTEE TEAM</t>
  </si>
  <si>
    <t>Develop and improve a sustainable HSE (Anzen) culture within the company and amongst the stakeholders which will lead to a sustainable environment and make CFAO MOTORS Nigeria (Equipment division), a safe working place. Our target is achieving an 'accident free' workplace.</t>
  </si>
  <si>
    <t>Mid-End Tracking</t>
  </si>
  <si>
    <t>Year-End Tracking</t>
  </si>
  <si>
    <t>FRANCOIS VAN BLADEL</t>
  </si>
  <si>
    <t>Planned Action Area</t>
  </si>
  <si>
    <t>A</t>
  </si>
  <si>
    <t>O</t>
  </si>
  <si>
    <t>LAWAL ADEBOLA</t>
  </si>
  <si>
    <t>Action Area Achieved</t>
  </si>
  <si>
    <t>M</t>
  </si>
  <si>
    <t>N</t>
  </si>
  <si>
    <t>MOSES ABENA</t>
  </si>
  <si>
    <t>Action Area not Achieved</t>
  </si>
  <si>
    <t>J</t>
  </si>
  <si>
    <t>D</t>
  </si>
  <si>
    <t>AYANSOLA JULIUS</t>
  </si>
  <si>
    <t>Action area achieved but not as scheduled</t>
  </si>
  <si>
    <t>ELUU CHINWE</t>
  </si>
  <si>
    <t>F</t>
  </si>
  <si>
    <t>ABAYOMI ADEKOLA</t>
  </si>
  <si>
    <t>S</t>
  </si>
  <si>
    <t>AGIM JUDE</t>
  </si>
  <si>
    <t>UBI IGBOR</t>
  </si>
  <si>
    <t>BISOLA LAWAL</t>
  </si>
  <si>
    <t>PLANNED PERCENTAGE COMPLETION</t>
  </si>
  <si>
    <t>ACTUAL PERCENTAGE COMPLETION</t>
  </si>
  <si>
    <t>PROJECT PLAN</t>
  </si>
  <si>
    <t>Q1</t>
  </si>
  <si>
    <t>Q2</t>
  </si>
  <si>
    <t>Q3</t>
  </si>
  <si>
    <t>Q4</t>
  </si>
  <si>
    <t>RESULTS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</si>
  <si>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</si>
  <si>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</si>
  <si>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</si>
  <si>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</si>
  <si>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</si>
  <si>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</si>
  <si>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</si>
  <si>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</si>
  <si>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</si>
  <si>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JAN</t>
  </si>
  <si>
    <t>FEB</t>
  </si>
  <si>
    <t>MAR</t>
  </si>
  <si>
    <t>No. of action area per month</t>
  </si>
  <si>
    <t>Completed</t>
  </si>
  <si>
    <t>Total action areas</t>
  </si>
  <si>
    <t>Total Completed</t>
  </si>
  <si>
    <t>Planned percentage completion</t>
  </si>
  <si>
    <t>%age Completed</t>
  </si>
  <si>
    <t>Achievement</t>
  </si>
  <si>
    <t xml:space="preserve">Safety Documentation </t>
  </si>
  <si>
    <t>TRAININGS</t>
  </si>
  <si>
    <t>Target participants</t>
  </si>
  <si>
    <t>Reviewing and updating Anzen Organisation Chart</t>
  </si>
  <si>
    <t xml:space="preserve">General training of ANZEN champions - April </t>
  </si>
  <si>
    <t>ANZEN Champions, HSE Coordinators</t>
  </si>
  <si>
    <t>Checking and reviewing work instruction</t>
  </si>
  <si>
    <t xml:space="preserve">Reviewing, Updating and displaying Evacuation Plan and Emergency numbers </t>
  </si>
  <si>
    <t>Kaizen &amp; 5S - April</t>
  </si>
  <si>
    <t>Aftersales Staff</t>
  </si>
  <si>
    <t>Review the Material Safety Data Sheets for all substances and ensure the documents are accessible for everyone</t>
  </si>
  <si>
    <t>Checking and updating Hazard maps and ensure everyone understands</t>
  </si>
  <si>
    <t>Hazard Identification &amp; Risk Assessment - May</t>
  </si>
  <si>
    <t>Aftersales Staff (Team Leads, Service Managers &amp; Assistants)</t>
  </si>
  <si>
    <t xml:space="preserve">Analysis of Safety Status </t>
  </si>
  <si>
    <t>HSE Campaigns and Rallies</t>
  </si>
  <si>
    <t>Workplace Safety Awareness - May</t>
  </si>
  <si>
    <t>All Staff</t>
  </si>
  <si>
    <t>Identifying harmful work areas and educating the team</t>
  </si>
  <si>
    <t>Work Instructions - May</t>
  </si>
  <si>
    <t>QHSE Committee Meeting</t>
  </si>
  <si>
    <t>Safety Patrols with Senior Management Team</t>
  </si>
  <si>
    <t>Manual Handling - June</t>
  </si>
  <si>
    <t>Management of Equipment, Safety Gear &amp; Facilities</t>
  </si>
  <si>
    <t>Inspection and Servicing of Fire Extinguishers</t>
  </si>
  <si>
    <t>First Aid &amp; CPR - July</t>
  </si>
  <si>
    <t>Anzen Champions &amp; Interested Staff</t>
  </si>
  <si>
    <t>Inspection &amp; servicing (preventive maintenance) of post lifts</t>
  </si>
  <si>
    <t>Emergency evacuation drill</t>
  </si>
  <si>
    <t>Ergonomics - August</t>
  </si>
  <si>
    <t>Certification of Post lifts</t>
  </si>
  <si>
    <t>Servicing of Spray boot</t>
  </si>
  <si>
    <t>Personal Protective Equipment - October</t>
  </si>
  <si>
    <t>EHS visual signage repair and improvement (speed limits, parking etc)</t>
  </si>
  <si>
    <t>Training</t>
  </si>
  <si>
    <t>Basic Fire Prevention &amp; Control - November</t>
  </si>
  <si>
    <t>Team Leads &amp; Fire Fighters</t>
  </si>
  <si>
    <t xml:space="preserve">General training of Anzen Champions - </t>
  </si>
  <si>
    <t>First aid and CPR</t>
  </si>
  <si>
    <t>Occupational Hygiene - December</t>
  </si>
  <si>
    <t xml:space="preserve">Hazard identification &amp; risk assessment </t>
  </si>
  <si>
    <t xml:space="preserve">Basic fire prevention and control </t>
  </si>
  <si>
    <t>HSE CAMPAIGNS AND RALLIES</t>
  </si>
  <si>
    <t>Workplace safety awareness (HSE policy &amp; objectives)</t>
  </si>
  <si>
    <t>World Health Day</t>
  </si>
  <si>
    <t>April 7, 2023</t>
  </si>
  <si>
    <t>Work Instructions</t>
  </si>
  <si>
    <t>World Day for Safety &amp; Health  at Work</t>
  </si>
  <si>
    <t>April 28, 2023</t>
  </si>
  <si>
    <t>Kaizen &amp; 5S</t>
  </si>
  <si>
    <t>World Hepatitis Day</t>
  </si>
  <si>
    <t>July 28, 2023</t>
  </si>
  <si>
    <t>Manual Handling</t>
  </si>
  <si>
    <t>World Diabetes Day</t>
  </si>
  <si>
    <t>November 14, 2023</t>
  </si>
  <si>
    <t>Occupational hygiene</t>
  </si>
  <si>
    <t>World AIDS day</t>
  </si>
  <si>
    <t>December 1, 2023</t>
  </si>
  <si>
    <t xml:space="preserve">Personal Protective Equipment  </t>
  </si>
  <si>
    <t>World Tuberculosis Day</t>
  </si>
  <si>
    <t>March 24, 2024</t>
  </si>
  <si>
    <t xml:space="preserve">Ergonomics </t>
  </si>
  <si>
    <t>NIMATA PRATT</t>
  </si>
  <si>
    <t>ATLANTIC SHRIMPERS</t>
  </si>
  <si>
    <t>JUBAILI BROS</t>
  </si>
  <si>
    <t>HAMZAT OLADAPO</t>
  </si>
  <si>
    <t>PAJERO</t>
  </si>
  <si>
    <t>ADEYEMO HAKEEM</t>
  </si>
  <si>
    <t>ORRITECH</t>
  </si>
  <si>
    <t>HEAD OFFICE</t>
  </si>
  <si>
    <t>Oloyede Olaniyi</t>
  </si>
  <si>
    <t>Toyota</t>
  </si>
  <si>
    <t>Spare Parts</t>
  </si>
  <si>
    <t>Stephen</t>
  </si>
  <si>
    <t>Diagnoste</t>
  </si>
  <si>
    <t>SOJ &amp; BROTHERS</t>
  </si>
  <si>
    <t>Yamaha</t>
  </si>
  <si>
    <t>SOLITEK UNIV. SERV. LTD</t>
  </si>
  <si>
    <t>BISOLA OBEMBE</t>
  </si>
  <si>
    <t>NISSAN XTRAIL</t>
  </si>
  <si>
    <t xml:space="preserve">AUTO </t>
  </si>
  <si>
    <t>17/07/203</t>
  </si>
  <si>
    <t>THE CHURCH</t>
  </si>
  <si>
    <t>OUTLANDER</t>
  </si>
  <si>
    <t xml:space="preserve">INDORAMA </t>
  </si>
  <si>
    <t>TRUCK</t>
  </si>
  <si>
    <t>BAKER HUGHES</t>
  </si>
  <si>
    <t>KINGLONG</t>
  </si>
  <si>
    <t>WORLDWIDE</t>
  </si>
  <si>
    <t>SUZUKI</t>
  </si>
  <si>
    <t xml:space="preserve">C &amp; I LEASING </t>
  </si>
  <si>
    <t>BAT</t>
  </si>
  <si>
    <t>BUREAU VERITAS</t>
  </si>
  <si>
    <t>Guinness</t>
  </si>
  <si>
    <t>Mitsubushi L200</t>
  </si>
  <si>
    <t>Workshop</t>
  </si>
  <si>
    <t>FMG</t>
  </si>
  <si>
    <t>WorldWide Healthcar</t>
  </si>
  <si>
    <t>Suzuki Dzire</t>
  </si>
  <si>
    <t>Worsksop</t>
  </si>
  <si>
    <t>Toyin Onaypo</t>
  </si>
  <si>
    <t>Mitsubushi Pajero</t>
  </si>
  <si>
    <t>Tobi okafor</t>
  </si>
  <si>
    <t>Tunde ademoye</t>
  </si>
  <si>
    <t>Ocheme joshua</t>
  </si>
  <si>
    <t>Yusuf Nafiu Akorede</t>
  </si>
  <si>
    <t>Henry felix</t>
  </si>
  <si>
    <t>Musa Mohammed</t>
  </si>
  <si>
    <t>Okesanya adedayo</t>
  </si>
  <si>
    <t>James Ajomafuwe</t>
  </si>
  <si>
    <t>Victor Nasara</t>
  </si>
  <si>
    <t>Akinde Oseli</t>
  </si>
  <si>
    <t>Sunday shetima</t>
  </si>
  <si>
    <t>Segun Ibrahim</t>
  </si>
  <si>
    <t>Victor</t>
  </si>
  <si>
    <t>Monday</t>
  </si>
  <si>
    <t>Faderin Alex</t>
  </si>
  <si>
    <t>Sunday Dada</t>
  </si>
  <si>
    <t>Kazy</t>
  </si>
  <si>
    <t>Tomlinson Olowoyeye (International Breweries Plc)</t>
  </si>
  <si>
    <t>Olumuyiwa Oyeleye</t>
  </si>
  <si>
    <t>Kolawole  Oyabiyi - Lotus Bank</t>
  </si>
  <si>
    <t>Makinde oluwasegun</t>
  </si>
  <si>
    <t>Balogun Akinola</t>
  </si>
  <si>
    <t>ADEJUMO PETER OLUMIDE</t>
  </si>
  <si>
    <t>Mitsubishi Pajero</t>
  </si>
  <si>
    <t>Suzuki Baleno (Sanlam General)</t>
  </si>
  <si>
    <t>Suzuki Baleno (Sanlam General Insurance)</t>
  </si>
  <si>
    <t>Suzuki Ertiga</t>
  </si>
  <si>
    <t xml:space="preserve">Mitsubishi Pajero </t>
  </si>
  <si>
    <t>Suzuki Supercarry(Smirdu Nig. Ltd.)</t>
  </si>
  <si>
    <t>Mitsubishi L200</t>
  </si>
  <si>
    <t>Suzuki vitara</t>
  </si>
  <si>
    <t>Suzuki Ciaz</t>
  </si>
  <si>
    <t>Pajero sport</t>
  </si>
  <si>
    <t>Suzuki Baleno</t>
  </si>
  <si>
    <t>Suzuki baleno</t>
  </si>
  <si>
    <t>Suzuki Spresso</t>
  </si>
  <si>
    <t>Mitsubishi Montero Geep</t>
  </si>
  <si>
    <t>XPANDA MISTIBUSIH</t>
  </si>
  <si>
    <t>AKIN ADESOLA, WORKSOP</t>
  </si>
  <si>
    <t xml:space="preserve">EQUIPMENT  </t>
  </si>
  <si>
    <t>UCHENNA NTAGU</t>
  </si>
  <si>
    <t>ADENIYI BOLADE</t>
  </si>
  <si>
    <t>SFC</t>
  </si>
  <si>
    <t>Gen. Capacity</t>
  </si>
  <si>
    <t>220 KVA</t>
  </si>
  <si>
    <t>200 g/ KWH</t>
  </si>
  <si>
    <t>Avg. Diesel Density</t>
  </si>
  <si>
    <t>Fuel Consumption</t>
  </si>
  <si>
    <t>Energy output * SFC/ Density</t>
  </si>
  <si>
    <t>1/4 LOAD</t>
  </si>
  <si>
    <t>835 g/ L</t>
  </si>
  <si>
    <t>TOYOTA CALCULATION</t>
  </si>
  <si>
    <t>APPROXIMATE DIESEL CONSUMPTION, L (GENERATOR)</t>
  </si>
  <si>
    <t xml:space="preserve">EQUIPMENT </t>
  </si>
  <si>
    <t>Equipment</t>
  </si>
  <si>
    <t>Winpart</t>
  </si>
  <si>
    <t>Head Office</t>
  </si>
  <si>
    <t>Load Capacity</t>
  </si>
  <si>
    <t>KVA</t>
  </si>
  <si>
    <t>Suzuki</t>
  </si>
  <si>
    <t>Port Harcourt</t>
  </si>
  <si>
    <t>Abuja</t>
  </si>
  <si>
    <t>x</t>
  </si>
  <si>
    <t>y</t>
  </si>
  <si>
    <t>Source</t>
  </si>
  <si>
    <t>FW Power</t>
  </si>
  <si>
    <t>Appr. Diesel/ hr</t>
  </si>
  <si>
    <t xml:space="preserve">Graph for 200kva </t>
  </si>
  <si>
    <t>JOHN DANIEL AYEGBA</t>
  </si>
  <si>
    <t>YAMAHA AG200</t>
  </si>
  <si>
    <t>SERVICE</t>
  </si>
  <si>
    <t>PASTOR LUGARD</t>
  </si>
  <si>
    <t>YAMAHA MZ300</t>
  </si>
  <si>
    <t>Adekunle</t>
  </si>
  <si>
    <t>Aftersales</t>
  </si>
  <si>
    <t>WorldWide HealthCare</t>
  </si>
  <si>
    <t xml:space="preserve">Suzuki Dzire </t>
  </si>
  <si>
    <t>Promsaisdor</t>
  </si>
  <si>
    <t>Suzuki Alto</t>
  </si>
  <si>
    <t>Noah Manassea</t>
  </si>
  <si>
    <t>Valeo</t>
  </si>
  <si>
    <t xml:space="preserve">Spare Part </t>
  </si>
  <si>
    <t>Nwogu Chinwe</t>
  </si>
  <si>
    <t>Mercedes-Benz</t>
  </si>
  <si>
    <t>INTERCONTINENTAL DISTILLERS</t>
  </si>
  <si>
    <t>CHI LTD</t>
  </si>
  <si>
    <t>GARUBA</t>
  </si>
  <si>
    <t>RENAULT</t>
  </si>
  <si>
    <t>AKINTODE OLASANMI</t>
  </si>
  <si>
    <t>LUKMAN</t>
  </si>
  <si>
    <t>EMMANUEL OAMEN</t>
  </si>
  <si>
    <t>KAREEM AHMED</t>
  </si>
  <si>
    <t>FAMODIN ALACKADE</t>
  </si>
  <si>
    <t>Folake Mustapha</t>
  </si>
  <si>
    <t>Toyota, Fuso, Bosch</t>
  </si>
  <si>
    <t>SPARE PARTS</t>
  </si>
  <si>
    <t>Oliyide Yusuf Owolabi</t>
  </si>
  <si>
    <t>BAMIKOLE BENJAMIN</t>
  </si>
  <si>
    <t>JUMOKE ODUTOLA</t>
  </si>
  <si>
    <t>SALES</t>
  </si>
  <si>
    <t>INTEGRATED PROJECTS LIMITED</t>
  </si>
  <si>
    <t>Autofast</t>
  </si>
  <si>
    <t>Massilia</t>
  </si>
  <si>
    <t>Adeyinka ekisanya</t>
  </si>
  <si>
    <t>Suzuki super carry</t>
  </si>
  <si>
    <t>Gabriel</t>
  </si>
  <si>
    <t>Suzuki Maruti Dzire</t>
  </si>
  <si>
    <t>Sulaimon</t>
  </si>
  <si>
    <t>Eclipse cross mitsubishi</t>
  </si>
  <si>
    <t>Emmanuel.T.Umoh</t>
  </si>
  <si>
    <t>Chizuru Nwankwonta</t>
  </si>
  <si>
    <t>Mitsubishi Asx</t>
  </si>
  <si>
    <t>Akinwale ishola</t>
  </si>
  <si>
    <t>Outlander</t>
  </si>
  <si>
    <t>Abimbola olusoga</t>
  </si>
  <si>
    <t>Dzire</t>
  </si>
  <si>
    <t>Kazeem</t>
  </si>
  <si>
    <t>Gusi chukwudi monday</t>
  </si>
  <si>
    <t>Samuel ijoga</t>
  </si>
  <si>
    <t>Mitsubishi Pajero sport</t>
  </si>
  <si>
    <t>Mustapha luqman</t>
  </si>
  <si>
    <t>Suzuki Super carry</t>
  </si>
  <si>
    <t>Adekunle Atinuke</t>
  </si>
  <si>
    <t>Suzuki Belano</t>
  </si>
  <si>
    <t>Okoosi Abdulafeez</t>
  </si>
  <si>
    <t>Suzuki Vitara</t>
  </si>
  <si>
    <t>Mr seun olaniyan</t>
  </si>
  <si>
    <t>Palermo mitsubishi</t>
  </si>
  <si>
    <t>Mr Idowu Eniola</t>
  </si>
  <si>
    <t>OGEGE SOLOMON</t>
  </si>
  <si>
    <t>SUZUKI ALTO</t>
  </si>
  <si>
    <t>OLUWAFEMI  JOSEPH</t>
  </si>
  <si>
    <t>ADEKUNLE KABIRU</t>
  </si>
  <si>
    <t>DAVID</t>
  </si>
  <si>
    <t>ADENEKAN LATEEF</t>
  </si>
  <si>
    <t>SUZUKI DZIRE</t>
  </si>
  <si>
    <t>IBRAHIM MUNTER</t>
  </si>
  <si>
    <t>BALENO</t>
  </si>
  <si>
    <t>Oluwajoba omoola (Ajinomoto)</t>
  </si>
  <si>
    <t>Richard yakubu John ( ajinomotor)</t>
  </si>
  <si>
    <t>Mr godwin</t>
  </si>
  <si>
    <t>Mitsubishi montero sport</t>
  </si>
  <si>
    <t xml:space="preserve">Rev'd Nwagboso Uchechukwu Stanley </t>
  </si>
  <si>
    <t>Wasiu</t>
  </si>
  <si>
    <t>Friday Oduwole</t>
  </si>
  <si>
    <t>Nimdiya nansel kumtur</t>
  </si>
  <si>
    <t>L200 mitsubishi</t>
  </si>
  <si>
    <t>Alex Dauda</t>
  </si>
  <si>
    <t>Emmanuel</t>
  </si>
  <si>
    <t>Suzuki dzire</t>
  </si>
  <si>
    <t>Lawrence</t>
  </si>
  <si>
    <t>Olowajoba omoola</t>
  </si>
  <si>
    <t>Kehinde oriade</t>
  </si>
  <si>
    <t>Suzuki ciaz</t>
  </si>
  <si>
    <t>Solomon</t>
  </si>
  <si>
    <t>Hyacinth</t>
  </si>
  <si>
    <t>Kingsley</t>
  </si>
  <si>
    <t>Mitsubishi pajero</t>
  </si>
  <si>
    <t>Oliver okoro</t>
  </si>
  <si>
    <t>Mr. Taofeek</t>
  </si>
  <si>
    <t>Mr Alamu</t>
  </si>
  <si>
    <t>Mr. Aro Abdullahi</t>
  </si>
  <si>
    <t>Dolapo</t>
  </si>
  <si>
    <t>Mr. Joseph Thomas</t>
  </si>
  <si>
    <t>Sunday</t>
  </si>
  <si>
    <t>Mr Adeboye kayode</t>
  </si>
  <si>
    <t>Mr. Manfred</t>
  </si>
  <si>
    <t>Mr. Joel</t>
  </si>
  <si>
    <t>Mr lukman</t>
  </si>
  <si>
    <t>Uyi</t>
  </si>
  <si>
    <t>Pajero mitsubishi</t>
  </si>
  <si>
    <t>Saheed</t>
  </si>
  <si>
    <t>Boniface</t>
  </si>
  <si>
    <t>Mr friday</t>
  </si>
  <si>
    <t>Mr. Yusuf</t>
  </si>
  <si>
    <t>Mr Samuel</t>
  </si>
  <si>
    <t>Mr. John Adewale Akingbade</t>
  </si>
  <si>
    <t>Suzuki Jimny</t>
  </si>
  <si>
    <t xml:space="preserve">Mr. Keene </t>
  </si>
  <si>
    <t>Suzuki swift</t>
  </si>
  <si>
    <t>Francis</t>
  </si>
  <si>
    <t>Jibunoh Newton Chuka</t>
  </si>
  <si>
    <t>AUTO</t>
  </si>
  <si>
    <t>B.A.T</t>
  </si>
  <si>
    <t>TGI</t>
  </si>
  <si>
    <t>BARR PHILIP</t>
  </si>
  <si>
    <t>SUNDRY</t>
  </si>
  <si>
    <t>Graph for 100kva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</si>
</sst>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 @"/>
    <numFmt numFmtId="165" formatCode="0.0"/>
    <numFmt numFmtId="166" formatCode="#,##0.0"/>
  </numFmts>
  <fonts count="28" x14ac:knownFonts="1">
    <font>
      <sz val="10"/>
      <color theme="1"/>
      <name val="Arial Narrow"/>
      <family val="2"/>
    </font>
    <font>
      <sz val="10"/>
      <color theme="1"/>
      <name val="Arial Narrow"/>
      <family val="2"/>
    </font>
    <font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Calibri"/>
      <family val="2"/>
      <scheme val="minor"/>
    </font>
    <font>
      <sz val="10"/>
      <name val="Arial"/>
      <family val="2"/>
    </font>
    <font>
      <sz val="12"/>
      <name val="Arial Narrow"/>
      <family val="2"/>
    </font>
    <font>
      <b/>
      <sz val="12"/>
      <name val="Arial Narrow"/>
      <family val="2"/>
    </font>
    <font>
      <sz val="12"/>
      <color theme="1"/>
      <name val="Calibri Light"/>
      <family val="1"/>
      <scheme val="major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0"/>
      <color indexed="12"/>
      <name val="Arial"/>
      <family val="2"/>
    </font>
    <font>
      <sz val="12"/>
      <name val="Arial Black"/>
      <family val="2"/>
    </font>
    <font>
      <sz val="16"/>
      <color indexed="9"/>
      <name val="Arial Black"/>
      <family val="2"/>
    </font>
    <font>
      <b/>
      <sz val="12"/>
      <color indexed="12"/>
      <name val="Arial Black"/>
      <family val="2"/>
    </font>
    <font>
      <b/>
      <sz val="12"/>
      <color indexed="9"/>
      <name val="Arial Black"/>
      <family val="2"/>
    </font>
    <font>
      <sz val="16"/>
      <name val="Arial"/>
      <family val="2"/>
    </font>
    <font>
      <b/>
      <sz val="16"/>
      <color indexed="12"/>
      <name val="Arial"/>
      <family val="2"/>
    </font>
    <font>
      <sz val="12"/>
      <color indexed="12"/>
      <name val="Arial Black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0"/>
      <color theme="0"/>
      <name val="Arial"/>
      <family val="2"/>
    </font>
    <font>
      <b/>
      <sz val="10"/>
      <color indexed="10"/>
      <name val="Arial"/>
      <family val="2"/>
    </font>
    <font>
      <b/>
      <sz val="8"/>
      <name val="Arial"/>
      <family val="2"/>
    </font>
    <font>
      <b/>
      <sz val="9.5"/>
      <name val="Arial"/>
      <family val="2"/>
    </font>
    <font>
      <b/>
      <u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8168889431442"/>
      </patternFill>
    </fill>
  </fills>
  <borders count="7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/>
      <top/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tted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dashed">
        <color indexed="64"/>
      </right>
      <top/>
      <bottom style="hair">
        <color indexed="64"/>
      </bottom>
      <diagonal/>
    </border>
    <border>
      <left/>
      <right style="hair">
        <color indexed="64"/>
      </right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 style="hair">
        <color indexed="64"/>
      </right>
      <top style="dashed">
        <color indexed="64"/>
      </top>
      <bottom style="hair">
        <color indexed="64"/>
      </bottom>
      <diagonal/>
    </border>
    <border>
      <left style="hair">
        <color indexed="64"/>
      </left>
      <right/>
      <top style="dashed">
        <color indexed="64"/>
      </top>
      <bottom style="hair">
        <color indexed="64"/>
      </bottom>
      <diagonal/>
    </border>
    <border>
      <left/>
      <right style="dashed">
        <color indexed="64"/>
      </right>
      <top style="dashed">
        <color indexed="64"/>
      </top>
      <bottom style="hair">
        <color indexed="64"/>
      </bottom>
      <diagonal/>
    </border>
    <border>
      <left style="dashed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hair">
        <color indexed="64"/>
      </top>
      <bottom style="dashed">
        <color indexed="64"/>
      </bottom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dotted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5" fillId="0" borderId="0"/>
  </cellStyleXfs>
  <cellXfs count="409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" fontId="2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7" fontId="2" fillId="10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4" fontId="2" fillId="4" borderId="1" xfId="0" applyNumberFormat="1" applyFont="1" applyFill="1" applyBorder="1" applyAlignment="1">
      <alignment horizontal="center" vertical="center"/>
    </xf>
    <xf numFmtId="0" fontId="2" fillId="0" borderId="0" xfId="0" applyFont="1"/>
    <xf numFmtId="4" fontId="2" fillId="0" borderId="1" xfId="0" applyNumberFormat="1" applyFont="1" applyBorder="1" applyAlignment="1">
      <alignment horizontal="center" vertical="center"/>
    </xf>
    <xf numFmtId="4" fontId="2" fillId="0" borderId="2" xfId="0" applyNumberFormat="1" applyFont="1" applyFill="1" applyBorder="1" applyAlignment="1">
      <alignment horizontal="center" vertical="center"/>
    </xf>
    <xf numFmtId="4" fontId="2" fillId="0" borderId="0" xfId="0" applyNumberFormat="1" applyFont="1"/>
    <xf numFmtId="10" fontId="2" fillId="0" borderId="1" xfId="1" applyNumberFormat="1" applyFont="1" applyBorder="1" applyAlignment="1">
      <alignment horizontal="center" vertical="center"/>
    </xf>
    <xf numFmtId="0" fontId="2" fillId="0" borderId="1" xfId="0" applyFont="1" applyBorder="1"/>
    <xf numFmtId="0" fontId="2" fillId="9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7" fontId="2" fillId="9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2" fillId="0" borderId="1" xfId="0" applyNumberFormat="1" applyFont="1" applyBorder="1" applyAlignment="1" applyProtection="1">
      <alignment horizontal="center" vertical="center"/>
      <protection locked="0" hidden="1"/>
    </xf>
    <xf numFmtId="0" fontId="2" fillId="0" borderId="0" xfId="0" applyFont="1" applyAlignment="1" applyProtection="1">
      <alignment horizontal="center" vertical="center"/>
      <protection locked="0" hidden="1"/>
    </xf>
    <xf numFmtId="0" fontId="2" fillId="0" borderId="1" xfId="0" applyFont="1" applyBorder="1" applyAlignment="1" applyProtection="1">
      <alignment horizontal="center" vertical="center"/>
      <protection locked="0" hidden="1"/>
    </xf>
    <xf numFmtId="0" fontId="2" fillId="0" borderId="1" xfId="0" applyFont="1" applyBorder="1" applyAlignment="1" applyProtection="1">
      <alignment horizontal="center" vertical="center" wrapText="1"/>
      <protection locked="0" hidden="1"/>
    </xf>
    <xf numFmtId="0" fontId="2" fillId="0" borderId="0" xfId="0" applyFont="1" applyAlignment="1" applyProtection="1">
      <alignment horizontal="center" vertical="center" wrapText="1"/>
      <protection locked="0" hidden="1"/>
    </xf>
    <xf numFmtId="10" fontId="2" fillId="0" borderId="1" xfId="0" applyNumberFormat="1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alignment horizontal="center" vertical="center"/>
      <protection locked="0" hidden="1"/>
    </xf>
    <xf numFmtId="0" fontId="2" fillId="0" borderId="3" xfId="0" applyFont="1" applyBorder="1" applyAlignment="1" applyProtection="1">
      <alignment horizontal="center" vertical="center" wrapText="1"/>
      <protection hidden="1"/>
    </xf>
    <xf numFmtId="0" fontId="2" fillId="0" borderId="0" xfId="0" applyFont="1" applyBorder="1" applyAlignment="1" applyProtection="1">
      <alignment horizontal="center" vertical="center" wrapText="1"/>
      <protection locked="0" hidden="1"/>
    </xf>
    <xf numFmtId="10" fontId="2" fillId="0" borderId="0" xfId="0" applyNumberFormat="1" applyFont="1" applyBorder="1" applyAlignment="1" applyProtection="1">
      <alignment horizontal="center" vertical="center"/>
      <protection locked="0" hidden="1"/>
    </xf>
    <xf numFmtId="0" fontId="2" fillId="0" borderId="4" xfId="0" applyFont="1" applyBorder="1" applyAlignment="1" applyProtection="1">
      <alignment horizontal="center" vertical="center" wrapText="1"/>
      <protection hidden="1"/>
    </xf>
    <xf numFmtId="0" fontId="2" fillId="0" borderId="1" xfId="0" applyFont="1" applyBorder="1" applyAlignment="1" applyProtection="1">
      <alignment horizontal="center" vertical="center" wrapText="1"/>
      <protection hidden="1"/>
    </xf>
    <xf numFmtId="0" fontId="0" fillId="0" borderId="0" xfId="0" applyFont="1"/>
    <xf numFmtId="0" fontId="0" fillId="0" borderId="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8" borderId="1" xfId="0" applyFont="1" applyFill="1" applyBorder="1" applyAlignment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17" fontId="0" fillId="0" borderId="1" xfId="0" applyNumberFormat="1" applyFont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4" fontId="0" fillId="7" borderId="1" xfId="0" applyNumberFormat="1" applyFon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/>
    </xf>
    <xf numFmtId="10" fontId="0" fillId="11" borderId="3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10" fontId="0" fillId="11" borderId="1" xfId="0" applyNumberFormat="1" applyFont="1" applyFill="1" applyBorder="1" applyAlignment="1">
      <alignment horizontal="center" vertical="center"/>
    </xf>
    <xf numFmtId="0" fontId="4" fillId="11" borderId="6" xfId="0" applyFont="1" applyFill="1" applyBorder="1"/>
    <xf numFmtId="0" fontId="4" fillId="11" borderId="3" xfId="0" applyFont="1" applyFill="1" applyBorder="1"/>
    <xf numFmtId="0" fontId="3" fillId="8" borderId="1" xfId="0" applyFont="1" applyFill="1" applyBorder="1" applyAlignment="1">
      <alignment horizontal="center" vertical="center"/>
    </xf>
    <xf numFmtId="0" fontId="3" fillId="0" borderId="0" xfId="0" applyFont="1"/>
    <xf numFmtId="0" fontId="0" fillId="11" borderId="3" xfId="0" applyFont="1" applyFill="1" applyBorder="1" applyAlignment="1">
      <alignment horizontal="center" vertical="center" wrapText="1"/>
    </xf>
    <xf numFmtId="0" fontId="0" fillId="11" borderId="1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10" fontId="0" fillId="4" borderId="3" xfId="0" applyNumberFormat="1" applyFont="1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4" fillId="4" borderId="6" xfId="0" applyFont="1" applyFill="1" applyBorder="1"/>
    <xf numFmtId="0" fontId="4" fillId="4" borderId="3" xfId="0" applyFont="1" applyFill="1" applyBorder="1"/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7" fontId="0" fillId="0" borderId="1" xfId="0" applyNumberFormat="1" applyFont="1" applyBorder="1" applyAlignment="1" applyProtection="1">
      <alignment horizontal="center" vertical="center"/>
      <protection locked="0" hidden="1"/>
    </xf>
    <xf numFmtId="0" fontId="0" fillId="0" borderId="0" xfId="0" applyFont="1" applyAlignment="1" applyProtection="1">
      <alignment horizontal="center" vertical="center"/>
      <protection locked="0" hidden="1"/>
    </xf>
    <xf numFmtId="0" fontId="0" fillId="0" borderId="1" xfId="0" applyFont="1" applyBorder="1" applyAlignment="1" applyProtection="1">
      <alignment horizontal="center" vertical="center"/>
      <protection locked="0" hidden="1"/>
    </xf>
    <xf numFmtId="0" fontId="0" fillId="0" borderId="1" xfId="0" applyFont="1" applyBorder="1" applyAlignment="1" applyProtection="1">
      <alignment horizontal="center" vertical="center" wrapText="1"/>
      <protection locked="0" hidden="1"/>
    </xf>
    <xf numFmtId="0" fontId="0" fillId="0" borderId="0" xfId="0" applyFont="1" applyAlignment="1" applyProtection="1">
      <alignment horizontal="center" vertical="center" wrapText="1"/>
      <protection locked="0" hidden="1"/>
    </xf>
    <xf numFmtId="10" fontId="0" fillId="0" borderId="1" xfId="0" applyNumberFormat="1" applyFont="1" applyBorder="1" applyAlignment="1" applyProtection="1">
      <alignment horizontal="center" vertical="center"/>
      <protection hidden="1"/>
    </xf>
    <xf numFmtId="0" fontId="0" fillId="0" borderId="0" xfId="0" applyFont="1" applyBorder="1" applyAlignment="1" applyProtection="1">
      <alignment horizontal="center" vertical="center"/>
      <protection locked="0" hidden="1"/>
    </xf>
    <xf numFmtId="0" fontId="0" fillId="0" borderId="3" xfId="0" applyFont="1" applyBorder="1" applyAlignment="1" applyProtection="1">
      <alignment horizontal="center" vertical="center" wrapText="1"/>
      <protection hidden="1"/>
    </xf>
    <xf numFmtId="0" fontId="0" fillId="0" borderId="0" xfId="0" applyFont="1" applyBorder="1" applyAlignment="1" applyProtection="1">
      <alignment horizontal="center" vertical="center" wrapText="1"/>
      <protection locked="0" hidden="1"/>
    </xf>
    <xf numFmtId="10" fontId="0" fillId="0" borderId="0" xfId="0" applyNumberFormat="1" applyFont="1" applyBorder="1" applyAlignment="1" applyProtection="1">
      <alignment horizontal="center" vertical="center"/>
      <protection locked="0" hidden="1"/>
    </xf>
    <xf numFmtId="0" fontId="0" fillId="0" borderId="4" xfId="0" applyFont="1" applyBorder="1" applyAlignment="1" applyProtection="1">
      <alignment horizontal="center" vertical="center" wrapText="1"/>
      <protection hidden="1"/>
    </xf>
    <xf numFmtId="0" fontId="0" fillId="0" borderId="1" xfId="0" applyFont="1" applyBorder="1" applyAlignment="1" applyProtection="1">
      <alignment horizontal="center" vertical="center" wrapText="1"/>
      <protection hidden="1"/>
    </xf>
    <xf numFmtId="0" fontId="4" fillId="11" borderId="6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7" fontId="0" fillId="0" borderId="1" xfId="0" applyNumberFormat="1" applyFont="1" applyBorder="1" applyAlignment="1" applyProtection="1">
      <alignment horizontal="center" vertical="center"/>
      <protection locked="0" hidden="1"/>
    </xf>
    <xf numFmtId="0" fontId="3" fillId="4" borderId="3" xfId="0" applyFont="1" applyFill="1" applyBorder="1" applyAlignment="1">
      <alignment horizontal="center" vertical="center" wrapText="1"/>
    </xf>
    <xf numFmtId="17" fontId="0" fillId="0" borderId="1" xfId="0" applyNumberFormat="1" applyFont="1" applyBorder="1" applyAlignment="1" applyProtection="1">
      <alignment horizontal="center" vertical="center"/>
      <protection locked="0" hidden="1"/>
    </xf>
    <xf numFmtId="10" fontId="2" fillId="12" borderId="1" xfId="0" applyNumberFormat="1" applyFont="1" applyFill="1" applyBorder="1" applyAlignment="1" applyProtection="1">
      <alignment horizontal="center" vertical="center"/>
      <protection hidden="1"/>
    </xf>
    <xf numFmtId="0" fontId="2" fillId="12" borderId="1" xfId="0" applyFont="1" applyFill="1" applyBorder="1" applyAlignment="1" applyProtection="1">
      <alignment horizontal="center" vertical="center"/>
      <protection hidden="1"/>
    </xf>
    <xf numFmtId="0" fontId="3" fillId="0" borderId="1" xfId="0" applyFont="1" applyBorder="1" applyAlignment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  <protection hidden="1"/>
    </xf>
    <xf numFmtId="0" fontId="3" fillId="12" borderId="1" xfId="0" applyFont="1" applyFill="1" applyBorder="1" applyAlignment="1" applyProtection="1">
      <alignment horizontal="center" vertical="center" wrapText="1"/>
      <protection hidden="1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 wrapText="1"/>
    </xf>
    <xf numFmtId="10" fontId="0" fillId="12" borderId="3" xfId="0" applyNumberFormat="1" applyFont="1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12" borderId="1" xfId="1" applyNumberFormat="1" applyFont="1" applyFill="1" applyBorder="1" applyAlignment="1">
      <alignment horizontal="center" vertical="center"/>
    </xf>
    <xf numFmtId="0" fontId="8" fillId="0" borderId="0" xfId="0" applyFont="1" applyAlignment="1"/>
    <xf numFmtId="0" fontId="6" fillId="0" borderId="1" xfId="2" applyFont="1" applyBorder="1"/>
    <xf numFmtId="0" fontId="2" fillId="0" borderId="1" xfId="0" applyFont="1" applyBorder="1" applyAlignment="1">
      <alignment horizontal="left" vertical="center" wrapText="1"/>
    </xf>
    <xf numFmtId="14" fontId="6" fillId="0" borderId="1" xfId="2" applyNumberFormat="1" applyFont="1" applyBorder="1" applyAlignment="1">
      <alignment horizontal="left"/>
    </xf>
    <xf numFmtId="0" fontId="6" fillId="0" borderId="1" xfId="2" quotePrefix="1" applyFont="1" applyBorder="1"/>
    <xf numFmtId="0" fontId="6" fillId="0" borderId="1" xfId="2" applyFont="1" applyBorder="1" applyAlignment="1">
      <alignment wrapText="1"/>
    </xf>
    <xf numFmtId="0" fontId="10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0" fillId="13" borderId="0" xfId="0" applyFill="1"/>
    <xf numFmtId="0" fontId="0" fillId="14" borderId="0" xfId="0" applyFill="1"/>
    <xf numFmtId="0" fontId="0" fillId="15" borderId="9" xfId="0" applyFill="1" applyBorder="1"/>
    <xf numFmtId="0" fontId="0" fillId="15" borderId="10" xfId="0" applyFill="1" applyBorder="1"/>
    <xf numFmtId="0" fontId="0" fillId="15" borderId="11" xfId="0" applyFill="1" applyBorder="1"/>
    <xf numFmtId="0" fontId="0" fillId="15" borderId="12" xfId="0" applyFill="1" applyBorder="1"/>
    <xf numFmtId="0" fontId="0" fillId="16" borderId="13" xfId="0" applyFill="1" applyBorder="1"/>
    <xf numFmtId="0" fontId="0" fillId="16" borderId="14" xfId="0" applyFill="1" applyBorder="1"/>
    <xf numFmtId="0" fontId="11" fillId="16" borderId="14" xfId="0" applyFont="1" applyFill="1" applyBorder="1"/>
    <xf numFmtId="0" fontId="11" fillId="16" borderId="15" xfId="0" applyFont="1" applyFill="1" applyBorder="1"/>
    <xf numFmtId="0" fontId="0" fillId="15" borderId="16" xfId="0" applyFill="1" applyBorder="1"/>
    <xf numFmtId="0" fontId="12" fillId="13" borderId="0" xfId="0" applyFont="1" applyFill="1"/>
    <xf numFmtId="0" fontId="12" fillId="15" borderId="12" xfId="0" applyFont="1" applyFill="1" applyBorder="1"/>
    <xf numFmtId="0" fontId="12" fillId="16" borderId="17" xfId="0" applyFont="1" applyFill="1" applyBorder="1"/>
    <xf numFmtId="0" fontId="14" fillId="16" borderId="0" xfId="0" applyFont="1" applyFill="1" applyBorder="1"/>
    <xf numFmtId="0" fontId="12" fillId="16" borderId="0" xfId="0" applyFont="1" applyFill="1"/>
    <xf numFmtId="0" fontId="11" fillId="16" borderId="0" xfId="0" applyFont="1" applyFill="1" applyBorder="1"/>
    <xf numFmtId="0" fontId="14" fillId="16" borderId="21" xfId="0" applyFont="1" applyFill="1" applyBorder="1"/>
    <xf numFmtId="0" fontId="12" fillId="15" borderId="16" xfId="0" applyFont="1" applyFill="1" applyBorder="1"/>
    <xf numFmtId="0" fontId="12" fillId="14" borderId="0" xfId="0" applyFont="1" applyFill="1"/>
    <xf numFmtId="0" fontId="12" fillId="0" borderId="0" xfId="0" applyFont="1"/>
    <xf numFmtId="0" fontId="0" fillId="16" borderId="17" xfId="0" applyFill="1" applyBorder="1"/>
    <xf numFmtId="0" fontId="16" fillId="16" borderId="0" xfId="0" applyFont="1" applyFill="1" applyBorder="1"/>
    <xf numFmtId="0" fontId="17" fillId="16" borderId="0" xfId="0" applyFont="1" applyFill="1" applyBorder="1"/>
    <xf numFmtId="0" fontId="11" fillId="16" borderId="21" xfId="0" applyFont="1" applyFill="1" applyBorder="1"/>
    <xf numFmtId="0" fontId="0" fillId="16" borderId="0" xfId="0" applyFill="1" applyBorder="1"/>
    <xf numFmtId="0" fontId="18" fillId="13" borderId="0" xfId="0" applyFont="1" applyFill="1"/>
    <xf numFmtId="0" fontId="18" fillId="15" borderId="12" xfId="0" applyFont="1" applyFill="1" applyBorder="1"/>
    <xf numFmtId="0" fontId="19" fillId="16" borderId="22" xfId="0" applyFont="1" applyFill="1" applyBorder="1" applyAlignment="1">
      <alignment vertical="center"/>
    </xf>
    <xf numFmtId="0" fontId="19" fillId="16" borderId="0" xfId="0" applyFont="1" applyFill="1" applyBorder="1" applyAlignment="1">
      <alignment vertical="center"/>
    </xf>
    <xf numFmtId="0" fontId="18" fillId="16" borderId="0" xfId="0" applyFont="1" applyFill="1" applyBorder="1" applyAlignment="1">
      <alignment horizontal="left"/>
    </xf>
    <xf numFmtId="0" fontId="14" fillId="16" borderId="0" xfId="0" applyFont="1" applyFill="1" applyBorder="1" applyAlignment="1"/>
    <xf numFmtId="0" fontId="18" fillId="15" borderId="16" xfId="0" applyFont="1" applyFill="1" applyBorder="1"/>
    <xf numFmtId="0" fontId="18" fillId="14" borderId="0" xfId="0" applyFont="1" applyFill="1"/>
    <xf numFmtId="0" fontId="18" fillId="0" borderId="0" xfId="0" applyFont="1"/>
    <xf numFmtId="0" fontId="19" fillId="16" borderId="23" xfId="0" applyFont="1" applyFill="1" applyBorder="1" applyAlignment="1">
      <alignment horizontal="center" vertical="center"/>
    </xf>
    <xf numFmtId="0" fontId="0" fillId="16" borderId="31" xfId="0" applyFill="1" applyBorder="1"/>
    <xf numFmtId="0" fontId="0" fillId="16" borderId="32" xfId="0" applyFill="1" applyBorder="1"/>
    <xf numFmtId="0" fontId="19" fillId="16" borderId="33" xfId="0" applyFont="1" applyFill="1" applyBorder="1" applyAlignment="1">
      <alignment vertical="center"/>
    </xf>
    <xf numFmtId="0" fontId="19" fillId="16" borderId="34" xfId="0" applyFont="1" applyFill="1" applyBorder="1" applyAlignment="1">
      <alignment vertical="center"/>
    </xf>
    <xf numFmtId="0" fontId="19" fillId="16" borderId="35" xfId="0" applyFont="1" applyFill="1" applyBorder="1" applyAlignment="1">
      <alignment vertical="center"/>
    </xf>
    <xf numFmtId="0" fontId="19" fillId="16" borderId="36" xfId="0" applyFont="1" applyFill="1" applyBorder="1" applyAlignment="1">
      <alignment vertical="center"/>
    </xf>
    <xf numFmtId="0" fontId="19" fillId="16" borderId="37" xfId="0" applyFont="1" applyFill="1" applyBorder="1" applyAlignment="1">
      <alignment vertical="center"/>
    </xf>
    <xf numFmtId="0" fontId="5" fillId="16" borderId="21" xfId="0" applyFont="1" applyFill="1" applyBorder="1"/>
    <xf numFmtId="0" fontId="0" fillId="13" borderId="0" xfId="0" applyFill="1" applyBorder="1"/>
    <xf numFmtId="0" fontId="19" fillId="16" borderId="1" xfId="0" applyFont="1" applyFill="1" applyBorder="1" applyAlignment="1">
      <alignment horizontal="center" vertical="center"/>
    </xf>
    <xf numFmtId="0" fontId="19" fillId="19" borderId="0" xfId="0" applyFont="1" applyFill="1" applyBorder="1" applyAlignment="1">
      <alignment horizontal="left" vertical="center"/>
    </xf>
    <xf numFmtId="0" fontId="19" fillId="20" borderId="0" xfId="0" applyFont="1" applyFill="1" applyBorder="1" applyAlignment="1">
      <alignment horizontal="left" vertical="center"/>
    </xf>
    <xf numFmtId="0" fontId="19" fillId="21" borderId="0" xfId="0" applyFont="1" applyFill="1" applyBorder="1" applyAlignment="1">
      <alignment horizontal="left" vertical="center"/>
    </xf>
    <xf numFmtId="0" fontId="19" fillId="16" borderId="0" xfId="0" applyFont="1" applyFill="1" applyBorder="1" applyAlignment="1">
      <alignment horizontal="left" vertical="center"/>
    </xf>
    <xf numFmtId="0" fontId="19" fillId="16" borderId="32" xfId="0" applyFont="1" applyFill="1" applyBorder="1" applyAlignment="1">
      <alignment horizontal="left" vertical="center"/>
    </xf>
    <xf numFmtId="0" fontId="0" fillId="16" borderId="39" xfId="0" applyFill="1" applyBorder="1"/>
    <xf numFmtId="0" fontId="0" fillId="16" borderId="40" xfId="0" applyFill="1" applyBorder="1"/>
    <xf numFmtId="0" fontId="19" fillId="16" borderId="40" xfId="0" applyFont="1" applyFill="1" applyBorder="1" applyAlignment="1">
      <alignment horizontal="left" vertical="center"/>
    </xf>
    <xf numFmtId="0" fontId="19" fillId="16" borderId="41" xfId="0" applyFont="1" applyFill="1" applyBorder="1" applyAlignment="1">
      <alignment horizontal="left" vertical="center"/>
    </xf>
    <xf numFmtId="0" fontId="21" fillId="0" borderId="0" xfId="0" applyFont="1" applyFill="1" applyBorder="1" applyAlignment="1">
      <alignment horizontal="left" vertical="center" wrapText="1"/>
    </xf>
    <xf numFmtId="0" fontId="19" fillId="16" borderId="0" xfId="0" applyFont="1" applyFill="1" applyBorder="1" applyAlignment="1">
      <alignment horizontal="center" vertical="center"/>
    </xf>
    <xf numFmtId="9" fontId="19" fillId="16" borderId="0" xfId="0" applyNumberFormat="1" applyFont="1" applyFill="1" applyBorder="1" applyAlignment="1">
      <alignment horizontal="center" vertical="center"/>
    </xf>
    <xf numFmtId="0" fontId="19" fillId="16" borderId="42" xfId="0" applyFont="1" applyFill="1" applyBorder="1" applyAlignment="1">
      <alignment vertical="center"/>
    </xf>
    <xf numFmtId="0" fontId="19" fillId="16" borderId="43" xfId="0" applyFont="1" applyFill="1" applyBorder="1" applyAlignment="1">
      <alignment vertical="center"/>
    </xf>
    <xf numFmtId="0" fontId="11" fillId="16" borderId="44" xfId="0" applyFont="1" applyFill="1" applyBorder="1"/>
    <xf numFmtId="0" fontId="0" fillId="16" borderId="44" xfId="0" applyFill="1" applyBorder="1"/>
    <xf numFmtId="0" fontId="5" fillId="16" borderId="44" xfId="0" applyFont="1" applyFill="1" applyBorder="1" applyAlignment="1">
      <alignment vertical="center"/>
    </xf>
    <xf numFmtId="0" fontId="0" fillId="16" borderId="45" xfId="0" applyFill="1" applyBorder="1"/>
    <xf numFmtId="0" fontId="11" fillId="15" borderId="0" xfId="0" applyFont="1" applyFill="1" applyBorder="1"/>
    <xf numFmtId="0" fontId="22" fillId="15" borderId="0" xfId="0" applyFont="1" applyFill="1" applyBorder="1"/>
    <xf numFmtId="0" fontId="0" fillId="15" borderId="0" xfId="0" applyFill="1" applyBorder="1"/>
    <xf numFmtId="0" fontId="0" fillId="15" borderId="14" xfId="0" applyFill="1" applyBorder="1"/>
    <xf numFmtId="0" fontId="5" fillId="15" borderId="0" xfId="0" applyFont="1" applyFill="1" applyBorder="1"/>
    <xf numFmtId="16" fontId="23" fillId="0" borderId="61" xfId="0" applyNumberFormat="1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16" fontId="23" fillId="0" borderId="64" xfId="0" applyNumberFormat="1" applyFont="1" applyBorder="1" applyAlignment="1">
      <alignment horizontal="center" vertical="center"/>
    </xf>
    <xf numFmtId="0" fontId="0" fillId="16" borderId="22" xfId="0" applyFill="1" applyBorder="1"/>
    <xf numFmtId="0" fontId="0" fillId="16" borderId="66" xfId="0" applyFill="1" applyBorder="1"/>
    <xf numFmtId="1" fontId="19" fillId="0" borderId="64" xfId="0" applyNumberFormat="1" applyFont="1" applyFill="1" applyBorder="1" applyAlignment="1">
      <alignment horizontal="center"/>
    </xf>
    <xf numFmtId="3" fontId="19" fillId="22" borderId="64" xfId="0" applyNumberFormat="1" applyFont="1" applyFill="1" applyBorder="1" applyAlignment="1">
      <alignment horizontal="center"/>
    </xf>
    <xf numFmtId="3" fontId="19" fillId="22" borderId="65" xfId="0" applyNumberFormat="1" applyFont="1" applyFill="1" applyBorder="1" applyAlignment="1">
      <alignment horizontal="center"/>
    </xf>
    <xf numFmtId="1" fontId="19" fillId="16" borderId="66" xfId="0" quotePrefix="1" applyNumberFormat="1" applyFont="1" applyFill="1" applyBorder="1" applyAlignment="1">
      <alignment horizontal="center" vertical="center"/>
    </xf>
    <xf numFmtId="1" fontId="19" fillId="0" borderId="65" xfId="0" applyNumberFormat="1" applyFont="1" applyFill="1" applyBorder="1" applyAlignment="1">
      <alignment horizontal="center"/>
    </xf>
    <xf numFmtId="3" fontId="19" fillId="0" borderId="64" xfId="0" applyNumberFormat="1" applyFont="1" applyFill="1" applyBorder="1" applyAlignment="1">
      <alignment horizontal="center"/>
    </xf>
    <xf numFmtId="3" fontId="19" fillId="0" borderId="65" xfId="0" applyNumberFormat="1" applyFont="1" applyFill="1" applyBorder="1" applyAlignment="1">
      <alignment horizontal="center"/>
    </xf>
    <xf numFmtId="0" fontId="5" fillId="16" borderId="42" xfId="0" applyFont="1" applyFill="1" applyBorder="1"/>
    <xf numFmtId="0" fontId="19" fillId="16" borderId="43" xfId="0" applyFont="1" applyFill="1" applyBorder="1" applyAlignment="1">
      <alignment horizontal="center" vertical="center"/>
    </xf>
    <xf numFmtId="0" fontId="5" fillId="16" borderId="43" xfId="0" applyFont="1" applyFill="1" applyBorder="1"/>
    <xf numFmtId="9" fontId="19" fillId="0" borderId="67" xfId="1" applyFont="1" applyFill="1" applyBorder="1" applyAlignment="1">
      <alignment horizontal="center"/>
    </xf>
    <xf numFmtId="9" fontId="24" fillId="0" borderId="68" xfId="1" applyFont="1" applyFill="1" applyBorder="1" applyAlignment="1">
      <alignment horizontal="center"/>
    </xf>
    <xf numFmtId="9" fontId="20" fillId="18" borderId="64" xfId="0" applyNumberFormat="1" applyFont="1" applyFill="1" applyBorder="1" applyAlignment="1">
      <alignment horizontal="center"/>
    </xf>
    <xf numFmtId="9" fontId="20" fillId="18" borderId="65" xfId="0" applyNumberFormat="1" applyFont="1" applyFill="1" applyBorder="1" applyAlignment="1">
      <alignment horizontal="center"/>
    </xf>
    <xf numFmtId="0" fontId="19" fillId="15" borderId="0" xfId="0" applyFont="1" applyFill="1" applyBorder="1" applyAlignment="1">
      <alignment horizontal="center" vertical="center"/>
    </xf>
    <xf numFmtId="9" fontId="19" fillId="15" borderId="0" xfId="0" applyNumberFormat="1" applyFont="1" applyFill="1" applyBorder="1" applyAlignment="1">
      <alignment horizontal="center"/>
    </xf>
    <xf numFmtId="9" fontId="19" fillId="16" borderId="67" xfId="1" applyFont="1" applyFill="1" applyBorder="1" applyAlignment="1">
      <alignment horizontal="center"/>
    </xf>
    <xf numFmtId="164" fontId="19" fillId="11" borderId="59" xfId="0" applyNumberFormat="1" applyFont="1" applyFill="1" applyBorder="1" applyAlignment="1">
      <alignment horizontal="center" vertical="center"/>
    </xf>
    <xf numFmtId="164" fontId="19" fillId="11" borderId="60" xfId="0" applyNumberFormat="1" applyFont="1" applyFill="1" applyBorder="1" applyAlignment="1">
      <alignment horizontal="center" vertical="center"/>
    </xf>
    <xf numFmtId="164" fontId="19" fillId="16" borderId="60" xfId="0" applyNumberFormat="1" applyFont="1" applyFill="1" applyBorder="1" applyAlignment="1">
      <alignment vertical="center"/>
    </xf>
    <xf numFmtId="1" fontId="5" fillId="14" borderId="64" xfId="0" applyNumberFormat="1" applyFont="1" applyFill="1" applyBorder="1" applyAlignment="1">
      <alignment horizontal="center" vertical="center"/>
    </xf>
    <xf numFmtId="1" fontId="5" fillId="19" borderId="64" xfId="0" applyNumberFormat="1" applyFont="1" applyFill="1" applyBorder="1" applyAlignment="1">
      <alignment horizontal="center" vertical="center"/>
    </xf>
    <xf numFmtId="1" fontId="5" fillId="21" borderId="64" xfId="0" applyNumberFormat="1" applyFont="1" applyFill="1" applyBorder="1" applyAlignment="1">
      <alignment horizontal="center" vertical="center"/>
    </xf>
    <xf numFmtId="164" fontId="19" fillId="16" borderId="64" xfId="0" applyNumberFormat="1" applyFont="1" applyFill="1" applyBorder="1" applyAlignment="1">
      <alignment vertical="center"/>
    </xf>
    <xf numFmtId="164" fontId="19" fillId="16" borderId="64" xfId="0" applyNumberFormat="1" applyFont="1" applyFill="1" applyBorder="1" applyAlignment="1">
      <alignment horizontal="left" vertical="center"/>
    </xf>
    <xf numFmtId="164" fontId="19" fillId="14" borderId="64" xfId="0" applyNumberFormat="1" applyFont="1" applyFill="1" applyBorder="1" applyAlignment="1">
      <alignment horizontal="left" vertical="center"/>
    </xf>
    <xf numFmtId="164" fontId="19" fillId="0" borderId="64" xfId="0" applyNumberFormat="1" applyFont="1" applyFill="1" applyBorder="1" applyAlignment="1">
      <alignment horizontal="left" vertical="center"/>
    </xf>
    <xf numFmtId="1" fontId="5" fillId="0" borderId="64" xfId="0" applyNumberFormat="1" applyFont="1" applyFill="1" applyBorder="1" applyAlignment="1">
      <alignment horizontal="center" vertical="center"/>
    </xf>
    <xf numFmtId="164" fontId="5" fillId="22" borderId="7" xfId="0" applyNumberFormat="1" applyFont="1" applyFill="1" applyBorder="1" applyAlignment="1">
      <alignment horizontal="center" vertical="center"/>
    </xf>
    <xf numFmtId="164" fontId="5" fillId="22" borderId="6" xfId="0" applyNumberFormat="1" applyFont="1" applyFill="1" applyBorder="1" applyAlignment="1">
      <alignment horizontal="center" vertical="center"/>
    </xf>
    <xf numFmtId="164" fontId="5" fillId="22" borderId="3" xfId="0" applyNumberFormat="1" applyFont="1" applyFill="1" applyBorder="1" applyAlignment="1">
      <alignment horizontal="center" vertical="center"/>
    </xf>
    <xf numFmtId="164" fontId="5" fillId="22" borderId="70" xfId="0" applyNumberFormat="1" applyFont="1" applyFill="1" applyBorder="1" applyAlignment="1">
      <alignment horizontal="left" vertical="center" wrapText="1"/>
    </xf>
    <xf numFmtId="164" fontId="5" fillId="22" borderId="61" xfId="0" applyNumberFormat="1" applyFont="1" applyFill="1" applyBorder="1" applyAlignment="1">
      <alignment horizontal="left" vertical="center" wrapText="1"/>
    </xf>
    <xf numFmtId="1" fontId="5" fillId="20" borderId="64" xfId="0" applyNumberFormat="1" applyFont="1" applyFill="1" applyBorder="1" applyAlignment="1">
      <alignment horizontal="center" vertical="center"/>
    </xf>
    <xf numFmtId="164" fontId="5" fillId="22" borderId="70" xfId="0" applyNumberFormat="1" applyFont="1" applyFill="1" applyBorder="1" applyAlignment="1">
      <alignment horizontal="left" vertical="center"/>
    </xf>
    <xf numFmtId="164" fontId="5" fillId="22" borderId="61" xfId="0" applyNumberFormat="1" applyFont="1" applyFill="1" applyBorder="1" applyAlignment="1">
      <alignment horizontal="left" vertical="center"/>
    </xf>
    <xf numFmtId="164" fontId="5" fillId="0" borderId="64" xfId="0" applyNumberFormat="1" applyFont="1" applyFill="1" applyBorder="1" applyAlignment="1">
      <alignment horizontal="left" vertical="center"/>
    </xf>
    <xf numFmtId="0" fontId="5" fillId="0" borderId="64" xfId="0" applyFont="1" applyFill="1" applyBorder="1" applyAlignment="1">
      <alignment horizontal="center"/>
    </xf>
    <xf numFmtId="0" fontId="5" fillId="0" borderId="0" xfId="0" applyFont="1" applyFill="1" applyBorder="1"/>
    <xf numFmtId="0" fontId="0" fillId="15" borderId="72" xfId="0" applyFill="1" applyBorder="1"/>
    <xf numFmtId="0" fontId="0" fillId="15" borderId="73" xfId="0" applyFill="1" applyBorder="1"/>
    <xf numFmtId="0" fontId="0" fillId="15" borderId="74" xfId="0" applyFill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7" fontId="0" fillId="0" borderId="1" xfId="0" applyNumberFormat="1" applyFont="1" applyBorder="1" applyAlignment="1" applyProtection="1">
      <alignment horizontal="center" vertical="center"/>
      <protection locked="0" hidden="1"/>
    </xf>
    <xf numFmtId="14" fontId="0" fillId="0" borderId="1" xfId="0" applyNumberFormat="1" applyFont="1" applyBorder="1" applyAlignment="1" applyProtection="1">
      <alignment horizontal="center" vertical="center"/>
      <protection locked="0" hidden="1"/>
    </xf>
    <xf numFmtId="0" fontId="0" fillId="20" borderId="1" xfId="0" applyFont="1" applyFill="1" applyBorder="1" applyAlignment="1" applyProtection="1">
      <alignment horizontal="center" vertical="center"/>
      <protection locked="0" hidden="1"/>
    </xf>
    <xf numFmtId="17" fontId="0" fillId="0" borderId="1" xfId="0" applyNumberFormat="1" applyFont="1" applyBorder="1" applyAlignment="1" applyProtection="1">
      <alignment horizontal="center" vertical="center"/>
      <protection locked="0" hidden="1"/>
    </xf>
    <xf numFmtId="0" fontId="1" fillId="23" borderId="1" xfId="0" applyNumberFormat="1" applyFont="1" applyFill="1" applyBorder="1" applyAlignment="1">
      <alignment horizontal="center" vertical="center"/>
    </xf>
    <xf numFmtId="0" fontId="1" fillId="14" borderId="1" xfId="0" applyNumberFormat="1" applyFont="1" applyFill="1" applyBorder="1" applyAlignment="1">
      <alignment horizontal="center" vertical="center"/>
    </xf>
    <xf numFmtId="0" fontId="1" fillId="14" borderId="1" xfId="0" applyNumberFormat="1" applyFont="1" applyFill="1" applyBorder="1" applyAlignment="1">
      <alignment horizontal="center" vertical="center" wrapText="1"/>
    </xf>
    <xf numFmtId="0" fontId="1" fillId="23" borderId="1" xfId="0" applyNumberFormat="1" applyFont="1" applyFill="1" applyBorder="1" applyAlignment="1">
      <alignment horizontal="center" vertical="center" wrapText="1"/>
    </xf>
    <xf numFmtId="0" fontId="1" fillId="23" borderId="1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0" fillId="10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17" fontId="0" fillId="10" borderId="1" xfId="0" applyNumberFormat="1" applyFont="1" applyFill="1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4" fontId="0" fillId="4" borderId="1" xfId="0" applyNumberFormat="1" applyFont="1" applyFill="1" applyBorder="1" applyAlignment="1">
      <alignment horizontal="center" vertical="center" wrapText="1"/>
    </xf>
    <xf numFmtId="4" fontId="0" fillId="5" borderId="1" xfId="0" applyNumberFormat="1" applyFont="1" applyFill="1" applyBorder="1" applyAlignment="1">
      <alignment horizontal="center" vertical="center" wrapText="1"/>
    </xf>
    <xf numFmtId="10" fontId="0" fillId="3" borderId="1" xfId="0" applyNumberFormat="1" applyFont="1" applyFill="1" applyBorder="1" applyAlignment="1">
      <alignment horizontal="center" vertical="center"/>
    </xf>
    <xf numFmtId="0" fontId="0" fillId="3" borderId="1" xfId="0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4" fontId="0" fillId="0" borderId="0" xfId="0" applyNumberFormat="1" applyFont="1" applyAlignment="1">
      <alignment horizontal="center" vertical="center"/>
    </xf>
    <xf numFmtId="17" fontId="0" fillId="0" borderId="1" xfId="0" applyNumberFormat="1" applyFont="1" applyBorder="1" applyAlignment="1" applyProtection="1">
      <alignment horizontal="center" vertical="center"/>
      <protection locked="0" hidden="1"/>
    </xf>
    <xf numFmtId="0" fontId="2" fillId="0" borderId="1" xfId="0" applyFont="1" applyBorder="1" applyAlignment="1">
      <alignment horizontal="center" vertical="center"/>
    </xf>
    <xf numFmtId="9" fontId="2" fillId="0" borderId="0" xfId="0" applyNumberFormat="1" applyFont="1"/>
    <xf numFmtId="14" fontId="10" fillId="0" borderId="1" xfId="0" applyNumberFormat="1" applyFont="1" applyBorder="1" applyAlignment="1" applyProtection="1">
      <alignment horizontal="center" vertical="center"/>
      <protection locked="0" hidden="1"/>
    </xf>
    <xf numFmtId="0" fontId="10" fillId="0" borderId="1" xfId="0" applyFont="1" applyBorder="1" applyAlignment="1" applyProtection="1">
      <alignment horizontal="center" vertical="center"/>
      <protection locked="0" hidden="1"/>
    </xf>
    <xf numFmtId="10" fontId="10" fillId="0" borderId="1" xfId="0" applyNumberFormat="1" applyFont="1" applyBorder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locked="0" hidden="1"/>
    </xf>
    <xf numFmtId="14" fontId="1" fillId="0" borderId="1" xfId="0" applyNumberFormat="1" applyFont="1" applyBorder="1" applyAlignment="1" applyProtection="1">
      <alignment horizontal="center" vertical="center"/>
      <protection locked="0" hidden="1"/>
    </xf>
    <xf numFmtId="0" fontId="1" fillId="0" borderId="1" xfId="0" applyFont="1" applyBorder="1" applyAlignment="1" applyProtection="1">
      <alignment horizontal="center" vertical="center" wrapText="1"/>
      <protection locked="0" hidden="1"/>
    </xf>
    <xf numFmtId="0" fontId="1" fillId="0" borderId="1" xfId="0" applyFont="1" applyBorder="1" applyAlignment="1" applyProtection="1">
      <alignment horizontal="center" vertical="center"/>
      <protection locked="0" hidden="1"/>
    </xf>
    <xf numFmtId="10" fontId="1" fillId="0" borderId="1" xfId="0" applyNumberFormat="1" applyFont="1" applyBorder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 vertical="center"/>
      <protection locked="0" hidden="1"/>
    </xf>
    <xf numFmtId="0" fontId="1" fillId="23" borderId="8" xfId="0" applyNumberFormat="1" applyFont="1" applyFill="1" applyBorder="1" applyAlignment="1">
      <alignment horizontal="center" vertical="center"/>
    </xf>
    <xf numFmtId="0" fontId="1" fillId="23" borderId="8" xfId="0" applyFont="1" applyFill="1" applyBorder="1" applyAlignment="1">
      <alignment horizontal="center" vertical="center"/>
    </xf>
    <xf numFmtId="10" fontId="2" fillId="0" borderId="0" xfId="0" applyNumberFormat="1" applyFont="1"/>
    <xf numFmtId="1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0" fillId="0" borderId="0" xfId="0" applyNumberFormat="1"/>
    <xf numFmtId="0" fontId="6" fillId="0" borderId="8" xfId="2" applyFont="1" applyBorder="1" applyAlignment="1">
      <alignment horizontal="center"/>
    </xf>
    <xf numFmtId="0" fontId="6" fillId="0" borderId="4" xfId="2" applyFont="1" applyBorder="1" applyAlignment="1">
      <alignment horizontal="center"/>
    </xf>
    <xf numFmtId="0" fontId="7" fillId="0" borderId="8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3" fillId="17" borderId="18" xfId="0" applyFont="1" applyFill="1" applyBorder="1" applyAlignment="1">
      <alignment horizontal="center" vertical="center"/>
    </xf>
    <xf numFmtId="0" fontId="13" fillId="17" borderId="19" xfId="0" applyFont="1" applyFill="1" applyBorder="1" applyAlignment="1">
      <alignment horizontal="center" vertical="center"/>
    </xf>
    <xf numFmtId="0" fontId="13" fillId="17" borderId="20" xfId="0" applyFont="1" applyFill="1" applyBorder="1" applyAlignment="1">
      <alignment horizontal="center" vertical="center"/>
    </xf>
    <xf numFmtId="0" fontId="15" fillId="17" borderId="18" xfId="0" applyFont="1" applyFill="1" applyBorder="1" applyAlignment="1">
      <alignment horizontal="center"/>
    </xf>
    <xf numFmtId="0" fontId="15" fillId="17" borderId="19" xfId="0" applyFont="1" applyFill="1" applyBorder="1" applyAlignment="1">
      <alignment horizontal="center"/>
    </xf>
    <xf numFmtId="0" fontId="15" fillId="17" borderId="20" xfId="0" applyFont="1" applyFill="1" applyBorder="1" applyAlignment="1">
      <alignment horizontal="center"/>
    </xf>
    <xf numFmtId="0" fontId="13" fillId="18" borderId="18" xfId="0" applyFont="1" applyFill="1" applyBorder="1" applyAlignment="1">
      <alignment horizontal="center" vertical="center"/>
    </xf>
    <xf numFmtId="0" fontId="13" fillId="18" borderId="19" xfId="0" applyFont="1" applyFill="1" applyBorder="1" applyAlignment="1">
      <alignment horizontal="center" vertical="center"/>
    </xf>
    <xf numFmtId="0" fontId="13" fillId="18" borderId="20" xfId="0" applyFont="1" applyFill="1" applyBorder="1" applyAlignment="1">
      <alignment horizontal="center" vertical="center"/>
    </xf>
    <xf numFmtId="0" fontId="19" fillId="16" borderId="24" xfId="0" applyFont="1" applyFill="1" applyBorder="1" applyAlignment="1">
      <alignment horizontal="center" vertical="center"/>
    </xf>
    <xf numFmtId="0" fontId="19" fillId="16" borderId="25" xfId="0" applyFont="1" applyFill="1" applyBorder="1" applyAlignment="1">
      <alignment horizontal="center" vertical="center"/>
    </xf>
    <xf numFmtId="0" fontId="19" fillId="16" borderId="26" xfId="0" applyFont="1" applyFill="1" applyBorder="1" applyAlignment="1">
      <alignment horizontal="center" vertical="center"/>
    </xf>
    <xf numFmtId="0" fontId="20" fillId="18" borderId="24" xfId="0" applyFont="1" applyFill="1" applyBorder="1" applyAlignment="1">
      <alignment horizontal="center" vertical="center"/>
    </xf>
    <xf numFmtId="0" fontId="20" fillId="18" borderId="25" xfId="0" applyFont="1" applyFill="1" applyBorder="1" applyAlignment="1">
      <alignment horizontal="center" vertical="center"/>
    </xf>
    <xf numFmtId="0" fontId="20" fillId="18" borderId="26" xfId="0" applyFont="1" applyFill="1" applyBorder="1" applyAlignment="1">
      <alignment horizontal="center" vertical="center"/>
    </xf>
    <xf numFmtId="0" fontId="19" fillId="16" borderId="27" xfId="0" applyFont="1" applyFill="1" applyBorder="1" applyAlignment="1">
      <alignment horizontal="center" vertical="center"/>
    </xf>
    <xf numFmtId="0" fontId="19" fillId="16" borderId="28" xfId="0" applyFont="1" applyFill="1" applyBorder="1" applyAlignment="1">
      <alignment horizontal="center" vertical="center"/>
    </xf>
    <xf numFmtId="0" fontId="19" fillId="16" borderId="29" xfId="0" applyFont="1" applyFill="1" applyBorder="1" applyAlignment="1">
      <alignment horizontal="center" vertical="center"/>
    </xf>
    <xf numFmtId="0" fontId="21" fillId="19" borderId="30" xfId="0" applyFont="1" applyFill="1" applyBorder="1" applyAlignment="1">
      <alignment horizontal="left" vertical="center" wrapText="1"/>
    </xf>
    <xf numFmtId="0" fontId="21" fillId="19" borderId="38" xfId="0" applyFont="1" applyFill="1" applyBorder="1" applyAlignment="1">
      <alignment horizontal="left" vertical="center" wrapText="1"/>
    </xf>
    <xf numFmtId="0" fontId="2" fillId="16" borderId="31" xfId="0" applyFont="1" applyFill="1" applyBorder="1" applyAlignment="1">
      <alignment horizontal="left" vertical="center"/>
    </xf>
    <xf numFmtId="0" fontId="2" fillId="16" borderId="0" xfId="0" applyFont="1" applyFill="1" applyBorder="1" applyAlignment="1">
      <alignment horizontal="left" vertical="center"/>
    </xf>
    <xf numFmtId="0" fontId="2" fillId="16" borderId="32" xfId="0" applyFont="1" applyFill="1" applyBorder="1" applyAlignment="1">
      <alignment horizontal="left" vertical="center"/>
    </xf>
    <xf numFmtId="0" fontId="19" fillId="16" borderId="0" xfId="0" applyFont="1" applyFill="1" applyBorder="1" applyAlignment="1">
      <alignment horizontal="left" vertical="center"/>
    </xf>
    <xf numFmtId="0" fontId="19" fillId="16" borderId="32" xfId="0" applyFont="1" applyFill="1" applyBorder="1" applyAlignment="1">
      <alignment horizontal="left" vertical="center"/>
    </xf>
    <xf numFmtId="9" fontId="19" fillId="16" borderId="1" xfId="0" applyNumberFormat="1" applyFont="1" applyFill="1" applyBorder="1" applyAlignment="1">
      <alignment horizontal="center" vertical="center"/>
    </xf>
    <xf numFmtId="0" fontId="19" fillId="16" borderId="1" xfId="0" applyFont="1" applyFill="1" applyBorder="1" applyAlignment="1">
      <alignment horizontal="center" vertical="center"/>
    </xf>
    <xf numFmtId="0" fontId="6" fillId="16" borderId="31" xfId="0" applyFont="1" applyFill="1" applyBorder="1" applyAlignment="1">
      <alignment horizontal="left" vertical="center"/>
    </xf>
    <xf numFmtId="0" fontId="6" fillId="16" borderId="0" xfId="0" applyFont="1" applyFill="1" applyBorder="1" applyAlignment="1">
      <alignment horizontal="left" vertical="center"/>
    </xf>
    <xf numFmtId="0" fontId="6" fillId="16" borderId="32" xfId="0" applyFont="1" applyFill="1" applyBorder="1" applyAlignment="1">
      <alignment horizontal="left" vertical="center"/>
    </xf>
    <xf numFmtId="0" fontId="19" fillId="16" borderId="0" xfId="0" applyFont="1" applyFill="1" applyBorder="1" applyAlignment="1">
      <alignment horizontal="left" vertical="center" wrapText="1"/>
    </xf>
    <xf numFmtId="0" fontId="19" fillId="16" borderId="32" xfId="0" applyFont="1" applyFill="1" applyBorder="1" applyAlignment="1">
      <alignment horizontal="left" vertical="center" wrapText="1"/>
    </xf>
    <xf numFmtId="0" fontId="6" fillId="16" borderId="39" xfId="0" applyFont="1" applyFill="1" applyBorder="1" applyAlignment="1">
      <alignment horizontal="left" vertical="center"/>
    </xf>
    <xf numFmtId="0" fontId="6" fillId="16" borderId="40" xfId="0" applyFont="1" applyFill="1" applyBorder="1" applyAlignment="1">
      <alignment horizontal="left" vertical="center"/>
    </xf>
    <xf numFmtId="0" fontId="6" fillId="16" borderId="41" xfId="0" applyFont="1" applyFill="1" applyBorder="1" applyAlignment="1">
      <alignment horizontal="left" vertical="center"/>
    </xf>
    <xf numFmtId="0" fontId="19" fillId="16" borderId="46" xfId="0" applyFont="1" applyFill="1" applyBorder="1" applyAlignment="1">
      <alignment horizontal="center" vertical="center"/>
    </xf>
    <xf numFmtId="0" fontId="19" fillId="16" borderId="47" xfId="0" applyFont="1" applyFill="1" applyBorder="1" applyAlignment="1">
      <alignment horizontal="center" vertical="center"/>
    </xf>
    <xf numFmtId="0" fontId="19" fillId="16" borderId="48" xfId="0" applyFont="1" applyFill="1" applyBorder="1" applyAlignment="1">
      <alignment horizontal="center" vertical="center"/>
    </xf>
    <xf numFmtId="0" fontId="19" fillId="16" borderId="22" xfId="0" applyFont="1" applyFill="1" applyBorder="1" applyAlignment="1">
      <alignment horizontal="center" vertical="center"/>
    </xf>
    <xf numFmtId="0" fontId="19" fillId="14" borderId="0" xfId="0" applyFont="1" applyFill="1" applyBorder="1" applyAlignment="1">
      <alignment horizontal="center" vertical="center"/>
    </xf>
    <xf numFmtId="0" fontId="19" fillId="16" borderId="49" xfId="0" applyFont="1" applyFill="1" applyBorder="1" applyAlignment="1">
      <alignment horizontal="center" vertical="center"/>
    </xf>
    <xf numFmtId="0" fontId="20" fillId="18" borderId="46" xfId="0" applyFont="1" applyFill="1" applyBorder="1" applyAlignment="1">
      <alignment horizontal="center" vertical="center"/>
    </xf>
    <xf numFmtId="0" fontId="20" fillId="18" borderId="47" xfId="0" applyFont="1" applyFill="1" applyBorder="1" applyAlignment="1">
      <alignment horizontal="center" vertical="center"/>
    </xf>
    <xf numFmtId="0" fontId="20" fillId="18" borderId="48" xfId="0" applyFont="1" applyFill="1" applyBorder="1" applyAlignment="1">
      <alignment horizontal="center" vertical="center"/>
    </xf>
    <xf numFmtId="0" fontId="20" fillId="18" borderId="50" xfId="0" applyFont="1" applyFill="1" applyBorder="1" applyAlignment="1">
      <alignment horizontal="center" vertical="center"/>
    </xf>
    <xf numFmtId="0" fontId="20" fillId="18" borderId="51" xfId="0" applyFont="1" applyFill="1" applyBorder="1" applyAlignment="1">
      <alignment horizontal="center" vertical="center"/>
    </xf>
    <xf numFmtId="0" fontId="20" fillId="18" borderId="52" xfId="0" applyFont="1" applyFill="1" applyBorder="1" applyAlignment="1">
      <alignment horizontal="center" vertical="center"/>
    </xf>
    <xf numFmtId="0" fontId="19" fillId="16" borderId="53" xfId="0" applyFont="1" applyFill="1" applyBorder="1" applyAlignment="1">
      <alignment horizontal="center" vertical="center"/>
    </xf>
    <xf numFmtId="0" fontId="19" fillId="16" borderId="50" xfId="0" applyFont="1" applyFill="1" applyBorder="1" applyAlignment="1">
      <alignment horizontal="center" vertical="center"/>
    </xf>
    <xf numFmtId="0" fontId="19" fillId="16" borderId="51" xfId="0" applyFont="1" applyFill="1" applyBorder="1" applyAlignment="1">
      <alignment horizontal="center" vertical="center"/>
    </xf>
    <xf numFmtId="0" fontId="19" fillId="16" borderId="63" xfId="0" applyFont="1" applyFill="1" applyBorder="1" applyAlignment="1">
      <alignment horizontal="center" vertical="center"/>
    </xf>
    <xf numFmtId="0" fontId="19" fillId="16" borderId="54" xfId="0" applyFont="1" applyFill="1" applyBorder="1" applyAlignment="1">
      <alignment horizontal="center" vertical="center"/>
    </xf>
    <xf numFmtId="0" fontId="19" fillId="16" borderId="55" xfId="0" applyFont="1" applyFill="1" applyBorder="1" applyAlignment="1">
      <alignment horizontal="center" vertical="center"/>
    </xf>
    <xf numFmtId="0" fontId="19" fillId="16" borderId="56" xfId="0" applyFont="1" applyFill="1" applyBorder="1" applyAlignment="1">
      <alignment horizontal="center" vertical="center"/>
    </xf>
    <xf numFmtId="0" fontId="19" fillId="16" borderId="57" xfId="0" applyFont="1" applyFill="1" applyBorder="1" applyAlignment="1">
      <alignment horizontal="center" vertical="center"/>
    </xf>
    <xf numFmtId="0" fontId="19" fillId="16" borderId="58" xfId="0" applyFont="1" applyFill="1" applyBorder="1" applyAlignment="1">
      <alignment horizontal="center" vertical="center"/>
    </xf>
    <xf numFmtId="0" fontId="19" fillId="16" borderId="34" xfId="0" applyFont="1" applyFill="1" applyBorder="1" applyAlignment="1">
      <alignment horizontal="center" vertical="center"/>
    </xf>
    <xf numFmtId="0" fontId="19" fillId="16" borderId="35" xfId="0" applyFont="1" applyFill="1" applyBorder="1" applyAlignment="1">
      <alignment horizontal="center" vertical="center"/>
    </xf>
    <xf numFmtId="164" fontId="19" fillId="0" borderId="14" xfId="0" applyNumberFormat="1" applyFont="1" applyFill="1" applyBorder="1" applyAlignment="1">
      <alignment horizontal="center" vertical="center"/>
    </xf>
    <xf numFmtId="164" fontId="19" fillId="0" borderId="15" xfId="0" applyNumberFormat="1" applyFont="1" applyFill="1" applyBorder="1" applyAlignment="1">
      <alignment horizontal="center" vertical="center"/>
    </xf>
    <xf numFmtId="164" fontId="19" fillId="0" borderId="0" xfId="0" applyNumberFormat="1" applyFont="1" applyFill="1" applyBorder="1" applyAlignment="1">
      <alignment horizontal="center" vertical="center"/>
    </xf>
    <xf numFmtId="164" fontId="19" fillId="0" borderId="21" xfId="0" applyNumberFormat="1" applyFont="1" applyFill="1" applyBorder="1" applyAlignment="1">
      <alignment horizontal="center" vertical="center"/>
    </xf>
    <xf numFmtId="164" fontId="5" fillId="22" borderId="70" xfId="0" applyNumberFormat="1" applyFont="1" applyFill="1" applyBorder="1" applyAlignment="1">
      <alignment horizontal="left" vertical="center" wrapText="1"/>
    </xf>
    <xf numFmtId="164" fontId="5" fillId="22" borderId="61" xfId="0" applyNumberFormat="1" applyFont="1" applyFill="1" applyBorder="1" applyAlignment="1">
      <alignment horizontal="left" vertical="center" wrapText="1"/>
    </xf>
    <xf numFmtId="164" fontId="5" fillId="22" borderId="1" xfId="0" applyNumberFormat="1" applyFont="1" applyFill="1" applyBorder="1" applyAlignment="1">
      <alignment horizontal="left" vertical="center" wrapText="1"/>
    </xf>
    <xf numFmtId="0" fontId="19" fillId="16" borderId="59" xfId="0" applyFont="1" applyFill="1" applyBorder="1" applyAlignment="1">
      <alignment horizontal="center" vertical="center"/>
    </xf>
    <xf numFmtId="0" fontId="19" fillId="16" borderId="60" xfId="0" applyFont="1" applyFill="1" applyBorder="1" applyAlignment="1">
      <alignment horizontal="center" vertical="center"/>
    </xf>
    <xf numFmtId="0" fontId="19" fillId="16" borderId="61" xfId="0" applyFont="1" applyFill="1" applyBorder="1" applyAlignment="1">
      <alignment horizontal="center" vertical="center"/>
    </xf>
    <xf numFmtId="0" fontId="19" fillId="16" borderId="62" xfId="0" applyFont="1" applyFill="1" applyBorder="1" applyAlignment="1">
      <alignment horizontal="center" vertical="center"/>
    </xf>
    <xf numFmtId="0" fontId="19" fillId="16" borderId="0" xfId="0" applyFont="1" applyFill="1" applyBorder="1" applyAlignment="1">
      <alignment horizontal="center" vertical="center"/>
    </xf>
    <xf numFmtId="0" fontId="19" fillId="16" borderId="66" xfId="0" applyFont="1" applyFill="1" applyBorder="1" applyAlignment="1">
      <alignment horizontal="center" vertical="center"/>
    </xf>
    <xf numFmtId="164" fontId="5" fillId="22" borderId="7" xfId="0" applyNumberFormat="1" applyFont="1" applyFill="1" applyBorder="1" applyAlignment="1">
      <alignment horizontal="center" vertical="center"/>
    </xf>
    <xf numFmtId="164" fontId="5" fillId="22" borderId="6" xfId="0" applyNumberFormat="1" applyFont="1" applyFill="1" applyBorder="1" applyAlignment="1">
      <alignment horizontal="center" vertical="center"/>
    </xf>
    <xf numFmtId="164" fontId="5" fillId="22" borderId="3" xfId="0" applyNumberFormat="1" applyFont="1" applyFill="1" applyBorder="1" applyAlignment="1">
      <alignment horizontal="center" vertical="center"/>
    </xf>
    <xf numFmtId="164" fontId="5" fillId="22" borderId="1" xfId="0" applyNumberFormat="1" applyFont="1" applyFill="1" applyBorder="1" applyAlignment="1">
      <alignment horizontal="left" vertical="center"/>
    </xf>
    <xf numFmtId="0" fontId="20" fillId="18" borderId="22" xfId="0" applyFont="1" applyFill="1" applyBorder="1" applyAlignment="1">
      <alignment horizontal="center" vertical="center"/>
    </xf>
    <xf numFmtId="0" fontId="20" fillId="18" borderId="0" xfId="0" applyFont="1" applyFill="1" applyBorder="1" applyAlignment="1">
      <alignment horizontal="center" vertical="center"/>
    </xf>
    <xf numFmtId="0" fontId="20" fillId="18" borderId="66" xfId="0" applyFont="1" applyFill="1" applyBorder="1" applyAlignment="1">
      <alignment horizontal="center" vertical="center"/>
    </xf>
    <xf numFmtId="0" fontId="19" fillId="16" borderId="42" xfId="0" applyFont="1" applyFill="1" applyBorder="1" applyAlignment="1">
      <alignment horizontal="center" vertical="center"/>
    </xf>
    <xf numFmtId="0" fontId="19" fillId="16" borderId="43" xfId="0" applyFont="1" applyFill="1" applyBorder="1" applyAlignment="1">
      <alignment horizontal="center" vertical="center"/>
    </xf>
    <xf numFmtId="0" fontId="19" fillId="16" borderId="69" xfId="0" applyFont="1" applyFill="1" applyBorder="1" applyAlignment="1">
      <alignment horizontal="center" vertical="center"/>
    </xf>
    <xf numFmtId="164" fontId="25" fillId="11" borderId="70" xfId="0" applyNumberFormat="1" applyFont="1" applyFill="1" applyBorder="1" applyAlignment="1">
      <alignment horizontal="left" vertical="center" wrapText="1"/>
    </xf>
    <xf numFmtId="164" fontId="25" fillId="11" borderId="61" xfId="0" applyNumberFormat="1" applyFont="1" applyFill="1" applyBorder="1" applyAlignment="1">
      <alignment horizontal="left" vertical="center" wrapText="1"/>
    </xf>
    <xf numFmtId="164" fontId="19" fillId="4" borderId="1" xfId="0" applyNumberFormat="1" applyFont="1" applyFill="1" applyBorder="1" applyAlignment="1">
      <alignment horizontal="left" vertical="center"/>
    </xf>
    <xf numFmtId="164" fontId="5" fillId="22" borderId="7" xfId="0" applyNumberFormat="1" applyFont="1" applyFill="1" applyBorder="1" applyAlignment="1">
      <alignment horizontal="left" vertical="center" wrapText="1"/>
    </xf>
    <xf numFmtId="164" fontId="5" fillId="22" borderId="6" xfId="0" applyNumberFormat="1" applyFont="1" applyFill="1" applyBorder="1" applyAlignment="1">
      <alignment horizontal="left" vertical="center" wrapText="1"/>
    </xf>
    <xf numFmtId="164" fontId="5" fillId="22" borderId="3" xfId="0" applyNumberFormat="1" applyFont="1" applyFill="1" applyBorder="1" applyAlignment="1">
      <alignment horizontal="left" vertical="center" wrapText="1"/>
    </xf>
    <xf numFmtId="164" fontId="5" fillId="22" borderId="7" xfId="0" applyNumberFormat="1" applyFont="1" applyFill="1" applyBorder="1" applyAlignment="1">
      <alignment horizontal="left" vertical="center"/>
    </xf>
    <xf numFmtId="164" fontId="5" fillId="22" borderId="6" xfId="0" applyNumberFormat="1" applyFont="1" applyFill="1" applyBorder="1" applyAlignment="1">
      <alignment horizontal="left" vertical="center"/>
    </xf>
    <xf numFmtId="164" fontId="5" fillId="22" borderId="3" xfId="0" applyNumberFormat="1" applyFont="1" applyFill="1" applyBorder="1" applyAlignment="1">
      <alignment horizontal="left" vertical="center"/>
    </xf>
    <xf numFmtId="164" fontId="5" fillId="22" borderId="7" xfId="0" applyNumberFormat="1" applyFont="1" applyFill="1" applyBorder="1" applyAlignment="1">
      <alignment horizontal="center" vertical="center" wrapText="1"/>
    </xf>
    <xf numFmtId="164" fontId="5" fillId="22" borderId="6" xfId="0" applyNumberFormat="1" applyFont="1" applyFill="1" applyBorder="1" applyAlignment="1">
      <alignment horizontal="center" vertical="center" wrapText="1"/>
    </xf>
    <xf numFmtId="164" fontId="5" fillId="22" borderId="3" xfId="0" applyNumberFormat="1" applyFont="1" applyFill="1" applyBorder="1" applyAlignment="1">
      <alignment horizontal="center" vertical="center" wrapText="1"/>
    </xf>
    <xf numFmtId="164" fontId="19" fillId="4" borderId="7" xfId="0" applyNumberFormat="1" applyFont="1" applyFill="1" applyBorder="1" applyAlignment="1">
      <alignment horizontal="left" vertical="center"/>
    </xf>
    <xf numFmtId="164" fontId="19" fillId="4" borderId="6" xfId="0" applyNumberFormat="1" applyFont="1" applyFill="1" applyBorder="1" applyAlignment="1">
      <alignment horizontal="left" vertical="center"/>
    </xf>
    <xf numFmtId="164" fontId="19" fillId="4" borderId="3" xfId="0" applyNumberFormat="1" applyFont="1" applyFill="1" applyBorder="1" applyAlignment="1">
      <alignment horizontal="left" vertical="center"/>
    </xf>
    <xf numFmtId="164" fontId="5" fillId="22" borderId="70" xfId="0" applyNumberFormat="1" applyFont="1" applyFill="1" applyBorder="1" applyAlignment="1">
      <alignment horizontal="left" vertical="center"/>
    </xf>
    <xf numFmtId="164" fontId="5" fillId="22" borderId="61" xfId="0" applyNumberFormat="1" applyFont="1" applyFill="1" applyBorder="1" applyAlignment="1">
      <alignment horizontal="left" vertical="center"/>
    </xf>
    <xf numFmtId="164" fontId="5" fillId="0" borderId="71" xfId="0" applyNumberFormat="1" applyFont="1" applyFill="1" applyBorder="1" applyAlignment="1">
      <alignment horizontal="center" vertical="center"/>
    </xf>
    <xf numFmtId="164" fontId="5" fillId="0" borderId="0" xfId="0" applyNumberFormat="1" applyFont="1" applyFill="1" applyBorder="1" applyAlignment="1">
      <alignment horizontal="center" vertical="center"/>
    </xf>
    <xf numFmtId="164" fontId="19" fillId="16" borderId="70" xfId="0" applyNumberFormat="1" applyFont="1" applyFill="1" applyBorder="1" applyAlignment="1">
      <alignment horizontal="left" vertical="center"/>
    </xf>
    <xf numFmtId="164" fontId="19" fillId="16" borderId="61" xfId="0" applyNumberFormat="1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1" xfId="0" applyNumberFormat="1" applyFont="1" applyBorder="1" applyAlignment="1" applyProtection="1">
      <alignment horizontal="center" vertical="center"/>
      <protection locked="0" hidden="1"/>
    </xf>
    <xf numFmtId="0" fontId="3" fillId="2" borderId="7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0" fillId="4" borderId="7" xfId="0" applyFont="1" applyFill="1" applyBorder="1" applyAlignment="1">
      <alignment horizontal="center" vertical="center" wrapText="1"/>
    </xf>
    <xf numFmtId="0" fontId="0" fillId="4" borderId="6" xfId="0" applyFont="1" applyFill="1" applyBorder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 applyProtection="1">
      <alignment horizontal="center" vertical="center"/>
      <protection hidden="1"/>
    </xf>
    <xf numFmtId="0" fontId="3" fillId="4" borderId="7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17" fontId="2" fillId="0" borderId="1" xfId="0" applyNumberFormat="1" applyFont="1" applyBorder="1" applyAlignment="1" applyProtection="1">
      <alignment horizontal="center" vertical="center"/>
      <protection locked="0" hidden="1"/>
    </xf>
  </cellXfs>
  <cellStyles count="3">
    <cellStyle name="Normal" xfId="0" builtinId="0"/>
    <cellStyle name="Normal 2" xfId="2" xr:uid="{147833D5-5885-4E52-9B78-6A6FC71D6627}"/>
    <cellStyle name="Percent" xfId="1" builtinId="5"/>
  </cellStyles>
  <dxfs count="0"/>
  <tableStyles count="0" defaultTableStyle="TableStyleMedium2" defaultPivotStyle="PivotStyleLight16"/>
  <colors>
    <mruColors>
      <color rgb="FFBC17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6.2028883160905332E-3"/>
                  <c:y val="-0.226888519134775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Sheet1!$A$3:$A$6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Sheet1!$B$3:$B$6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AE-4DDB-B7F9-DC01CC86D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829200"/>
        <c:axId val="543830184"/>
      </c:scatterChart>
      <c:valAx>
        <c:axId val="54382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30184"/>
        <c:crosses val="autoZero"/>
        <c:crossBetween val="midCat"/>
      </c:valAx>
      <c:valAx>
        <c:axId val="54383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'YAMAHA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5308824232443545E-3"/>
                  <c:y val="-5.787393052849835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A69-4BFE-A100-ADFA1CCAD2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KPI'!$T$3:$T$14</c15:sqref>
                  </c15:fullRef>
                </c:ext>
              </c:extLst>
              <c:f>'YAMAHA KPI'!$T$6</c:f>
              <c:numCache>
                <c:formatCode>General</c:formatCode>
                <c:ptCount val="1"/>
                <c:pt idx="0">
                  <c:v>1095.5999999999999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'YAMAHA KPI'!$T$5</c15:sqref>
                  <c15:dLbl>
                    <c:idx val="-1"/>
                    <c:layout>
                      <c:manualLayout>
                        <c:x val="0"/>
                        <c:y val="-2.9491674987808667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ysClr val="windowText" lastClr="000000"/>
                            </a:solidFill>
                            <a:latin typeface="Arial Narrow" panose="020B0606020202030204" pitchFamily="34" charset="0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C362-4461-8E6A-B8F0F65474E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7401-4DB9-B8F1-CED3B5D63C6C}"/>
            </c:ext>
          </c:extLst>
        </c:ser>
        <c:ser>
          <c:idx val="1"/>
          <c:order val="1"/>
          <c:tx>
            <c:strRef>
              <c:f>'YAMAHA KPI'!$U$2</c:f>
              <c:strCache>
                <c:ptCount val="1"/>
                <c:pt idx="0">
                  <c:v>ELECTRICITY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1716176962710479E-2"/>
                  <c:y val="-3.47243583170990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69-4BFE-A100-ADFA1CCAD25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KPI'!$U$3:$U$14</c15:sqref>
                  </c15:fullRef>
                </c:ext>
              </c:extLst>
              <c:f>'YAMAHA KPI'!$U$6</c:f>
              <c:numCache>
                <c:formatCode>#,##0.00</c:formatCode>
                <c:ptCount val="1"/>
                <c:pt idx="0">
                  <c:v>13932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'YAMAHA KPI'!$U$3</c15:sqref>
                  <c15:dLbl>
                    <c:idx val="-1"/>
                    <c:layout>
                      <c:manualLayout>
                        <c:x val="3.2844818148040765E-2"/>
                        <c:y val="1.216475095785440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C362-4461-8E6A-B8F0F65474E2}"/>
                      </c:ext>
                    </c:extLst>
                  </c15:dLbl>
                </c15:categoryFilterException>
                <c15:categoryFilterException>
                  <c15:sqref>'YAMAHA KPI'!$U$4</c15:sqref>
                  <c15:dLbl>
                    <c:idx val="-1"/>
                    <c:layout>
                      <c:manualLayout>
                        <c:x val="3.8888781928511008E-2"/>
                        <c:y val="6.896551724137875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C362-4461-8E6A-B8F0F65474E2}"/>
                      </c:ext>
                    </c:extLst>
                  </c15:dLbl>
                </c15:categoryFilterException>
                <c15:categoryFilterException>
                  <c15:sqref>'YAMAHA KPI'!$U$5</c15:sqref>
                  <c15:dLbl>
                    <c:idx val="-1"/>
                    <c:layout>
                      <c:manualLayout>
                        <c:x val="5.474121719352925E-2"/>
                        <c:y val="-2.893946079000534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C362-4461-8E6A-B8F0F65474E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7401-4DB9-B8F1-CED3B5D63C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'MASSILIA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KPI'!$B$3:$B$14</c15:sqref>
                  </c15:fullRef>
                </c:ext>
              </c:extLst>
              <c:f>'MASSILIA KPI'!$B$6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48-491D-A229-78986BD2D875}"/>
            </c:ext>
          </c:extLst>
        </c:ser>
        <c:ser>
          <c:idx val="1"/>
          <c:order val="1"/>
          <c:tx>
            <c:strRef>
              <c:f>'MASSILIA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KPI'!$C$3:$C$14</c15:sqref>
                  </c15:fullRef>
                </c:ext>
              </c:extLst>
              <c:f>'MASSILIA KPI'!$C$6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48-491D-A229-78986BD2D875}"/>
            </c:ext>
          </c:extLst>
        </c:ser>
        <c:ser>
          <c:idx val="2"/>
          <c:order val="2"/>
          <c:tx>
            <c:strRef>
              <c:f>'MASSILIA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KPI'!$D$3:$D$14</c15:sqref>
                  </c15:fullRef>
                </c:ext>
              </c:extLst>
              <c:f>'MASSILIA KPI'!$D$6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348-491D-A229-78986BD2D875}"/>
            </c:ext>
          </c:extLst>
        </c:ser>
        <c:ser>
          <c:idx val="3"/>
          <c:order val="3"/>
          <c:tx>
            <c:strRef>
              <c:f>'MASSILIA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KPI'!$E$3:$E$14</c15:sqref>
                  </c15:fullRef>
                </c:ext>
              </c:extLst>
              <c:f>'MASSILIA KPI'!$E$6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348-491D-A229-78986BD2D875}"/>
            </c:ext>
          </c:extLst>
        </c:ser>
        <c:ser>
          <c:idx val="6"/>
          <c:order val="4"/>
          <c:tx>
            <c:strRef>
              <c:f>'MASSILIA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KPI'!$F$3:$F$14</c15:sqref>
                  </c15:fullRef>
                </c:ext>
              </c:extLst>
              <c:f>'MASSILIA KPI'!$F$6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348-491D-A229-78986BD2D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'MASSILIA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KPI'!$X$3:$X$14</c15:sqref>
                  </c15:fullRef>
                </c:ext>
              </c:extLst>
              <c:f>'MASSILIA KPI'!$X$6</c:f>
              <c:numCache>
                <c:formatCode>#,##0.00</c:formatCode>
                <c:ptCount val="1"/>
                <c:pt idx="0">
                  <c:v>12774.387999999999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52-4C50-848D-F33CCF4EEE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'MASSILIA KPI'!$AM$2</c:f>
              <c:strCache>
                <c:ptCount val="1"/>
                <c:pt idx="0">
                  <c:v>AVERAGE 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5000000000000001E-2"/>
                  <c:y val="-0.1018518518518518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B6-492D-BDD7-00DECA86D8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KPI'!$A$7</c:f>
              <c:numCache>
                <c:formatCode>mmm\-yy</c:formatCode>
                <c:ptCount val="1"/>
                <c:pt idx="0">
                  <c:v>45139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KPI'!$AM$3:$AM$14</c15:sqref>
                  </c15:fullRef>
                </c:ext>
              </c:extLst>
              <c:f>'MASSILIA KPI'!$AM$7</c:f>
              <c:numCache>
                <c:formatCode>General</c:formatCode>
                <c:ptCount val="1"/>
                <c:pt idx="0" formatCode="0.00%">
                  <c:v>0.94285714285714284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B6-492D-BDD7-00DECA86D85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2687584"/>
        <c:axId val="772686600"/>
        <c:axId val="0"/>
      </c:bar3DChart>
      <c:dateAx>
        <c:axId val="772687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86600"/>
        <c:crosses val="autoZero"/>
        <c:auto val="1"/>
        <c:lblOffset val="100"/>
        <c:baseTimeUnit val="months"/>
      </c:dateAx>
      <c:valAx>
        <c:axId val="772686600"/>
        <c:scaling>
          <c:orientation val="minMax"/>
        </c:scaling>
        <c:delete val="1"/>
        <c:axPos val="l"/>
        <c:numFmt formatCode="0.00%" sourceLinked="1"/>
        <c:majorTickMark val="out"/>
        <c:minorTickMark val="none"/>
        <c:tickLblPos val="nextTo"/>
        <c:crossAx val="772687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'EQUIPMENT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KPI'!$K$3:$K$14</c15:sqref>
                  </c15:fullRef>
                </c:ext>
              </c:extLst>
              <c:f>'EQUIPMENT KPI'!$K$6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3-4FA8-9FDD-88E18D8BB065}"/>
            </c:ext>
          </c:extLst>
        </c:ser>
        <c:ser>
          <c:idx val="0"/>
          <c:order val="1"/>
          <c:tx>
            <c:strRef>
              <c:f>'EQUIPMENT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KPI'!$L$3:$L$14</c15:sqref>
                  </c15:fullRef>
                </c:ext>
              </c:extLst>
              <c:f>'EQUIPMENT KPI'!$L$6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3-4FA8-9FDD-88E18D8BB065}"/>
            </c:ext>
          </c:extLst>
        </c:ser>
        <c:ser>
          <c:idx val="1"/>
          <c:order val="2"/>
          <c:tx>
            <c:strRef>
              <c:f>'EQUIPMENT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KPI'!$M$3:$M$14</c15:sqref>
                  </c15:fullRef>
                </c:ext>
              </c:extLst>
              <c:f>'EQUIPMENT KPI'!$M$6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73-4FA8-9FDD-88E18D8BB065}"/>
            </c:ext>
          </c:extLst>
        </c:ser>
        <c:ser>
          <c:idx val="2"/>
          <c:order val="3"/>
          <c:tx>
            <c:strRef>
              <c:f>'EQUIPMENT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KPI'!$N$3:$N$14</c15:sqref>
                  </c15:fullRef>
                </c:ext>
              </c:extLst>
              <c:f>'EQUIPMENT KPI'!$N$6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73-4FA8-9FDD-88E18D8BB065}"/>
            </c:ext>
          </c:extLst>
        </c:ser>
        <c:ser>
          <c:idx val="3"/>
          <c:order val="4"/>
          <c:tx>
            <c:strRef>
              <c:f>'EQUIPMENT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KPI'!$O$3:$O$14</c15:sqref>
                  </c15:fullRef>
                </c:ext>
              </c:extLst>
              <c:f>'EQUIPMENT KPI'!$O$6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73-4FA8-9FDD-88E18D8BB065}"/>
            </c:ext>
          </c:extLst>
        </c:ser>
        <c:ser>
          <c:idx val="4"/>
          <c:order val="5"/>
          <c:tx>
            <c:strRef>
              <c:f>'EQUIPMENT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KPI'!$P$3:$P$14</c15:sqref>
                  </c15:fullRef>
                </c:ext>
              </c:extLst>
              <c:f>'EQUIPMENT KPI'!$P$6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673-4FA8-9FDD-88E18D8BB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'EQUIPMENT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KPI'!$J$3:$J$14</c15:sqref>
                  </c15:fullRef>
                </c:ext>
              </c:extLst>
              <c:f>'EQUIPMENT KPI'!$J$4:$J$6</c:f>
              <c:numCache>
                <c:formatCode>General</c:formatCode>
                <c:ptCount val="3"/>
                <c:pt idx="0">
                  <c:v>30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D-4181-A947-6253AFC4C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'EQUIPMENT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'EQUIPMENT KPI'!$X$15</c:f>
              <c:numCache>
                <c:formatCode>#,##0.00</c:formatCode>
                <c:ptCount val="1"/>
                <c:pt idx="0">
                  <c:v>37738.154800000004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C531-4FCF-9857-312D3372B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'EQUIPMENT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KPI'!$V$3:$V$14</c15:sqref>
                  </c15:fullRef>
                </c:ext>
              </c:extLst>
              <c:f>'EQUIPMENT KPI'!$V$6</c:f>
              <c:numCache>
                <c:formatCode>#,##0.00</c:formatCode>
                <c:ptCount val="1"/>
                <c:pt idx="0">
                  <c:v>3219.6807999999996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05-4709-9628-9A384DD2FBBE}"/>
            </c:ext>
          </c:extLst>
        </c:ser>
        <c:ser>
          <c:idx val="1"/>
          <c:order val="1"/>
          <c:tx>
            <c:strRef>
              <c:f>'EQUIPMENT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KPI'!$W$3:$W$14</c15:sqref>
                  </c15:fullRef>
                </c:ext>
              </c:extLst>
              <c:f>'EQUIPMENT KPI'!$W$6</c:f>
              <c:numCache>
                <c:formatCode>#,##0.00</c:formatCode>
                <c:ptCount val="1"/>
                <c:pt idx="0">
                  <c:v>2989.6379999999999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05-4709-9628-9A384DD2F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'EQUIPMENT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127131855972086E-2"/>
                  <c:y val="-3.4742581182287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CB5-4B7A-83BB-2A5B4BB802C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KPI'!$AA$3:$AA$14</c15:sqref>
                  </c15:fullRef>
                </c:ext>
              </c:extLst>
              <c:f>'EQUIPMENT KPI'!$AA$6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'EQUIPMENT KPI'!$AA$4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AB2-4856-94CE-1AF2CFA49F43}"/>
                      </c:ext>
                    </c:extLst>
                  </c15:dLbl>
                </c15:categoryFilterException>
                <c15:categoryFilterException>
                  <c15:sqref>'EQUIPMENT KPI'!$AA$5</c15:sqref>
                  <c15:dLbl>
                    <c:idx val="-1"/>
                    <c:layout>
                      <c:manualLayout>
                        <c:x val="1.3005947575449003E-2"/>
                        <c:y val="-2.360595892470210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4AB2-4856-94CE-1AF2CFA49F4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CB5E-42D7-8574-4B64D6CD78C5}"/>
            </c:ext>
          </c:extLst>
        </c:ser>
        <c:ser>
          <c:idx val="1"/>
          <c:order val="1"/>
          <c:tx>
            <c:strRef>
              <c:f>'EQUIPMENT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KPI'!$AB$3:$AB$14</c15:sqref>
                  </c15:fullRef>
                </c:ext>
              </c:extLst>
              <c:f>'EQUIPMENT KPI'!$AB$6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'EQUIPMENT KPI'!$AB$4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4AB2-4856-94CE-1AF2CFA49F43}"/>
                      </c:ext>
                    </c:extLst>
                  </c15:dLbl>
                </c15:categoryFilterException>
                <c15:categoryFilterException>
                  <c15:sqref>'EQUIPMENT KPI'!$AB$5</c15:sqref>
                  <c15:dLbl>
                    <c:idx val="-1"/>
                    <c:layout>
                      <c:manualLayout>
                        <c:x val="2.1676579292415007E-2"/>
                        <c:y val="-1.770446919352657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4AB2-4856-94CE-1AF2CFA49F4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CB5E-42D7-8574-4B64D6CD7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'EQUIPMENT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KPI'!$Q$3:$Q$14</c15:sqref>
                  </c15:fullRef>
                </c:ext>
              </c:extLst>
              <c:f>'EQUIPMENT KPI'!$Q$6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C-4BAF-98F5-7CA2AA8E683E}"/>
            </c:ext>
          </c:extLst>
        </c:ser>
        <c:ser>
          <c:idx val="1"/>
          <c:order val="1"/>
          <c:tx>
            <c:strRef>
              <c:f>'EQUIPMENT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KPI'!$R$3:$R$14</c15:sqref>
                  </c15:fullRef>
                </c:ext>
              </c:extLst>
              <c:f>'EQUIPMENT KPI'!$R$6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CC-4BAF-98F5-7CA2AA8E683E}"/>
            </c:ext>
          </c:extLst>
        </c:ser>
        <c:ser>
          <c:idx val="2"/>
          <c:order val="2"/>
          <c:tx>
            <c:strRef>
              <c:f>'EQUIPMENT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KPI'!$S$3:$S$14</c15:sqref>
                  </c15:fullRef>
                </c:ext>
              </c:extLst>
              <c:f>'EQUIPMENT KPI'!$S$6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CC-4BAF-98F5-7CA2AA8E6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'EQUIPMENT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2.89369652642492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85-4D08-AB69-F396028EF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KPI'!$T$3:$T$14</c15:sqref>
                  </c15:fullRef>
                </c:ext>
              </c:extLst>
              <c:f>'EQUIPMENT KPI'!$T$6</c:f>
              <c:numCache>
                <c:formatCode>#,##0.00</c:formatCode>
                <c:ptCount val="1"/>
                <c:pt idx="0">
                  <c:v>1213.5999999999999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'EQUIPMENT KPI'!$T$5</c15:sqref>
                  <c15:dLbl>
                    <c:idx val="-1"/>
                    <c:layout>
                      <c:manualLayout>
                        <c:x val="0"/>
                        <c:y val="-3.5390009985370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71A-438C-B8FD-E2B09FA3D35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A561-443F-A446-0B6412DAEC9A}"/>
            </c:ext>
          </c:extLst>
        </c:ser>
        <c:ser>
          <c:idx val="1"/>
          <c:order val="1"/>
          <c:tx>
            <c:strRef>
              <c:f>'EQUIPMENT KPI'!$U$2</c:f>
              <c:strCache>
                <c:ptCount val="1"/>
                <c:pt idx="0">
                  <c:v>ELECTRICITY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185294539466127E-2"/>
                  <c:y val="-2.3149572211399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A85-4D08-AB69-F396028EF3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KPI'!$U$3:$U$14</c15:sqref>
                  </c15:fullRef>
                </c:ext>
              </c:extLst>
              <c:f>'EQUIPMENT KPI'!$U$6</c:f>
              <c:numCache>
                <c:formatCode>#,##0.00</c:formatCode>
                <c:ptCount val="1"/>
                <c:pt idx="0">
                  <c:v>8102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'EQUIPMENT KPI'!$U$3</c15:sqref>
                  <c15:dLbl>
                    <c:idx val="-1"/>
                    <c:layout>
                      <c:manualLayout>
                        <c:x val="3.2844818148040765E-2"/>
                        <c:y val="1.216475095785440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71A-438C-B8FD-E2B09FA3D352}"/>
                      </c:ext>
                    </c:extLst>
                  </c15:dLbl>
                </c15:categoryFilterException>
                <c15:categoryFilterException>
                  <c15:sqref>'EQUIPMENT KPI'!$U$4</c15:sqref>
                  <c15:dLbl>
                    <c:idx val="-1"/>
                    <c:layout>
                      <c:manualLayout>
                        <c:x val="3.8888781928511008E-2"/>
                        <c:y val="6.896551724137875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71A-438C-B8FD-E2B09FA3D352}"/>
                      </c:ext>
                    </c:extLst>
                  </c15:dLbl>
                </c15:categoryFilterException>
                <c15:categoryFilterException>
                  <c15:sqref>'EQUIPMENT KPI'!$U$5</c15:sqref>
                  <c15:dLbl>
                    <c:idx val="-1"/>
                    <c:layout>
                      <c:manualLayout>
                        <c:x val="5.474121719352925E-2"/>
                        <c:y val="-2.3041125792443631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900" b="1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D71A-438C-B8FD-E2B09FA3D35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A561-443F-A446-0B6412DAEC9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'YAMAHA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0604266248127275E-3"/>
                  <c:y val="-6.36714788692273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419-4B8E-82A0-9F9BEA13E6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KPI'!$AE$3:$AE$14</c15:sqref>
                  </c15:fullRef>
                </c:ext>
              </c:extLst>
              <c:f>'YAMAHA KPI'!$AE$6</c:f>
              <c:numCache>
                <c:formatCode>0.00%</c:formatCode>
                <c:ptCount val="1"/>
                <c:pt idx="0">
                  <c:v>0.81599999999999995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759C-46A6-BB21-0FA5D6A73A6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'EQUIPMENT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2651066562031735E-2"/>
                  <c:y val="-4.6306530086710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AD7-4A58-8170-837BFF983C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KPI'!$AE$3:$AE$14</c15:sqref>
                  </c15:fullRef>
                </c:ext>
              </c:extLst>
              <c:f>'EQUIPMENT KPI'!$AE$6</c:f>
              <c:numCache>
                <c:formatCode>0.00%</c:formatCode>
                <c:ptCount val="1"/>
                <c:pt idx="0">
                  <c:v>0.63980000000000004</c:v>
                </c:pt>
              </c:numCache>
            </c:numRef>
          </c:val>
          <c:shape val="cylinder"/>
          <c:extLst>
            <c:ext xmlns:c15="http://schemas.microsoft.com/office/drawing/2012/chart" uri="{02D57815-91ED-43cb-92C2-25804820EDAC}">
              <c15:categoryFilterExceptions>
                <c15:categoryFilterException>
                  <c15:sqref>'EQUIPMENT KPI'!$AE$3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6C1F-4DB2-8BCD-E7A333198953}"/>
                      </c:ext>
                    </c:extLst>
                  </c15:dLbl>
                </c15:categoryFilterException>
                <c15:categoryFilterException>
                  <c15:sqref>'EQUIPMENT KPI'!$AE$4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6C1F-4DB2-8BCD-E7A333198953}"/>
                      </c:ext>
                    </c:extLst>
                  </c15:dLbl>
                </c15:categoryFilterException>
                <c15:categoryFilterException>
                  <c15:sqref>'EQUIPMENT KPI'!$AE$5</c15:sqref>
                  <c15:dLbl>
                    <c:idx val="-1"/>
                    <c:layout>
                      <c:manualLayout>
                        <c:x val="-7.9453536600419613E-17"/>
                        <c:y val="-6.489223337049424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6C1F-4DB2-8BCD-E7A33319895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6BD4-4902-B0E2-C655826773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'EQUIPMENT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KPI'!$B$3:$B$14</c15:sqref>
                  </c15:fullRef>
                </c:ext>
              </c:extLst>
              <c:f>'EQUIPMENT KPI'!$B$6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5-40A9-8926-45D61FFEF381}"/>
            </c:ext>
          </c:extLst>
        </c:ser>
        <c:ser>
          <c:idx val="1"/>
          <c:order val="1"/>
          <c:tx>
            <c:strRef>
              <c:f>'EQUIPMENT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KPI'!$C$3:$C$14</c15:sqref>
                  </c15:fullRef>
                </c:ext>
              </c:extLst>
              <c:f>'EQUIPMENT KPI'!$C$6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55-40A9-8926-45D61FFEF381}"/>
            </c:ext>
          </c:extLst>
        </c:ser>
        <c:ser>
          <c:idx val="2"/>
          <c:order val="2"/>
          <c:tx>
            <c:strRef>
              <c:f>'EQUIPMENT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KPI'!$D$3:$D$14</c15:sqref>
                  </c15:fullRef>
                </c:ext>
              </c:extLst>
              <c:f>'EQUIPMENT KPI'!$D$6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'EQUIPMENT KPI'!$D$4</c15:sqref>
                  <c15:dLbl>
                    <c:idx val="-1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AF1-43C6-B49B-20DC8E76020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7D55-40A9-8926-45D61FFEF381}"/>
            </c:ext>
          </c:extLst>
        </c:ser>
        <c:ser>
          <c:idx val="3"/>
          <c:order val="3"/>
          <c:tx>
            <c:strRef>
              <c:f>'EQUIPMENT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KPI'!$E$3:$E$14</c15:sqref>
                  </c15:fullRef>
                </c:ext>
              </c:extLst>
              <c:f>'EQUIPMENT KPI'!$E$6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55-40A9-8926-45D61FFEF381}"/>
            </c:ext>
          </c:extLst>
        </c:ser>
        <c:ser>
          <c:idx val="6"/>
          <c:order val="4"/>
          <c:tx>
            <c:strRef>
              <c:f>'EQUIPMENT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KPI'!$F$3:$F$14</c15:sqref>
                  </c15:fullRef>
                </c:ext>
              </c:extLst>
              <c:f>'EQUIPMENT KPI'!$F$6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55-40A9-8926-45D61FFEF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'EQUIPMENT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'EQUIPMENT KPI'!$A$3:$A$14</c15:sqref>
                  </c15:fullRef>
                </c:ext>
              </c:extLst>
              <c:f>'EQUIPMENT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'EQUIPMENT KPI'!$X$3:$X$14</c15:sqref>
                  </c15:fullRef>
                </c:ext>
              </c:extLst>
              <c:f>'EQUIPMENT KPI'!$X$6</c:f>
              <c:numCache>
                <c:formatCode>#,##0.00</c:formatCode>
                <c:ptCount val="1"/>
                <c:pt idx="0">
                  <c:v>6209.3187999999991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E-44D7-97C6-F94036B848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'ABUJA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KPI'!$K$3:$K$14</c15:sqref>
                  </c15:fullRef>
                </c:ext>
              </c:extLst>
              <c:f>'ABUJA KPI'!$K$6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6F-4DB2-8737-FC0734EB4643}"/>
            </c:ext>
          </c:extLst>
        </c:ser>
        <c:ser>
          <c:idx val="0"/>
          <c:order val="1"/>
          <c:tx>
            <c:strRef>
              <c:f>'ABUJA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KPI'!$L$3:$L$14</c15:sqref>
                  </c15:fullRef>
                </c:ext>
              </c:extLst>
              <c:f>'ABUJA KPI'!$L$6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6F-4DB2-8737-FC0734EB4643}"/>
            </c:ext>
          </c:extLst>
        </c:ser>
        <c:ser>
          <c:idx val="1"/>
          <c:order val="2"/>
          <c:tx>
            <c:strRef>
              <c:f>'ABUJA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KPI'!$M$3:$M$14</c15:sqref>
                  </c15:fullRef>
                </c:ext>
              </c:extLst>
              <c:f>'ABUJA KPI'!$M$6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6F-4DB2-8737-FC0734EB4643}"/>
            </c:ext>
          </c:extLst>
        </c:ser>
        <c:ser>
          <c:idx val="2"/>
          <c:order val="3"/>
          <c:tx>
            <c:strRef>
              <c:f>'ABUJA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KPI'!$N$3:$N$14</c15:sqref>
                  </c15:fullRef>
                </c:ext>
              </c:extLst>
              <c:f>'ABUJA KPI'!$N$6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D6F-4DB2-8737-FC0734EB4643}"/>
            </c:ext>
          </c:extLst>
        </c:ser>
        <c:ser>
          <c:idx val="3"/>
          <c:order val="4"/>
          <c:tx>
            <c:strRef>
              <c:f>'ABUJA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KPI'!$O$3:$O$14</c15:sqref>
                  </c15:fullRef>
                </c:ext>
              </c:extLst>
              <c:f>'ABUJA KPI'!$O$6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D6F-4DB2-8737-FC0734EB4643}"/>
            </c:ext>
          </c:extLst>
        </c:ser>
        <c:ser>
          <c:idx val="4"/>
          <c:order val="5"/>
          <c:tx>
            <c:strRef>
              <c:f>'ABUJA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KPI'!$P$3:$P$14</c15:sqref>
                  </c15:fullRef>
                </c:ext>
              </c:extLst>
              <c:f>'ABUJA KPI'!$P$6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6F-4DB2-8737-FC0734EB4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'ABUJA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KPI'!$J$3:$J$14</c15:sqref>
                  </c15:fullRef>
                </c:ext>
              </c:extLst>
              <c:f>'ABUJA KPI'!$J$4:$J$6</c:f>
              <c:numCache>
                <c:formatCode>General</c:formatCode>
                <c:ptCount val="3"/>
                <c:pt idx="0">
                  <c:v>31</c:v>
                </c:pt>
                <c:pt idx="1">
                  <c:v>29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4-4505-8498-5EBBB136B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'ABUJA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'ABUJA KPI'!$X$15</c:f>
              <c:numCache>
                <c:formatCode>#,##0.00</c:formatCode>
                <c:ptCount val="1"/>
                <c:pt idx="0">
                  <c:v>19370.074000000001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7133-4701-A38C-B82D807B1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'ABUJA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KPI'!$V$3:$V$14</c15:sqref>
                  </c15:fullRef>
                </c:ext>
              </c:extLst>
              <c:f>'ABUJA KPI'!$V$6</c:f>
              <c:numCache>
                <c:formatCode>#,##0.00</c:formatCode>
                <c:ptCount val="1"/>
                <c:pt idx="0">
                  <c:v>1697.92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'ABUJA KPI'!$V$4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D4C-4BEA-AF16-69122A2CC68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A058-4C5A-97E0-31194BE6405F}"/>
            </c:ext>
          </c:extLst>
        </c:ser>
        <c:ser>
          <c:idx val="1"/>
          <c:order val="1"/>
          <c:tx>
            <c:strRef>
              <c:f>'ABUJA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KPI'!$W$3:$W$14</c15:sqref>
                  </c15:fullRef>
                </c:ext>
              </c:extLst>
              <c:f>'ABUJA KPI'!$W$6</c:f>
              <c:numCache>
                <c:formatCode>#,##0.00</c:formatCode>
                <c:ptCount val="1"/>
                <c:pt idx="0">
                  <c:v>2141.3069999999998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8-4C5A-97E0-31194BE640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'ABUJA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KPI'!$AA$3:$AA$14</c15:sqref>
                  </c15:fullRef>
                </c:ext>
              </c:extLst>
              <c:f>'ABUJA KPI'!$AA$6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6-4F2B-9D3F-A3C90F87BA3A}"/>
            </c:ext>
          </c:extLst>
        </c:ser>
        <c:ser>
          <c:idx val="1"/>
          <c:order val="1"/>
          <c:tx>
            <c:strRef>
              <c:f>'ABUJA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KPI'!$AB$3:$AB$14</c15:sqref>
                  </c15:fullRef>
                </c:ext>
              </c:extLst>
              <c:f>'ABUJA KPI'!$AB$6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06-4F2B-9D3F-A3C90F87BA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'ABUJA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KPI'!$Q$3:$Q$14</c15:sqref>
                  </c15:fullRef>
                </c:ext>
              </c:extLst>
              <c:f>'ABUJA KPI'!$Q$6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0C-4ACB-B895-C577E04E64A9}"/>
            </c:ext>
          </c:extLst>
        </c:ser>
        <c:ser>
          <c:idx val="1"/>
          <c:order val="1"/>
          <c:tx>
            <c:strRef>
              <c:f>'ABUJA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KPI'!$R$3:$R$14</c15:sqref>
                  </c15:fullRef>
                </c:ext>
              </c:extLst>
              <c:f>'ABUJA KPI'!$R$6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0C-4ACB-B895-C577E04E64A9}"/>
            </c:ext>
          </c:extLst>
        </c:ser>
        <c:ser>
          <c:idx val="2"/>
          <c:order val="2"/>
          <c:tx>
            <c:strRef>
              <c:f>'ABUJA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KPI'!$S$3:$S$14</c15:sqref>
                  </c15:fullRef>
                </c:ext>
              </c:extLst>
              <c:f>'ABUJA KPI'!$S$6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0C-4ACB-B895-C577E04E64A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'ABUJA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KPI'!$T$3:$T$14</c15:sqref>
                  </c15:fullRef>
                </c:ext>
              </c:extLst>
              <c:f>'ABUJA KPI'!$T$6</c:f>
              <c:numCache>
                <c:formatCode>#,##0.00</c:formatCode>
                <c:ptCount val="1"/>
                <c:pt idx="0">
                  <c:v>640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'ABUJA KPI'!$T$5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7D4-4C18-9605-BAB14D86F84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FC6F-4285-90F0-B52A53C88D4B}"/>
            </c:ext>
          </c:extLst>
        </c:ser>
        <c:ser>
          <c:idx val="1"/>
          <c:order val="1"/>
          <c:tx>
            <c:strRef>
              <c:f>'ABUJA KPI'!$U$2</c:f>
              <c:strCache>
                <c:ptCount val="1"/>
                <c:pt idx="0">
                  <c:v>ELECTRICITY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2654412116221771E-2"/>
                  <c:y val="-1.157478610569969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498-40A6-AF9D-ED348D3F4F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KPI'!$U$3:$U$14</c15:sqref>
                  </c15:fullRef>
                </c:ext>
              </c:extLst>
              <c:f>'ABUJA KPI'!$U$6</c:f>
              <c:numCache>
                <c:formatCode>#,##0.00</c:formatCode>
                <c:ptCount val="1"/>
                <c:pt idx="0">
                  <c:v>5803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'ABUJA KPI'!$U$3</c15:sqref>
                  <c15:dLbl>
                    <c:idx val="-1"/>
                    <c:layout>
                      <c:manualLayout>
                        <c:x val="3.2844818148040765E-2"/>
                        <c:y val="1.216475095785440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B7D4-4C18-9605-BAB14D86F848}"/>
                      </c:ext>
                    </c:extLst>
                  </c15:dLbl>
                </c15:categoryFilterException>
                <c15:categoryFilterException>
                  <c15:sqref>'ABUJA KPI'!$U$4</c15:sqref>
                  <c15:dLbl>
                    <c:idx val="-1"/>
                    <c:layout>
                      <c:manualLayout>
                        <c:x val="3.8888781928511008E-2"/>
                        <c:y val="6.896551724137875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B7D4-4C18-9605-BAB14D86F848}"/>
                      </c:ext>
                    </c:extLst>
                  </c15:dLbl>
                </c15:categoryFilterException>
                <c15:categoryFilterException>
                  <c15:sqref>'ABUJA KPI'!$U$5</c15:sqref>
                  <c15:dLbl>
                    <c:idx val="-1"/>
                    <c:layout>
                      <c:manualLayout>
                        <c:x val="5.0406725492886315E-2"/>
                        <c:y val="-3.483779578756710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B7D4-4C18-9605-BAB14D86F84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FC6F-4285-90F0-B52A53C88D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'YAMAHA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KPI'!$A$6:$A$8</c:f>
              <c:numCache>
                <c:formatCode>mmm\-yy</c:formatCode>
                <c:ptCount val="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KPI'!$B$3:$B$14</c15:sqref>
                  </c15:fullRef>
                </c:ext>
              </c:extLst>
              <c:f>'YAMAHA KPI'!$B$6:$B$8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5-4793-B05F-456C5EAF8D80}"/>
            </c:ext>
          </c:extLst>
        </c:ser>
        <c:ser>
          <c:idx val="1"/>
          <c:order val="1"/>
          <c:tx>
            <c:strRef>
              <c:f>'YAMAHA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KPI'!$A$6:$A$8</c:f>
              <c:numCache>
                <c:formatCode>mmm\-yy</c:formatCode>
                <c:ptCount val="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KPI'!$C$3:$C$14</c15:sqref>
                  </c15:fullRef>
                </c:ext>
              </c:extLst>
              <c:f>'YAMAHA KPI'!$C$6:$C$8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E5-4793-B05F-456C5EAF8D80}"/>
            </c:ext>
          </c:extLst>
        </c:ser>
        <c:ser>
          <c:idx val="2"/>
          <c:order val="2"/>
          <c:tx>
            <c:strRef>
              <c:f>'YAMAHA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KPI'!$A$6:$A$8</c:f>
              <c:numCache>
                <c:formatCode>mmm\-yy</c:formatCode>
                <c:ptCount val="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KPI'!$D$3:$D$14</c15:sqref>
                  </c15:fullRef>
                </c:ext>
              </c:extLst>
              <c:f>'YAMAHA KPI'!$D$6:$D$8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E5-4793-B05F-456C5EAF8D80}"/>
            </c:ext>
          </c:extLst>
        </c:ser>
        <c:ser>
          <c:idx val="3"/>
          <c:order val="3"/>
          <c:tx>
            <c:strRef>
              <c:f>'YAMAHA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KPI'!$A$6:$A$8</c:f>
              <c:numCache>
                <c:formatCode>mmm\-yy</c:formatCode>
                <c:ptCount val="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KPI'!$E$3:$E$14</c15:sqref>
                  </c15:fullRef>
                </c:ext>
              </c:extLst>
              <c:f>'YAMAHA KPI'!$E$6:$E$8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E5-4793-B05F-456C5EAF8D80}"/>
            </c:ext>
          </c:extLst>
        </c:ser>
        <c:ser>
          <c:idx val="6"/>
          <c:order val="4"/>
          <c:tx>
            <c:strRef>
              <c:f>'YAMAHA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KPI'!$A$6:$A$8</c:f>
              <c:numCache>
                <c:formatCode>mmm\-yy</c:formatCode>
                <c:ptCount val="3"/>
                <c:pt idx="0">
                  <c:v>45108</c:v>
                </c:pt>
                <c:pt idx="1">
                  <c:v>45139</c:v>
                </c:pt>
                <c:pt idx="2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KPI'!$F$3:$F$14</c15:sqref>
                  </c15:fullRef>
                </c:ext>
              </c:extLst>
              <c:f>'YAMAHA KPI'!$F$6:$F$8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E5-4793-B05F-456C5EAF8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'ABUJA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120853249625372E-2"/>
                  <c:y val="-4.63065300867108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9F3-495A-8DF2-F7BEE90813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KPI'!$AE$3:$AE$14</c15:sqref>
                  </c15:fullRef>
                </c:ext>
              </c:extLst>
              <c:f>'ABUJA KPI'!$AE$6</c:f>
              <c:numCache>
                <c:formatCode>0.00%</c:formatCode>
                <c:ptCount val="1"/>
                <c:pt idx="0">
                  <c:v>0.73599999999999999</c:v>
                </c:pt>
              </c:numCache>
            </c:numRef>
          </c:val>
          <c:shape val="cylinder"/>
          <c:extLst>
            <c:ext xmlns:c15="http://schemas.microsoft.com/office/drawing/2012/chart" uri="{02D57815-91ED-43cb-92C2-25804820EDAC}">
              <c15:categoryFilterExceptions>
                <c15:categoryFilterException>
                  <c15:sqref>'ABUJA KPI'!$AE$3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07AB-4B58-A003-6624C80A80C1}"/>
                      </c:ext>
                    </c:extLst>
                  </c15:dLbl>
                </c15:categoryFilterException>
                <c15:categoryFilterException>
                  <c15:sqref>'ABUJA KPI'!$AE$4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07AB-4B58-A003-6624C80A80C1}"/>
                      </c:ext>
                    </c:extLst>
                  </c15:dLbl>
                </c15:categoryFilterException>
                <c15:categoryFilterException>
                  <c15:sqref>'ABUJA KPI'!$AE$5</c15:sqref>
                  <c15:dLbl>
                    <c:idx val="-1"/>
                    <c:layout>
                      <c:manualLayout>
                        <c:x val="-7.9453536600419613E-17"/>
                        <c:y val="-7.0791527313266447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07AB-4B58-A003-6624C80A80C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AD3F-4A26-A777-647D3B553D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'ABUJA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KPI'!$B$3:$B$14</c15:sqref>
                  </c15:fullRef>
                </c:ext>
              </c:extLst>
              <c:f>'ABUJA KPI'!$B$6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A-42E1-A9CD-B7BB9B4C89AA}"/>
            </c:ext>
          </c:extLst>
        </c:ser>
        <c:ser>
          <c:idx val="1"/>
          <c:order val="1"/>
          <c:tx>
            <c:strRef>
              <c:f>'ABUJA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KPI'!$C$3:$C$14</c15:sqref>
                  </c15:fullRef>
                </c:ext>
              </c:extLst>
              <c:f>'ABUJA KPI'!$C$6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A-42E1-A9CD-B7BB9B4C89AA}"/>
            </c:ext>
          </c:extLst>
        </c:ser>
        <c:ser>
          <c:idx val="2"/>
          <c:order val="2"/>
          <c:tx>
            <c:strRef>
              <c:f>'ABUJA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KPI'!$D$3:$D$14</c15:sqref>
                  </c15:fullRef>
                </c:ext>
              </c:extLst>
              <c:f>'ABUJA KPI'!$D$6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A-42E1-A9CD-B7BB9B4C89AA}"/>
            </c:ext>
          </c:extLst>
        </c:ser>
        <c:ser>
          <c:idx val="3"/>
          <c:order val="3"/>
          <c:tx>
            <c:strRef>
              <c:f>'ABUJA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KPI'!$E$3:$E$14</c15:sqref>
                  </c15:fullRef>
                </c:ext>
              </c:extLst>
              <c:f>'ABUJA KPI'!$E$6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A-42E1-A9CD-B7BB9B4C89AA}"/>
            </c:ext>
          </c:extLst>
        </c:ser>
        <c:ser>
          <c:idx val="6"/>
          <c:order val="4"/>
          <c:tx>
            <c:strRef>
              <c:f>'ABUJA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KPI'!$F$3:$F$14</c15:sqref>
                  </c15:fullRef>
                </c:ext>
              </c:extLst>
              <c:f>'ABUJA KPI'!$F$6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'ABUJA KPI'!$F$5</c15:sqref>
                  <c15:dLbl>
                    <c:idx val="-1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C6A-46EC-A85D-20BB150FB3F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DD2A-42E1-A9CD-B7BB9B4C8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'ABUJA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KPI'!$X$3:$X$14</c15:sqref>
                  </c15:fullRef>
                </c:ext>
              </c:extLst>
              <c:f>'ABUJA KPI'!$X$6</c:f>
              <c:numCache>
                <c:formatCode>#,##0.00</c:formatCode>
                <c:ptCount val="1"/>
                <c:pt idx="0">
                  <c:v>3839.2269999999999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4-4A32-9F62-C10450E02D2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'ABUJA KPI'!$AM$2</c:f>
              <c:strCache>
                <c:ptCount val="1"/>
                <c:pt idx="0">
                  <c:v>AVERAGE 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3333333333333333E-2"/>
                  <c:y val="-9.25925925925926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CC-4A9F-B3B2-B1E8139906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'ABUJA KPI'!$A$3:$A$14</c15:sqref>
                  </c15:fullRef>
                </c:ext>
              </c:extLst>
              <c:f>'ABUJA KPI'!$A$7</c:f>
              <c:numCache>
                <c:formatCode>mmm\-yy</c:formatCode>
                <c:ptCount val="1"/>
                <c:pt idx="0">
                  <c:v>45139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'ABUJA KPI'!$AM$3:$AM$14</c15:sqref>
                  </c15:fullRef>
                </c:ext>
              </c:extLst>
              <c:f>'ABUJA KPI'!$AM$7</c:f>
              <c:numCache>
                <c:formatCode>General</c:formatCode>
                <c:ptCount val="1"/>
                <c:pt idx="0" formatCode="0.00%">
                  <c:v>0.79682539682539688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C-4A9F-B3B2-B1E8139906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2775160"/>
        <c:axId val="772771224"/>
        <c:axId val="0"/>
      </c:bar3DChart>
      <c:dateAx>
        <c:axId val="7727751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771224"/>
        <c:crosses val="autoZero"/>
        <c:auto val="1"/>
        <c:lblOffset val="100"/>
        <c:baseTimeUnit val="months"/>
      </c:dateAx>
      <c:valAx>
        <c:axId val="77277122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277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'PORT HARCOURT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KPI'!$K$3:$K$14</c15:sqref>
                  </c15:fullRef>
                </c:ext>
              </c:extLst>
              <c:f>'PORT HARCOURT KPI'!$K$6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A-4E9D-8602-3B3AF2D89E12}"/>
            </c:ext>
          </c:extLst>
        </c:ser>
        <c:ser>
          <c:idx val="0"/>
          <c:order val="1"/>
          <c:tx>
            <c:strRef>
              <c:f>'PORT HARCOURT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KPI'!$L$3:$L$14</c15:sqref>
                  </c15:fullRef>
                </c:ext>
              </c:extLst>
              <c:f>'PORT HARCOURT KPI'!$L$6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4A-4E9D-8602-3B3AF2D89E12}"/>
            </c:ext>
          </c:extLst>
        </c:ser>
        <c:ser>
          <c:idx val="1"/>
          <c:order val="2"/>
          <c:tx>
            <c:strRef>
              <c:f>'PORT HARCOURT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KPI'!$M$3:$M$14</c15:sqref>
                  </c15:fullRef>
                </c:ext>
              </c:extLst>
              <c:f>'PORT HARCOURT KPI'!$M$6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E4A-4E9D-8602-3B3AF2D89E12}"/>
            </c:ext>
          </c:extLst>
        </c:ser>
        <c:ser>
          <c:idx val="2"/>
          <c:order val="3"/>
          <c:tx>
            <c:strRef>
              <c:f>'PORT HARCOURT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KPI'!$N$3:$N$14</c15:sqref>
                  </c15:fullRef>
                </c:ext>
              </c:extLst>
              <c:f>'PORT HARCOURT KPI'!$N$6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4A-4E9D-8602-3B3AF2D89E12}"/>
            </c:ext>
          </c:extLst>
        </c:ser>
        <c:ser>
          <c:idx val="3"/>
          <c:order val="4"/>
          <c:tx>
            <c:strRef>
              <c:f>'PORT HARCOURT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KPI'!$O$3:$O$14</c15:sqref>
                  </c15:fullRef>
                </c:ext>
              </c:extLst>
              <c:f>'PORT HARCOURT KPI'!$O$6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4A-4E9D-8602-3B3AF2D89E12}"/>
            </c:ext>
          </c:extLst>
        </c:ser>
        <c:ser>
          <c:idx val="4"/>
          <c:order val="5"/>
          <c:tx>
            <c:strRef>
              <c:f>'PORT HARCOURT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KPI'!$P$3:$P$14</c15:sqref>
                  </c15:fullRef>
                </c:ext>
              </c:extLst>
              <c:f>'PORT HARCOURT KPI'!$P$6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4A-4E9D-8602-3B3AF2D89E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'PORT HARCOURT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KPI'!$J$3:$J$14</c15:sqref>
                  </c15:fullRef>
                </c:ext>
              </c:extLst>
              <c:f>'PORT HARCOURT KPI'!$J$4:$J$6</c:f>
              <c:numCache>
                <c:formatCode>General</c:formatCode>
                <c:ptCount val="3"/>
                <c:pt idx="0">
                  <c:v>31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48-4B80-8A9C-802394881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'PORT HARCOURT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'PORT HARCOURT KPI'!$X$15</c:f>
              <c:numCache>
                <c:formatCode>#,##0.00</c:formatCode>
                <c:ptCount val="1"/>
                <c:pt idx="0">
                  <c:v>13518.729599999999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5CDE-436C-B229-CF70F44AD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'PORT HARCOURT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KPI'!$V$3:$V$14</c15:sqref>
                  </c15:fullRef>
                </c:ext>
              </c:extLst>
              <c:f>'PORT HARCOURT KPI'!$V$6</c:f>
              <c:numCache>
                <c:formatCode>#,##0.00</c:formatCode>
                <c:ptCount val="1"/>
                <c:pt idx="0">
                  <c:v>2226.6629000000003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'PORT HARCOURT KPI'!$V$4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3DCF-4314-AEE8-8CB5019D441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62EB-4976-845C-5C1BFF719BFF}"/>
            </c:ext>
          </c:extLst>
        </c:ser>
        <c:ser>
          <c:idx val="1"/>
          <c:order val="1"/>
          <c:tx>
            <c:strRef>
              <c:f>'PORT HARCOURT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KPI'!$W$3:$W$14</c15:sqref>
                  </c15:fullRef>
                </c:ext>
              </c:extLst>
              <c:f>'PORT HARCOURT KPI'!$W$6</c:f>
              <c:numCache>
                <c:formatCode>#,##0.00</c:formatCode>
                <c:ptCount val="1"/>
                <c:pt idx="0">
                  <c:v>521.39700000000005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EB-4976-845C-5C1BFF719B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'PORT HARCOURT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KPI'!$AA$3:$AA$14</c15:sqref>
                  </c15:fullRef>
                </c:ext>
              </c:extLst>
              <c:f>'PORT HARCOURT KPI'!$AA$6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4-4BAE-B4DE-3415C18E993C}"/>
            </c:ext>
          </c:extLst>
        </c:ser>
        <c:ser>
          <c:idx val="1"/>
          <c:order val="1"/>
          <c:tx>
            <c:strRef>
              <c:f>'PORT HARCOURT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KPI'!$AB$3:$AB$14</c15:sqref>
                  </c15:fullRef>
                </c:ext>
              </c:extLst>
              <c:f>'PORT HARCOURT KPI'!$AB$6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F4-4BAE-B4DE-3415C18E99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'PORT HARCOURT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KPI'!$Q$3:$Q$14</c15:sqref>
                  </c15:fullRef>
                </c:ext>
              </c:extLst>
              <c:f>'PORT HARCOURT KPI'!$Q$6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FB-424E-A626-8CA3AE228ABB}"/>
            </c:ext>
          </c:extLst>
        </c:ser>
        <c:ser>
          <c:idx val="1"/>
          <c:order val="1"/>
          <c:tx>
            <c:strRef>
              <c:f>'PORT HARCOURT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KPI'!$R$3:$R$14</c15:sqref>
                  </c15:fullRef>
                </c:ext>
              </c:extLst>
              <c:f>'PORT HARCOURT KPI'!$R$6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FB-424E-A626-8CA3AE228ABB}"/>
            </c:ext>
          </c:extLst>
        </c:ser>
        <c:ser>
          <c:idx val="2"/>
          <c:order val="2"/>
          <c:tx>
            <c:strRef>
              <c:f>'PORT HARCOURT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KPI'!$S$3:$S$14</c15:sqref>
                  </c15:fullRef>
                </c:ext>
              </c:extLst>
              <c:f>'PORT HARCOURT KPI'!$S$6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'PORT HARCOURT KPI'!$S$5</c15:sqref>
                  <c15:dLbl>
                    <c:idx val="-1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B5CB-479F-A68F-E4039164EDD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53FB-424E-A626-8CA3AE228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'YAMAHA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KPI'!$X$3:$X$14</c15:sqref>
                  </c15:fullRef>
                </c:ext>
              </c:extLst>
              <c:f>'YAMAHA KPI'!$X$6</c:f>
              <c:numCache>
                <c:formatCode>#,##0.00</c:formatCode>
                <c:ptCount val="1"/>
                <c:pt idx="0">
                  <c:v>8047.5348000000004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50-45EA-94C8-1CF06E626E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'PORT HARCOURT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5308824232443128E-3"/>
                  <c:y val="-2.31495722113992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CC1-4BBB-AD24-6FCC7DB84C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KPI'!$T$3:$T$14</c15:sqref>
                  </c15:fullRef>
                </c:ext>
              </c:extLst>
              <c:f>'PORT HARCOURT KPI'!$T$6</c:f>
              <c:numCache>
                <c:formatCode>#,##0.00</c:formatCode>
                <c:ptCount val="1"/>
                <c:pt idx="0">
                  <c:v>839.30000000000007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CF-4C3E-B285-B84DDC49FAD6}"/>
            </c:ext>
          </c:extLst>
        </c:ser>
        <c:ser>
          <c:idx val="1"/>
          <c:order val="1"/>
          <c:tx>
            <c:strRef>
              <c:f>'PORT HARCOURT KPI'!$U$2</c:f>
              <c:strCache>
                <c:ptCount val="1"/>
                <c:pt idx="0">
                  <c:v>ELECTRICITY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2654412116221771E-2"/>
                  <c:y val="-1.736217915854950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CC1-4BBB-AD24-6FCC7DB84C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KPI'!$U$3:$U$14</c15:sqref>
                  </c15:fullRef>
                </c:ext>
              </c:extLst>
              <c:f>'PORT HARCOURT KPI'!$U$6</c:f>
              <c:numCache>
                <c:formatCode>#,##0.00</c:formatCode>
                <c:ptCount val="1"/>
                <c:pt idx="0">
                  <c:v>1413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'PORT HARCOURT KPI'!$U$3</c15:sqref>
                  <c15:dLbl>
                    <c:idx val="-1"/>
                    <c:layout>
                      <c:manualLayout>
                        <c:x val="3.2844818148040765E-2"/>
                        <c:y val="1.216475095785440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18C-4E41-9F38-48A031DEE2A9}"/>
                      </c:ext>
                    </c:extLst>
                  </c15:dLbl>
                </c15:categoryFilterException>
                <c15:categoryFilterException>
                  <c15:sqref>'PORT HARCOURT KPI'!$U$4</c15:sqref>
                  <c15:dLbl>
                    <c:idx val="-1"/>
                    <c:layout>
                      <c:manualLayout>
                        <c:x val="3.8888781928511008E-2"/>
                        <c:y val="6.896551724137875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18C-4E41-9F38-48A031DEE2A9}"/>
                      </c:ext>
                    </c:extLst>
                  </c15:dLbl>
                </c15:categoryFilterException>
                <c15:categoryFilterException>
                  <c15:sqref>'PORT HARCOURT KPI'!$U$5</c15:sqref>
                  <c15:dLbl>
                    <c:idx val="-1"/>
                    <c:layout>
                      <c:manualLayout>
                        <c:x val="4.6072233792243379E-2"/>
                        <c:y val="-1.1244455797320233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18C-4E41-9F38-48A031DEE2A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CECF-4C3E-B285-B84DDC49FA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'PORT HARCOURT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59063993721909E-2"/>
                  <c:y val="-3.472989756503309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D3-41FF-8188-6083A81A54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KPI'!$AE$3:$AE$14</c15:sqref>
                  </c15:fullRef>
                </c:ext>
              </c:extLst>
              <c:f>'PORT HARCOURT KPI'!$AE$6</c:f>
              <c:numCache>
                <c:formatCode>0.00%</c:formatCode>
                <c:ptCount val="1"/>
                <c:pt idx="0">
                  <c:v>0.75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6A49-4F25-A703-06EF2DAB1D8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'PORT HARCOURT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KPI'!$B$3:$B$14</c15:sqref>
                  </c15:fullRef>
                </c:ext>
              </c:extLst>
              <c:f>'PORT HARCOURT KPI'!$B$6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60-43EE-84CB-0E657F7E78C9}"/>
            </c:ext>
          </c:extLst>
        </c:ser>
        <c:ser>
          <c:idx val="1"/>
          <c:order val="1"/>
          <c:tx>
            <c:strRef>
              <c:f>'PORT HARCOURT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KPI'!$C$3:$C$14</c15:sqref>
                  </c15:fullRef>
                </c:ext>
              </c:extLst>
              <c:f>'PORT HARCOURT KPI'!$C$6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60-43EE-84CB-0E657F7E78C9}"/>
            </c:ext>
          </c:extLst>
        </c:ser>
        <c:ser>
          <c:idx val="2"/>
          <c:order val="2"/>
          <c:tx>
            <c:strRef>
              <c:f>'PORT HARCOURT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KPI'!$D$3:$D$14</c15:sqref>
                  </c15:fullRef>
                </c:ext>
              </c:extLst>
              <c:f>'PORT HARCOURT KPI'!$D$6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60-43EE-84CB-0E657F7E78C9}"/>
            </c:ext>
          </c:extLst>
        </c:ser>
        <c:ser>
          <c:idx val="3"/>
          <c:order val="3"/>
          <c:tx>
            <c:strRef>
              <c:f>'PORT HARCOURT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KPI'!$E$3:$E$14</c15:sqref>
                  </c15:fullRef>
                </c:ext>
              </c:extLst>
              <c:f>'PORT HARCOURT KPI'!$E$6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60-43EE-84CB-0E657F7E78C9}"/>
            </c:ext>
          </c:extLst>
        </c:ser>
        <c:ser>
          <c:idx val="6"/>
          <c:order val="4"/>
          <c:tx>
            <c:strRef>
              <c:f>'PORT HARCOURT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KPI'!$F$3:$F$14</c15:sqref>
                  </c15:fullRef>
                </c:ext>
              </c:extLst>
              <c:f>'PORT HARCOURT KPI'!$F$6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60-43EE-84CB-0E657F7E7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'PORT HARCOURT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KPI'!$X$3:$X$14</c15:sqref>
                  </c15:fullRef>
                </c:ext>
              </c:extLst>
              <c:f>'PORT HARCOURT KPI'!$X$6</c:f>
              <c:numCache>
                <c:formatCode>#,##0.00</c:formatCode>
                <c:ptCount val="1"/>
                <c:pt idx="0">
                  <c:v>2748.0599000000002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BC-426F-A8E8-E323E0D35E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'PORT HARCOURT KPI'!$AM$2</c:f>
              <c:strCache>
                <c:ptCount val="1"/>
                <c:pt idx="0">
                  <c:v>AVERAGE 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5555555555555552E-2"/>
                  <c:y val="-6.94444444444444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95-454B-A7E7-588AB68F521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'PORT HARCOURT KPI'!$A$3:$A$14</c15:sqref>
                  </c15:fullRef>
                </c:ext>
              </c:extLst>
              <c:f>'PORT HARCOURT KPI'!$A$7</c:f>
              <c:numCache>
                <c:formatCode>mmm\-yy</c:formatCode>
                <c:ptCount val="1"/>
                <c:pt idx="0">
                  <c:v>45139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'PORT HARCOURT KPI'!$AM$3:$AM$14</c15:sqref>
                  </c15:fullRef>
                </c:ext>
              </c:extLst>
              <c:f>'PORT HARCOURT KPI'!$AM$7</c:f>
              <c:numCache>
                <c:formatCode>General</c:formatCode>
                <c:ptCount val="1"/>
                <c:pt idx="0" formatCode="0.00%">
                  <c:v>0.92380952380952386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5-454B-A7E7-588AB68F521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772667248"/>
        <c:axId val="772669216"/>
        <c:axId val="0"/>
      </c:bar3DChart>
      <c:dateAx>
        <c:axId val="77266724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669216"/>
        <c:crosses val="autoZero"/>
        <c:auto val="1"/>
        <c:lblOffset val="100"/>
        <c:baseTimeUnit val="months"/>
      </c:dateAx>
      <c:valAx>
        <c:axId val="77266921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772667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'YAMAHA KPI'!$AM$2</c:f>
              <c:strCache>
                <c:ptCount val="1"/>
                <c:pt idx="0">
                  <c:v>AVERAGE 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0555555555555555E-2"/>
                  <c:y val="-7.87037037037037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6C6-4401-A3C4-B12C2BB3C7C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KPI'!$AM$3:$AM$14</c15:sqref>
                  </c15:fullRef>
                </c:ext>
              </c:extLst>
              <c:f>'YAMAHA KPI'!$AM$6</c:f>
              <c:numCache>
                <c:formatCode>General</c:formatCode>
                <c:ptCount val="1"/>
                <c:pt idx="0" formatCode="0.00%">
                  <c:v>0.82857142857142851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6-4401-A3C4-B12C2BB3C7C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7843072"/>
        <c:axId val="667843400"/>
        <c:axId val="0"/>
      </c:bar3DChart>
      <c:dateAx>
        <c:axId val="667843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843400"/>
        <c:crosses val="autoZero"/>
        <c:auto val="1"/>
        <c:lblOffset val="100"/>
        <c:baseTimeUnit val="months"/>
      </c:dateAx>
      <c:valAx>
        <c:axId val="6678434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67843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'AUTOFAST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KPI'!$K$3:$K$14</c15:sqref>
                  </c15:fullRef>
                </c:ext>
              </c:extLst>
              <c:f>'AUTOFAST KPI'!$K$6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F8-40CC-99BD-E101C2715D85}"/>
            </c:ext>
          </c:extLst>
        </c:ser>
        <c:ser>
          <c:idx val="0"/>
          <c:order val="1"/>
          <c:tx>
            <c:strRef>
              <c:f>'AUTOFAST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KPI'!$L$3:$L$14</c15:sqref>
                  </c15:fullRef>
                </c:ext>
              </c:extLst>
              <c:f>'AUTOFAST KPI'!$L$6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5F8-40CC-99BD-E101C2715D85}"/>
            </c:ext>
          </c:extLst>
        </c:ser>
        <c:ser>
          <c:idx val="1"/>
          <c:order val="2"/>
          <c:tx>
            <c:strRef>
              <c:f>'AUTOFAST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KPI'!$M$3:$M$14</c15:sqref>
                  </c15:fullRef>
                </c:ext>
              </c:extLst>
              <c:f>'AUTOFAST KPI'!$M$6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5F8-40CC-99BD-E101C2715D85}"/>
            </c:ext>
          </c:extLst>
        </c:ser>
        <c:ser>
          <c:idx val="2"/>
          <c:order val="3"/>
          <c:tx>
            <c:strRef>
              <c:f>'AUTOFAST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KPI'!$N$3:$N$14</c15:sqref>
                  </c15:fullRef>
                </c:ext>
              </c:extLst>
              <c:f>'AUTOFAST KPI'!$N$6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5F8-40CC-99BD-E101C2715D85}"/>
            </c:ext>
          </c:extLst>
        </c:ser>
        <c:ser>
          <c:idx val="3"/>
          <c:order val="4"/>
          <c:tx>
            <c:strRef>
              <c:f>'AUTOFAST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KPI'!$O$3:$O$14</c15:sqref>
                  </c15:fullRef>
                </c:ext>
              </c:extLst>
              <c:f>'AUTOFAST KPI'!$O$6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5F8-40CC-99BD-E101C2715D85}"/>
            </c:ext>
          </c:extLst>
        </c:ser>
        <c:ser>
          <c:idx val="4"/>
          <c:order val="5"/>
          <c:tx>
            <c:strRef>
              <c:f>'AUTOFAST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KPI'!$P$3:$P$14</c15:sqref>
                  </c15:fullRef>
                </c:ext>
              </c:extLst>
              <c:f>'AUTOFAST KPI'!$P$6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5F8-40CC-99BD-E101C2715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'AUTOFAST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KPI'!$J$3:$J$14</c15:sqref>
                  </c15:fullRef>
                </c:ext>
              </c:extLst>
              <c:f>'AUTOFAST KPI'!$J$4:$J$6</c:f>
              <c:numCache>
                <c:formatCode>General</c:formatCode>
                <c:ptCount val="3"/>
                <c:pt idx="0">
                  <c:v>31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A3-485D-907D-DDDECFDF2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'AUTOFAST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'AUTOFAST KPI'!$X$15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62B1-411F-A368-E8E35E1D1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'AUTOFAST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KPI'!$V$3:$V$14</c15:sqref>
                  </c15:fullRef>
                </c:ext>
              </c:extLst>
              <c:f>'AUTOFAST KPI'!$V$6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69-4271-A889-065C0769B34B}"/>
            </c:ext>
          </c:extLst>
        </c:ser>
        <c:ser>
          <c:idx val="1"/>
          <c:order val="1"/>
          <c:tx>
            <c:strRef>
              <c:f>'AUTOFAST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KPI'!$W$3:$W$14</c15:sqref>
                  </c15:fullRef>
                </c:ext>
              </c:extLst>
              <c:f>'AUTOFAST KPI'!$W$6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69-4271-A889-065C0769B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'AUTOFAST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KPI'!$AA$3:$AA$14</c15:sqref>
                  </c15:fullRef>
                </c:ext>
              </c:extLst>
              <c:f>'AUTOFAST KPI'!$AA$6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E-432C-878A-61684585BD5C}"/>
            </c:ext>
          </c:extLst>
        </c:ser>
        <c:ser>
          <c:idx val="1"/>
          <c:order val="1"/>
          <c:tx>
            <c:strRef>
              <c:f>'AUTOFAST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KPI'!$AB$3:$AB$14</c15:sqref>
                  </c15:fullRef>
                </c:ext>
              </c:extLst>
              <c:f>'AUTOFAST KPI'!$AB$6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AE-432C-878A-61684585BD5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Sheet1!$B$16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5747300574769927E-2"/>
                  <c:y val="-0.217343574779033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Sheet1!$A$17:$A$20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Sheet1!$B$17:$B$20</c:f>
              <c:numCache>
                <c:formatCode>General</c:formatCode>
                <c:ptCount val="4"/>
                <c:pt idx="0">
                  <c:v>7</c:v>
                </c:pt>
                <c:pt idx="1">
                  <c:v>12</c:v>
                </c:pt>
                <c:pt idx="2">
                  <c:v>18</c:v>
                </c:pt>
                <c:pt idx="3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47-450E-AC4F-6E2683C0B4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220648"/>
        <c:axId val="739220976"/>
      </c:scatterChart>
      <c:valAx>
        <c:axId val="73922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20976"/>
        <c:crosses val="autoZero"/>
        <c:crossBetween val="midCat"/>
      </c:valAx>
      <c:valAx>
        <c:axId val="73922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22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'AUTOFAST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KPI'!$Q$3:$Q$14</c15:sqref>
                  </c15:fullRef>
                </c:ext>
              </c:extLst>
              <c:f>'AUTOFAST KPI'!$Q$6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22-4422-914E-090836D16BDF}"/>
            </c:ext>
          </c:extLst>
        </c:ser>
        <c:ser>
          <c:idx val="1"/>
          <c:order val="1"/>
          <c:tx>
            <c:strRef>
              <c:f>'AUTOFAST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KPI'!$R$3:$R$14</c15:sqref>
                  </c15:fullRef>
                </c:ext>
              </c:extLst>
              <c:f>'AUTOFAST KPI'!$R$6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22-4422-914E-090836D16BDF}"/>
            </c:ext>
          </c:extLst>
        </c:ser>
        <c:ser>
          <c:idx val="2"/>
          <c:order val="2"/>
          <c:tx>
            <c:strRef>
              <c:f>'AUTOFAST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2870199194032485E-2"/>
                  <c:y val="-5.787393052849835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BCD-4895-9F92-4001F6AFF5A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KPI'!$S$3:$S$14</c15:sqref>
                  </c15:fullRef>
                </c:ext>
              </c:extLst>
              <c:f>'AUTOFAST KPI'!$S$6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22-4422-914E-090836D16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'AUTOFAST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KPI'!$T$3:$T$14</c15:sqref>
                  </c15:fullRef>
                </c:ext>
              </c:extLst>
              <c:f>'AUTOFAST KPI'!$T$6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F2-4C6F-9BDB-9FD7A1C57100}"/>
            </c:ext>
          </c:extLst>
        </c:ser>
        <c:ser>
          <c:idx val="1"/>
          <c:order val="1"/>
          <c:tx>
            <c:strRef>
              <c:f>'AUTOFAST KPI'!$U$2</c:f>
              <c:strCache>
                <c:ptCount val="1"/>
                <c:pt idx="0">
                  <c:v>ELECTRICITY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KPI'!$U$3:$U$14</c15:sqref>
                  </c15:fullRef>
                </c:ext>
              </c:extLst>
              <c:f>'AUTOFAST KPI'!$U$6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277-40D1-8775-F28667805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'AUTOFAST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KPI'!$AE$3:$AE$14</c15:sqref>
                  </c15:fullRef>
                </c:ext>
              </c:extLst>
              <c:f>'AUTOFAST KPI'!$AE$6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415-48FC-86F1-2F2B0F334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'AUTOFAST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KPI'!$B$3:$B$14</c15:sqref>
                  </c15:fullRef>
                </c:ext>
              </c:extLst>
              <c:f>'AUTOFAST KPI'!$B$6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58-469A-9B30-A3F803185902}"/>
            </c:ext>
          </c:extLst>
        </c:ser>
        <c:ser>
          <c:idx val="1"/>
          <c:order val="1"/>
          <c:tx>
            <c:strRef>
              <c:f>'AUTOFAST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KPI'!$C$3:$C$14</c15:sqref>
                  </c15:fullRef>
                </c:ext>
              </c:extLst>
              <c:f>'AUTOFAST KPI'!$C$6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58-469A-9B30-A3F803185902}"/>
            </c:ext>
          </c:extLst>
        </c:ser>
        <c:ser>
          <c:idx val="2"/>
          <c:order val="2"/>
          <c:tx>
            <c:strRef>
              <c:f>'AUTOFAST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KPI'!$D$3:$D$14</c15:sqref>
                  </c15:fullRef>
                </c:ext>
              </c:extLst>
              <c:f>'AUTOFAST KPI'!$D$6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58-469A-9B30-A3F803185902}"/>
            </c:ext>
          </c:extLst>
        </c:ser>
        <c:ser>
          <c:idx val="3"/>
          <c:order val="3"/>
          <c:tx>
            <c:strRef>
              <c:f>'AUTOFAST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KPI'!$E$3:$E$14</c15:sqref>
                  </c15:fullRef>
                </c:ext>
              </c:extLst>
              <c:f>'AUTOFAST KPI'!$E$6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58-469A-9B30-A3F803185902}"/>
            </c:ext>
          </c:extLst>
        </c:ser>
        <c:ser>
          <c:idx val="6"/>
          <c:order val="4"/>
          <c:tx>
            <c:strRef>
              <c:f>'AUTOFAST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KPI'!$F$3:$F$14</c15:sqref>
                  </c15:fullRef>
                </c:ext>
              </c:extLst>
              <c:f>'AUTOFAST KPI'!$F$6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58-469A-9B30-A3F803185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'AUTOFAST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'AUTOFAST KPI'!$A$3:$A$14</c15:sqref>
                  </c15:fullRef>
                </c:ext>
              </c:extLst>
              <c:f>'AUTOFAST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'AUTOFAST KPI'!$X$3:$X$14</c15:sqref>
                  </c15:fullRef>
                </c:ext>
              </c:extLst>
              <c:f>'AUTOFAST KPI'!$X$6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8-4125-BE20-51F5612D2CC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'AMUWO 2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KPI'!$K$3:$K$14</c15:sqref>
                  </c15:fullRef>
                </c:ext>
              </c:extLst>
              <c:f>'AMUWO 2 KPI'!$K$5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6C-433E-8234-6BDA46A1F01C}"/>
            </c:ext>
          </c:extLst>
        </c:ser>
        <c:ser>
          <c:idx val="0"/>
          <c:order val="1"/>
          <c:tx>
            <c:strRef>
              <c:f>'AMUWO 2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KPI'!$L$3:$L$14</c15:sqref>
                  </c15:fullRef>
                </c:ext>
              </c:extLst>
              <c:f>'AMUWO 2 KPI'!$L$5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6C-433E-8234-6BDA46A1F01C}"/>
            </c:ext>
          </c:extLst>
        </c:ser>
        <c:ser>
          <c:idx val="1"/>
          <c:order val="2"/>
          <c:tx>
            <c:strRef>
              <c:f>'AMUWO 2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E46C-433E-8234-6BDA46A1F01C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KPI'!$M$3:$M$14</c15:sqref>
                  </c15:fullRef>
                </c:ext>
              </c:extLst>
              <c:f>'AMUWO 2 KPI'!$M$5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'AMUWO 2 KPI'!$M$3</c15:sqref>
                  <c15:dLbl>
                    <c:idx val="-1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7C6-46F8-9E9C-08F1B4AF2C81}"/>
                      </c:ext>
                    </c:extLst>
                  </c15:dLbl>
                </c15:categoryFilterException>
                <c15:categoryFilterException>
                  <c15:sqref>'AMUWO 2 KPI'!$M$4</c15:sqref>
                  <c15:dLbl>
                    <c:idx val="-1"/>
                    <c:spPr>
                      <a:solidFill>
                        <a:sysClr val="window" lastClr="FFFFFF"/>
                      </a:solidFill>
                      <a:ln>
                        <a:solidFill>
                          <a:sysClr val="windowText" lastClr="000000">
                            <a:lumMod val="65000"/>
                            <a:lumOff val="35000"/>
                          </a:sysClr>
                        </a:solidFill>
                      </a:ln>
                      <a:effectLst/>
                    </c:spPr>
                    <c:txPr>
                      <a:bodyPr wrap="square" lIns="38100" tIns="19050" rIns="38100" bIns="19050" anchor="ctr">
                        <a:spAutoFit/>
                      </a:bodyPr>
                      <a:lstStyle/>
                      <a:p>
                        <a:pPr>
                          <a:defRPr/>
                        </a:pPr>
                        <a:endParaRPr lang="en-US"/>
                      </a:p>
                    </c:txPr>
                    <c:showLegendKey val="0"/>
                    <c:showVal val="1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spPr xmlns:c15="http://schemas.microsoft.com/office/drawing/2012/chart">
                          <a:prstGeom prst="wedgeRectCallout">
                            <a:avLst/>
                          </a:prstGeom>
                        </c15:spPr>
                      </c:ext>
                      <c:ext xmlns:c16="http://schemas.microsoft.com/office/drawing/2014/chart" uri="{C3380CC4-5D6E-409C-BE32-E72D297353CC}">
                        <c16:uniqueId val="{00000001-87C6-46F8-9E9C-08F1B4AF2C8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E46C-433E-8234-6BDA46A1F01C}"/>
            </c:ext>
          </c:extLst>
        </c:ser>
        <c:ser>
          <c:idx val="2"/>
          <c:order val="3"/>
          <c:tx>
            <c:strRef>
              <c:f>'AMUWO 2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KPI'!$N$3:$N$14</c15:sqref>
                  </c15:fullRef>
                </c:ext>
              </c:extLst>
              <c:f>'AMUWO 2 KPI'!$N$5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6C-433E-8234-6BDA46A1F01C}"/>
            </c:ext>
          </c:extLst>
        </c:ser>
        <c:ser>
          <c:idx val="3"/>
          <c:order val="4"/>
          <c:tx>
            <c:strRef>
              <c:f>'AMUWO 2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KPI'!$O$3:$O$14</c15:sqref>
                  </c15:fullRef>
                </c:ext>
              </c:extLst>
              <c:f>'AMUWO 2 KPI'!$O$5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6C-433E-8234-6BDA46A1F01C}"/>
            </c:ext>
          </c:extLst>
        </c:ser>
        <c:ser>
          <c:idx val="4"/>
          <c:order val="5"/>
          <c:tx>
            <c:strRef>
              <c:f>'AMUWO 2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KPI'!$P$3:$P$14</c15:sqref>
                  </c15:fullRef>
                </c:ext>
              </c:extLst>
              <c:f>'AMUWO 2 KPI'!$P$5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6C-433E-8234-6BDA46A1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'AMUWO 2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KPI'!$A$3:$A$5</c:f>
              <c:numCache>
                <c:formatCode>mmm\-yy</c:formatCode>
                <c:ptCount val="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KPI'!$J$3:$J$14</c15:sqref>
                  </c15:fullRef>
                </c:ext>
              </c:extLst>
              <c:f>'AMUWO 2 KPI'!$J$3:$J$5</c:f>
              <c:numCache>
                <c:formatCode>General</c:formatCode>
                <c:ptCount val="3"/>
                <c:pt idx="0">
                  <c:v>90</c:v>
                </c:pt>
                <c:pt idx="1">
                  <c:v>93</c:v>
                </c:pt>
                <c:pt idx="2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8A-4B48-9079-3632D0E5C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'AMUWO 2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'AMUWO 2 KPI'!$X$15</c:f>
              <c:numCache>
                <c:formatCode>#,##0.00</c:formatCode>
                <c:ptCount val="1"/>
                <c:pt idx="0">
                  <c:v>58610.11406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E4C6-4E13-904B-9AEE635B0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'AMUWO 2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KPI'!$V$3:$V$14</c15:sqref>
                  </c15:fullRef>
                </c:ext>
              </c:extLst>
              <c:f>'AMUWO 2 KPI'!$V$5</c:f>
              <c:numCache>
                <c:formatCode>#,##0.00</c:formatCode>
                <c:ptCount val="1"/>
                <c:pt idx="0">
                  <c:v>7723.0687099999996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'AMUWO 2 KPI'!$V$4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257-4E08-A8AE-13A14363C128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7180-47E6-8C04-92F360FB27AA}"/>
            </c:ext>
          </c:extLst>
        </c:ser>
        <c:ser>
          <c:idx val="1"/>
          <c:order val="1"/>
          <c:tx>
            <c:strRef>
              <c:f>'AMUWO 2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KPI'!$W$3:$W$14</c15:sqref>
                  </c15:fullRef>
                </c:ext>
              </c:extLst>
              <c:f>'AMUWO 2 KPI'!$W$5</c:f>
              <c:numCache>
                <c:formatCode>#,##0.00</c:formatCode>
                <c:ptCount val="1"/>
                <c:pt idx="0">
                  <c:v>4148.99172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80-47E6-8C04-92F360FB27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'AMUWO 2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3.540893838705315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280-45CD-94E0-29C453CE3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KPI'!$AA$3:$AA$14</c15:sqref>
                  </c15:fullRef>
                </c:ext>
              </c:extLst>
              <c:f>'AMUWO 2 KPI'!$AA$5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80-45CD-94E0-29C453CE3E40}"/>
            </c:ext>
          </c:extLst>
        </c:ser>
        <c:ser>
          <c:idx val="1"/>
          <c:order val="1"/>
          <c:tx>
            <c:strRef>
              <c:f>'AMUWO 2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6011895150898006E-2"/>
                  <c:y val="-2.95074486558776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280-45CD-94E0-29C453CE3E4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KPI'!$AB$3:$AB$14</c15:sqref>
                  </c15:fullRef>
                </c:ext>
              </c:extLst>
              <c:f>'AMUWO 2 KPI'!$AB$5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'AMUWO 2 KPI'!$AB$3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2544-458C-9332-3F0BB02CC742}"/>
                      </c:ext>
                    </c:extLst>
                  </c15:dLbl>
                </c15:categoryFilterException>
                <c15:categoryFilterException>
                  <c15:sqref>'AMUWO 2 KPI'!$AB$4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2544-458C-9332-3F0BB02CC74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7280-45CD-94E0-29C453CE3E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Sheet1!$B$29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8296548316686777E-3"/>
                  <c:y val="-0.20534850640113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Sheet1!$A$30:$A$33</c:f>
              <c:numCache>
                <c:formatCode>General</c:formatCode>
                <c:ptCount val="4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</c:numCache>
            </c:numRef>
          </c:xVal>
          <c:yVal>
            <c:numRef>
              <c:f>Sheet1!$B$30:$B$33</c:f>
              <c:numCache>
                <c:formatCode>General</c:formatCode>
                <c:ptCount val="4"/>
                <c:pt idx="0">
                  <c:v>19</c:v>
                </c:pt>
                <c:pt idx="1">
                  <c:v>38</c:v>
                </c:pt>
                <c:pt idx="2">
                  <c:v>56</c:v>
                </c:pt>
                <c:pt idx="3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20-4842-BB9E-855E88312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016528"/>
        <c:axId val="469016856"/>
      </c:scatterChart>
      <c:valAx>
        <c:axId val="469016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6856"/>
        <c:crosses val="autoZero"/>
        <c:crossBetween val="midCat"/>
      </c:valAx>
      <c:valAx>
        <c:axId val="46901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6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'AMUWO 2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KPI'!$Q$3:$Q$14</c15:sqref>
                  </c15:fullRef>
                </c:ext>
              </c:extLst>
              <c:f>'AMUWO 2 KPI'!$Q$5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6-4DEB-8F10-C4881173FA6D}"/>
            </c:ext>
          </c:extLst>
        </c:ser>
        <c:ser>
          <c:idx val="1"/>
          <c:order val="1"/>
          <c:tx>
            <c:strRef>
              <c:f>'AMUWO 2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KPI'!$R$3:$R$14</c15:sqref>
                  </c15:fullRef>
                </c:ext>
              </c:extLst>
              <c:f>'AMUWO 2 KPI'!$R$5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FF6-4DEB-8F10-C4881173FA6D}"/>
            </c:ext>
          </c:extLst>
        </c:ser>
        <c:ser>
          <c:idx val="2"/>
          <c:order val="2"/>
          <c:tx>
            <c:strRef>
              <c:f>'AMUWO 2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KPI'!$S$3:$S$14</c15:sqref>
                  </c15:fullRef>
                </c:ext>
              </c:extLst>
              <c:f>'AMUWO 2 KPI'!$S$5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FF6-4DEB-8F10-C4881173FA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'AMUWO 2 KPI'!$T$2</c:f>
              <c:strCache>
                <c:ptCount val="1"/>
                <c:pt idx="0">
                  <c:v>GENERATOR HOUR RUN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8.6689834012858361E-3"/>
                  <c:y val="-1.76950049926851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E18-4C2B-8645-CBAF682E51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KPI'!$T$3:$T$14</c15:sqref>
                  </c15:fullRef>
                </c:ext>
              </c:extLst>
              <c:f>'AMUWO 2 KPI'!$T$5</c:f>
              <c:numCache>
                <c:formatCode>General</c:formatCode>
                <c:ptCount val="1"/>
                <c:pt idx="0">
                  <c:v>2911.0699999999997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18-4C2B-8645-CBAF682E51A7}"/>
            </c:ext>
          </c:extLst>
        </c:ser>
        <c:ser>
          <c:idx val="1"/>
          <c:order val="1"/>
          <c:tx>
            <c:strRef>
              <c:f>'AMUWO 2 KPI'!$U$2</c:f>
              <c:strCache>
                <c:ptCount val="1"/>
                <c:pt idx="0">
                  <c:v>ELECTRICITY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5.0406725492886315E-2"/>
                  <c:y val="-2.8939460790005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328-47E5-B4BA-DFEA9D296B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KPI'!$U$3:$U$14</c15:sqref>
                  </c15:fullRef>
                </c:ext>
              </c:extLst>
              <c:f>'AMUWO 2 KPI'!$U$5</c:f>
              <c:numCache>
                <c:formatCode>#,##0.00</c:formatCode>
                <c:ptCount val="1"/>
                <c:pt idx="0">
                  <c:v>11243.880000000001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'AMUWO 2 KPI'!$U$3</c15:sqref>
                  <c15:dLbl>
                    <c:idx val="-1"/>
                    <c:layout>
                      <c:manualLayout>
                        <c:x val="3.2844818148040765E-2"/>
                        <c:y val="1.216475095785440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853-440C-810A-66368CF75E55}"/>
                      </c:ext>
                    </c:extLst>
                  </c15:dLbl>
                </c15:categoryFilterException>
                <c15:categoryFilterException>
                  <c15:sqref>'AMUWO 2 KPI'!$U$4</c15:sqref>
                  <c15:dLbl>
                    <c:idx val="-1"/>
                    <c:layout>
                      <c:manualLayout>
                        <c:x val="3.8888781928511008E-2"/>
                        <c:y val="6.896551724137875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853-440C-810A-66368CF75E5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7E18-4C2B-8645-CBAF682E51A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'AMUWO 2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KPI'!$AE$3:$AE$14</c15:sqref>
                  </c15:fullRef>
                </c:ext>
              </c:extLst>
              <c:f>'AMUWO 2 KPI'!$AE$5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9522-4EBA-BE4D-8857D6D8F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'AMUWO 2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KPI'!$B$3:$B$14</c15:sqref>
                  </c15:fullRef>
                </c:ext>
              </c:extLst>
              <c:f>'AMUWO 2 KPI'!$B$5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CC-48C2-B48D-57DD1D3282F9}"/>
            </c:ext>
          </c:extLst>
        </c:ser>
        <c:ser>
          <c:idx val="1"/>
          <c:order val="1"/>
          <c:tx>
            <c:strRef>
              <c:f>'AMUWO 2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KPI'!$C$3:$C$14</c15:sqref>
                  </c15:fullRef>
                </c:ext>
              </c:extLst>
              <c:f>'AMUWO 2 KPI'!$C$5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CC-48C2-B48D-57DD1D3282F9}"/>
            </c:ext>
          </c:extLst>
        </c:ser>
        <c:ser>
          <c:idx val="2"/>
          <c:order val="2"/>
          <c:tx>
            <c:strRef>
              <c:f>'AMUWO 2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KPI'!$D$3:$D$14</c15:sqref>
                  </c15:fullRef>
                </c:ext>
              </c:extLst>
              <c:f>'AMUWO 2 KPI'!$D$5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CC-48C2-B48D-57DD1D3282F9}"/>
            </c:ext>
          </c:extLst>
        </c:ser>
        <c:ser>
          <c:idx val="3"/>
          <c:order val="3"/>
          <c:tx>
            <c:strRef>
              <c:f>'AMUWO 2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KPI'!$E$3:$E$14</c15:sqref>
                  </c15:fullRef>
                </c:ext>
              </c:extLst>
              <c:f>'AMUWO 2 KPI'!$E$5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CC-48C2-B48D-57DD1D3282F9}"/>
            </c:ext>
          </c:extLst>
        </c:ser>
        <c:ser>
          <c:idx val="6"/>
          <c:order val="4"/>
          <c:tx>
            <c:strRef>
              <c:f>'AMUWO 2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KPI'!$A$5</c:f>
              <c:numCache>
                <c:formatCode>mmm\-yy</c:formatCode>
                <c:ptCount val="1"/>
                <c:pt idx="0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KPI'!$F$3:$F$14</c15:sqref>
                  </c15:fullRef>
                </c:ext>
              </c:extLst>
              <c:f>'AMUWO 2 KPI'!$F$5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CC-48C2-B48D-57DD1D328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'AMUWO 2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'AMUWO 2 KPI'!$A$3:$A$14</c15:sqref>
                  </c15:fullRef>
                </c:ext>
              </c:extLst>
              <c:f>'AMUWO 2 KPI'!$A$3:$A$5</c:f>
              <c:numCache>
                <c:formatCode>mmm\-yy</c:formatCode>
                <c:ptCount val="3"/>
                <c:pt idx="0">
                  <c:v>45017</c:v>
                </c:pt>
                <c:pt idx="1">
                  <c:v>45047</c:v>
                </c:pt>
                <c:pt idx="2">
                  <c:v>45078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'AMUWO 2 KPI'!$X$3:$X$14</c15:sqref>
                  </c15:fullRef>
                </c:ext>
              </c:extLst>
              <c:f>'AMUWO 2 KPI'!$X$3:$X$5</c:f>
              <c:numCache>
                <c:formatCode>#,##0.00</c:formatCode>
                <c:ptCount val="3"/>
                <c:pt idx="0">
                  <c:v>9426.154199999999</c:v>
                </c:pt>
                <c:pt idx="1">
                  <c:v>7050.0815999999995</c:v>
                </c:pt>
                <c:pt idx="2">
                  <c:v>11872.06043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D9-4F74-93F5-A6D0F3009E8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12891336"/>
        <c:axId val="512895928"/>
      </c:line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KEY</a:t>
            </a:r>
            <a:r>
              <a:rPr lang="en-US" b="1" baseline="0">
                <a:solidFill>
                  <a:sysClr val="windowText" lastClr="000000"/>
                </a:solidFill>
              </a:rPr>
              <a:t> PARAMETER-WISE RATIO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2"/>
          <c:tx>
            <c:strRef>
              <c:f>'AMUWO 2 KPI'!$A$5</c:f>
              <c:strCache>
                <c:ptCount val="1"/>
                <c:pt idx="0">
                  <c:v>Jun-23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'AMUWO 2 KPI'!$AF$2:$AL$2</c:f>
              <c:strCache>
                <c:ptCount val="7"/>
                <c:pt idx="0">
                  <c:v>CUSTOMER'S REQUIREMENTS</c:v>
                </c:pt>
                <c:pt idx="1">
                  <c:v>MARKETING INTERACTIONS</c:v>
                </c:pt>
                <c:pt idx="2">
                  <c:v>EMPLOYEE COMPETENCY</c:v>
                </c:pt>
                <c:pt idx="3">
                  <c:v>RESPONSE TIME (QUOTES)</c:v>
                </c:pt>
                <c:pt idx="4">
                  <c:v>ONTIME DELIVERY</c:v>
                </c:pt>
                <c:pt idx="5">
                  <c:v>PRODUCTS/ SERVICE SATISFACTION</c:v>
                </c:pt>
                <c:pt idx="6">
                  <c:v>PRODUCTS/ SERVICE RECOMMENDATION TO OTHERS</c:v>
                </c:pt>
              </c:strCache>
            </c:strRef>
          </c:cat>
          <c:val>
            <c:numRef>
              <c:f>'AMUWO 2 KPI'!$AF$5:$AL$5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07-479D-9600-4958A535E9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50506808"/>
        <c:axId val="65051107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'AMUWO 2 KPI'!$A$3</c15:sqref>
                        </c15:formulaRef>
                      </c:ext>
                    </c:extLst>
                    <c:strCache>
                      <c:ptCount val="1"/>
                      <c:pt idx="0">
                        <c:v>Apr-23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'AMUWO 2 KPI'!$AF$3:$AL$3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C07-479D-9600-4958A535E94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KPI'!$A$4</c15:sqref>
                        </c15:formulaRef>
                      </c:ext>
                    </c:extLst>
                    <c:strCache>
                      <c:ptCount val="1"/>
                      <c:pt idx="0">
                        <c:v>May-23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KPI'!$AF$4:$AL$4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C07-479D-9600-4958A535E94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KPI'!$A$6</c15:sqref>
                        </c15:formulaRef>
                      </c:ext>
                    </c:extLst>
                    <c:strCache>
                      <c:ptCount val="1"/>
                      <c:pt idx="0">
                        <c:v>Jul-23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KPI'!$AF$6:$AL$6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C07-479D-9600-4958A535E94C}"/>
                  </c:ext>
                </c:extLst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KPI'!$A$7</c15:sqref>
                        </c15:formulaRef>
                      </c:ext>
                    </c:extLst>
                    <c:strCache>
                      <c:ptCount val="1"/>
                      <c:pt idx="0">
                        <c:v>Aug-23</c:v>
                      </c:pt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KPI'!$AF$7:$AL$7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C07-479D-9600-4958A535E94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KPI'!$A$8</c15:sqref>
                        </c15:formulaRef>
                      </c:ext>
                    </c:extLst>
                    <c:strCache>
                      <c:ptCount val="1"/>
                      <c:pt idx="0">
                        <c:v>Sep-23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KPI'!$AF$8:$AL$8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C07-479D-9600-4958A535E94C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KPI'!$A$9</c15:sqref>
                        </c15:formulaRef>
                      </c:ext>
                    </c:extLst>
                    <c:strCache>
                      <c:ptCount val="1"/>
                      <c:pt idx="0">
                        <c:v>Oct-23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KPI'!$AF$9:$AL$9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C07-479D-9600-4958A535E94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KPI'!$A$10</c15:sqref>
                        </c15:formulaRef>
                      </c:ext>
                    </c:extLst>
                    <c:strCache>
                      <c:ptCount val="1"/>
                      <c:pt idx="0">
                        <c:v>Nov-23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KPI'!$AF$10:$AL$10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C07-479D-9600-4958A535E94C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KPI'!$A$11</c15:sqref>
                        </c15:formulaRef>
                      </c:ext>
                    </c:extLst>
                    <c:strCache>
                      <c:ptCount val="1"/>
                      <c:pt idx="0">
                        <c:v>Dec-23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KPI'!$AF$11:$AL$11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8C07-479D-9600-4958A535E94C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KPI'!$A$12</c15:sqref>
                        </c15:formulaRef>
                      </c:ext>
                    </c:extLst>
                    <c:strCache>
                      <c:ptCount val="1"/>
                      <c:pt idx="0">
                        <c:v>Jan-24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KPI'!$AF$12:$AL$12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8C07-479D-9600-4958A535E94C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KPI'!$A$13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KPI'!$AF$13:$AL$13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8C07-479D-9600-4958A535E94C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KPI'!$A$14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'AMUWO 2 KPI'!$AF$14:$AL$14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C07-479D-9600-4958A535E94C}"/>
                  </c:ext>
                </c:extLst>
              </c15:ser>
            </c15:filteredBarSeries>
          </c:ext>
        </c:extLst>
      </c:bar3DChart>
      <c:catAx>
        <c:axId val="650506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511072"/>
        <c:crosses val="autoZero"/>
        <c:auto val="1"/>
        <c:lblAlgn val="ctr"/>
        <c:lblOffset val="100"/>
        <c:noMultiLvlLbl val="0"/>
      </c:catAx>
      <c:valAx>
        <c:axId val="6505110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50506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'WINPART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KPI'!$K$3:$K$14</c15:sqref>
                  </c15:fullRef>
                </c:ext>
              </c:extLst>
              <c:f>'WINPART KPI'!$K$6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87-4929-A979-3396C4B22F86}"/>
            </c:ext>
          </c:extLst>
        </c:ser>
        <c:ser>
          <c:idx val="0"/>
          <c:order val="1"/>
          <c:tx>
            <c:strRef>
              <c:f>'WINPART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KPI'!$L$3:$L$14</c15:sqref>
                  </c15:fullRef>
                </c:ext>
              </c:extLst>
              <c:f>'WINPART KPI'!$L$6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87-4929-A979-3396C4B22F86}"/>
            </c:ext>
          </c:extLst>
        </c:ser>
        <c:ser>
          <c:idx val="1"/>
          <c:order val="2"/>
          <c:tx>
            <c:strRef>
              <c:f>'WINPART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KPI'!$M$3:$M$14</c15:sqref>
                  </c15:fullRef>
                </c:ext>
              </c:extLst>
              <c:f>'WINPART KPI'!$M$6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87-4929-A979-3396C4B22F86}"/>
            </c:ext>
          </c:extLst>
        </c:ser>
        <c:ser>
          <c:idx val="2"/>
          <c:order val="3"/>
          <c:tx>
            <c:strRef>
              <c:f>'WINPART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KPI'!$N$3:$N$14</c15:sqref>
                  </c15:fullRef>
                </c:ext>
              </c:extLst>
              <c:f>'WINPART KPI'!$N$6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87-4929-A979-3396C4B22F86}"/>
            </c:ext>
          </c:extLst>
        </c:ser>
        <c:ser>
          <c:idx val="3"/>
          <c:order val="4"/>
          <c:tx>
            <c:strRef>
              <c:f>'WINPART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KPI'!$O$3:$O$14</c15:sqref>
                  </c15:fullRef>
                </c:ext>
              </c:extLst>
              <c:f>'WINPART KPI'!$O$6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587-4929-A979-3396C4B22F86}"/>
            </c:ext>
          </c:extLst>
        </c:ser>
        <c:ser>
          <c:idx val="4"/>
          <c:order val="5"/>
          <c:tx>
            <c:strRef>
              <c:f>'WINPART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KPI'!$P$3:$P$14</c15:sqref>
                  </c15:fullRef>
                </c:ext>
              </c:extLst>
              <c:f>'WINPART KPI'!$P$6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587-4929-A979-3396C4B22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'WINPART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KPI'!$J$3:$J$14</c15:sqref>
                  </c15:fullRef>
                </c:ext>
              </c:extLst>
              <c:f>'WINPART KPI'!$J$4:$J$6</c:f>
              <c:numCache>
                <c:formatCode>General</c:formatCode>
                <c:ptCount val="3"/>
                <c:pt idx="0">
                  <c:v>31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37-46EF-8061-9F4899C14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'WINPART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'WINPART KPI'!$X$15</c:f>
              <c:numCache>
                <c:formatCode>#,##0.00</c:formatCode>
                <c:ptCount val="1"/>
                <c:pt idx="0">
                  <c:v>13170.527599999999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66AC-43FD-83F3-BB1CCA26E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'WINPART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KPI'!$V$3:$V$14</c15:sqref>
                  </c15:fullRef>
                </c:ext>
              </c:extLst>
              <c:f>'WINPART KPI'!$V$6</c:f>
              <c:numCache>
                <c:formatCode>#,##0.00</c:formatCode>
                <c:ptCount val="1"/>
                <c:pt idx="0">
                  <c:v>3515.2249999999999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'WINPART KPI'!$V$4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E24-4C57-B257-44BB69CA223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A75F-49CB-9DEA-4C664A983E39}"/>
            </c:ext>
          </c:extLst>
        </c:ser>
        <c:ser>
          <c:idx val="1"/>
          <c:order val="1"/>
          <c:tx>
            <c:strRef>
              <c:f>'WINPART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KPI'!$W$3:$W$14</c15:sqref>
                  </c15:fullRef>
                </c:ext>
              </c:extLst>
              <c:f>'WINPART KPI'!$W$6</c:f>
              <c:numCache>
                <c:formatCode>#,##0.00</c:formatCode>
                <c:ptCount val="1"/>
                <c:pt idx="0">
                  <c:v>334.68299999999999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F-49CB-9DEA-4C664A983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'YAMAHA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KPI'!$K$3:$K$14</c15:sqref>
                  </c15:fullRef>
                </c:ext>
              </c:extLst>
              <c:f>'YAMAHA KPI'!$K$6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C-4109-A38B-1C34BF3AFD99}"/>
            </c:ext>
          </c:extLst>
        </c:ser>
        <c:ser>
          <c:idx val="0"/>
          <c:order val="1"/>
          <c:tx>
            <c:strRef>
              <c:f>'YAMAHA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KPI'!$L$3:$L$14</c15:sqref>
                  </c15:fullRef>
                </c:ext>
              </c:extLst>
              <c:f>'YAMAHA KPI'!$L$6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D8C-4109-A38B-1C34BF3AFD99}"/>
            </c:ext>
          </c:extLst>
        </c:ser>
        <c:ser>
          <c:idx val="1"/>
          <c:order val="2"/>
          <c:tx>
            <c:strRef>
              <c:f>'YAMAHA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KPI'!$M$3:$M$14</c15:sqref>
                  </c15:fullRef>
                </c:ext>
              </c:extLst>
              <c:f>'YAMAHA KPI'!$M$6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D8C-4109-A38B-1C34BF3AFD99}"/>
            </c:ext>
          </c:extLst>
        </c:ser>
        <c:ser>
          <c:idx val="2"/>
          <c:order val="3"/>
          <c:tx>
            <c:strRef>
              <c:f>'YAMAHA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KPI'!$N$3:$N$14</c15:sqref>
                  </c15:fullRef>
                </c:ext>
              </c:extLst>
              <c:f>'YAMAHA KPI'!$N$6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D8C-4109-A38B-1C34BF3AFD99}"/>
            </c:ext>
          </c:extLst>
        </c:ser>
        <c:ser>
          <c:idx val="3"/>
          <c:order val="4"/>
          <c:tx>
            <c:strRef>
              <c:f>'YAMAHA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KPI'!$O$3:$O$14</c15:sqref>
                  </c15:fullRef>
                </c:ext>
              </c:extLst>
              <c:f>'YAMAHA KPI'!$O$6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D8C-4109-A38B-1C34BF3AFD99}"/>
            </c:ext>
          </c:extLst>
        </c:ser>
        <c:ser>
          <c:idx val="4"/>
          <c:order val="5"/>
          <c:tx>
            <c:strRef>
              <c:f>'YAMAHA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KPI'!$P$3:$P$14</c15:sqref>
                  </c15:fullRef>
                </c:ext>
              </c:extLst>
              <c:f>'YAMAHA KPI'!$P$6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D8C-4109-A38B-1C34BF3AF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'WINPART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172248074795115E-2"/>
                  <c:y val="-2.89521509852394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CA8-4558-B23A-92B223AEC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KPI'!$AA$3:$AA$14</c15:sqref>
                  </c15:fullRef>
                </c:ext>
              </c:extLst>
              <c:f>'WINPART KPI'!$AA$6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16-443A-9AB8-0139D592A276}"/>
            </c:ext>
          </c:extLst>
        </c:ser>
        <c:ser>
          <c:idx val="1"/>
          <c:order val="1"/>
          <c:tx>
            <c:strRef>
              <c:f>'WINPART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190697783958131E-2"/>
                  <c:y val="-2.3161720788191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CA8-4558-B23A-92B223AECF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KPI'!$AB$3:$AB$14</c15:sqref>
                  </c15:fullRef>
                </c:ext>
              </c:extLst>
              <c:f>'WINPART KPI'!$AB$6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'WINPART KPI'!$AB$3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5892-474D-830A-E97F18B58029}"/>
                      </c:ext>
                    </c:extLst>
                  </c15:dLbl>
                </c15:categoryFilterException>
                <c15:categoryFilterException>
                  <c15:sqref>'WINPART KPI'!$AB$4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5892-474D-830A-E97F18B58029}"/>
                      </c:ext>
                    </c:extLst>
                  </c15:dLbl>
                </c15:categoryFilterException>
                <c15:categoryFilterException>
                  <c15:sqref>'WINPART KPI'!$AB$5</c15:sqref>
                  <c15:dLbl>
                    <c:idx val="-1"/>
                    <c:layout>
                      <c:manualLayout>
                        <c:x val="2.6011895150898006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5892-474D-830A-E97F18B5802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FA16-443A-9AB8-0139D592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'WINPART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KPI'!$Q$3:$Q$14</c15:sqref>
                  </c15:fullRef>
                </c:ext>
              </c:extLst>
              <c:f>'WINPART KPI'!$Q$6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'WINPART KPI'!$Q$5</c15:sqref>
                  <c15:dLbl>
                    <c:idx val="-1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D2C0-4CA4-95D0-8CC6FE6A0B3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6900-4831-AF28-9F551D2408EC}"/>
            </c:ext>
          </c:extLst>
        </c:ser>
        <c:ser>
          <c:idx val="1"/>
          <c:order val="1"/>
          <c:tx>
            <c:strRef>
              <c:f>'WINPART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KPI'!$R$3:$R$14</c15:sqref>
                  </c15:fullRef>
                </c:ext>
              </c:extLst>
              <c:f>'WINPART KPI'!$R$6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'WINPART KPI'!$R$5</c15:sqref>
                  <c15:dLbl>
                    <c:idx val="-1"/>
                    <c:layout>
                      <c:manualLayout>
                        <c:x val="2.6016246838872371E-2"/>
                        <c:y val="-5.4067446219229877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D2C0-4CA4-95D0-8CC6FE6A0B3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6900-4831-AF28-9F551D2408EC}"/>
            </c:ext>
          </c:extLst>
        </c:ser>
        <c:ser>
          <c:idx val="2"/>
          <c:order val="2"/>
          <c:tx>
            <c:strRef>
              <c:f>'WINPART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KPI'!$S$3:$S$14</c15:sqref>
                  </c15:fullRef>
                </c:ext>
              </c:extLst>
              <c:f>'WINPART KPI'!$S$6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'WINPART KPI'!$S$5</c15:sqref>
                  <c15:dLbl>
                    <c:idx val="-1"/>
                    <c:layout>
                      <c:manualLayout>
                        <c:x val="2.1680205699060307E-2"/>
                        <c:y val="0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D2C0-4CA4-95D0-8CC6FE6A0B3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6900-4831-AF28-9F551D240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'WINPART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592647269733063E-2"/>
                  <c:y val="-2.314957221139934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149-4800-A7B2-A572ECB37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KPI'!$T$3:$T$14</c15:sqref>
                  </c15:fullRef>
                </c:ext>
              </c:extLst>
              <c:f>'WINPART KPI'!$T$6</c:f>
              <c:numCache>
                <c:formatCode>General</c:formatCode>
                <c:ptCount val="1"/>
                <c:pt idx="0">
                  <c:v>1325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76-4157-8210-876AA5C52435}"/>
            </c:ext>
          </c:extLst>
        </c:ser>
        <c:ser>
          <c:idx val="1"/>
          <c:order val="1"/>
          <c:tx>
            <c:strRef>
              <c:f>'WINPART KPI'!$U$2</c:f>
              <c:strCache>
                <c:ptCount val="1"/>
                <c:pt idx="0">
                  <c:v>ELECTRICITY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0777941809199192E-2"/>
                  <c:y val="-1.736217915854956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149-4800-A7B2-A572ECB372B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KPI'!$U$3:$U$14</c15:sqref>
                  </c15:fullRef>
                </c:ext>
              </c:extLst>
              <c:f>'WINPART KPI'!$U$6</c:f>
              <c:numCache>
                <c:formatCode>General</c:formatCode>
                <c:ptCount val="1"/>
                <c:pt idx="0">
                  <c:v>907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776-4157-8210-876AA5C5243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'WINPART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7181279874438181E-2"/>
                  <c:y val="-4.63065300867108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6DB-488A-8166-AC49A78266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KPI'!$AE$3:$AE$14</c15:sqref>
                  </c15:fullRef>
                </c:ext>
              </c:extLst>
              <c:f>'WINPART KPI'!$AE$6</c:f>
              <c:numCache>
                <c:formatCode>0.00%</c:formatCode>
                <c:ptCount val="1"/>
                <c:pt idx="0">
                  <c:v>0.8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20DE-45C1-8597-7BA4A9B177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'WINPART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KPI'!$B$3:$B$14</c15:sqref>
                  </c15:fullRef>
                </c:ext>
              </c:extLst>
              <c:f>'WINPART KPI'!$B$6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2-4B06-BAF7-4DC5B90C3495}"/>
            </c:ext>
          </c:extLst>
        </c:ser>
        <c:ser>
          <c:idx val="1"/>
          <c:order val="1"/>
          <c:tx>
            <c:strRef>
              <c:f>'WINPART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KPI'!$C$3:$C$14</c15:sqref>
                  </c15:fullRef>
                </c:ext>
              </c:extLst>
              <c:f>'WINPART KPI'!$C$6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2-4B06-BAF7-4DC5B90C3495}"/>
            </c:ext>
          </c:extLst>
        </c:ser>
        <c:ser>
          <c:idx val="2"/>
          <c:order val="2"/>
          <c:tx>
            <c:strRef>
              <c:f>'WINPART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KPI'!$D$3:$D$14</c15:sqref>
                  </c15:fullRef>
                </c:ext>
              </c:extLst>
              <c:f>'WINPART KPI'!$D$6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2-4B06-BAF7-4DC5B90C3495}"/>
            </c:ext>
          </c:extLst>
        </c:ser>
        <c:ser>
          <c:idx val="3"/>
          <c:order val="3"/>
          <c:tx>
            <c:strRef>
              <c:f>'WINPART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KPI'!$E$3:$E$14</c15:sqref>
                  </c15:fullRef>
                </c:ext>
              </c:extLst>
              <c:f>'WINPART KPI'!$E$6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2-4B06-BAF7-4DC5B90C3495}"/>
            </c:ext>
          </c:extLst>
        </c:ser>
        <c:ser>
          <c:idx val="6"/>
          <c:order val="4"/>
          <c:tx>
            <c:strRef>
              <c:f>'WINPART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KPI'!$F$3:$F$14</c15:sqref>
                  </c15:fullRef>
                </c:ext>
              </c:extLst>
              <c:f>'WINPART KPI'!$F$6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2-4B06-BAF7-4DC5B90C3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'WINPART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'WINPART KPI'!$A$3:$A$14</c15:sqref>
                  </c15:fullRef>
                </c:ext>
              </c:extLst>
              <c:f>'WINPART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'WINPART KPI'!$X$3:$X$14</c15:sqref>
                  </c15:fullRef>
                </c:ext>
              </c:extLst>
              <c:f>'WINPART KPI'!$X$6</c:f>
              <c:numCache>
                <c:formatCode>#,##0.00</c:formatCode>
                <c:ptCount val="1"/>
                <c:pt idx="0">
                  <c:v>3849.9079999999999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31-4B2F-B01E-44FD516007A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'SUZUKI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KPI'!$K$3:$K$14</c15:sqref>
                  </c15:fullRef>
                </c:ext>
              </c:extLst>
              <c:f>'SUZUKI KPI'!$K$6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E-49D6-A880-7BDAC258409F}"/>
            </c:ext>
          </c:extLst>
        </c:ser>
        <c:ser>
          <c:idx val="0"/>
          <c:order val="1"/>
          <c:tx>
            <c:strRef>
              <c:f>'SUZUKI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KPI'!$L$3:$L$14</c15:sqref>
                  </c15:fullRef>
                </c:ext>
              </c:extLst>
              <c:f>'SUZUKI KPI'!$L$6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2E-49D6-A880-7BDAC258409F}"/>
            </c:ext>
          </c:extLst>
        </c:ser>
        <c:ser>
          <c:idx val="1"/>
          <c:order val="2"/>
          <c:tx>
            <c:strRef>
              <c:f>'SUZUKI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KPI'!$M$3:$M$14</c15:sqref>
                  </c15:fullRef>
                </c:ext>
              </c:extLst>
              <c:f>'SUZUKI KPI'!$M$6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2E-49D6-A880-7BDAC258409F}"/>
            </c:ext>
          </c:extLst>
        </c:ser>
        <c:ser>
          <c:idx val="2"/>
          <c:order val="3"/>
          <c:tx>
            <c:strRef>
              <c:f>'SUZUKI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KPI'!$N$3:$N$14</c15:sqref>
                  </c15:fullRef>
                </c:ext>
              </c:extLst>
              <c:f>'SUZUKI KPI'!$N$6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2E-49D6-A880-7BDAC258409F}"/>
            </c:ext>
          </c:extLst>
        </c:ser>
        <c:ser>
          <c:idx val="3"/>
          <c:order val="4"/>
          <c:tx>
            <c:strRef>
              <c:f>'SUZUKI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KPI'!$O$3:$O$14</c15:sqref>
                  </c15:fullRef>
                </c:ext>
              </c:extLst>
              <c:f>'SUZUKI KPI'!$O$6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52E-49D6-A880-7BDAC258409F}"/>
            </c:ext>
          </c:extLst>
        </c:ser>
        <c:ser>
          <c:idx val="4"/>
          <c:order val="5"/>
          <c:tx>
            <c:strRef>
              <c:f>'SUZUKI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KPI'!$P$3:$P$14</c15:sqref>
                  </c15:fullRef>
                </c:ext>
              </c:extLst>
              <c:f>'SUZUKI KPI'!$P$6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52E-49D6-A880-7BDAC2584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'SUZUKI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KPI'!$J$3:$J$14</c15:sqref>
                  </c15:fullRef>
                </c:ext>
              </c:extLst>
              <c:f>'SUZUKI KPI'!$J$4:$J$6</c:f>
              <c:numCache>
                <c:formatCode>General</c:formatCode>
                <c:ptCount val="3"/>
                <c:pt idx="0">
                  <c:v>31</c:v>
                </c:pt>
                <c:pt idx="1">
                  <c:v>29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40-4D25-87E5-846216472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'SUZUKI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'SUZUKI KPI'!$X$15</c:f>
              <c:numCache>
                <c:formatCode>General</c:formatCode>
                <c:ptCount val="1"/>
                <c:pt idx="0">
                  <c:v>10304.467919999999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CF19-4961-A469-D76EF579C6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'SUZUKI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KPI'!$V$3:$V$14</c15:sqref>
                  </c15:fullRef>
                </c:ext>
              </c:extLst>
              <c:f>'SUZUKI KPI'!$V$6</c:f>
              <c:numCache>
                <c:formatCode>General</c:formatCode>
                <c:ptCount val="1"/>
                <c:pt idx="0">
                  <c:v>2928.9119999999998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'SUZUKI KPI'!$V$4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2F56-485C-9C24-ECC33EB865D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6F75-4B07-BBC2-36AD8A88F8BD}"/>
            </c:ext>
          </c:extLst>
        </c:ser>
        <c:ser>
          <c:idx val="1"/>
          <c:order val="1"/>
          <c:tx>
            <c:strRef>
              <c:f>'SUZUKI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KPI'!$W$3:$W$14</c15:sqref>
                  </c15:fullRef>
                </c:ext>
              </c:extLst>
              <c:f>'SUZUKI KPI'!$W$6</c:f>
              <c:numCache>
                <c:formatCode>General</c:formatCode>
                <c:ptCount val="1"/>
                <c:pt idx="0">
                  <c:v>1283.3820000000001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75-4B07-BBC2-36AD8A88F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'YAMAHA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KPI'!$J$3:$J$14</c15:sqref>
                  </c15:fullRef>
                </c:ext>
              </c:extLst>
              <c:f>'YAMAHA KPI'!$J$4:$J$6</c:f>
              <c:numCache>
                <c:formatCode>General</c:formatCode>
                <c:ptCount val="3"/>
                <c:pt idx="0">
                  <c:v>31</c:v>
                </c:pt>
                <c:pt idx="1">
                  <c:v>30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09-48DA-A884-CED1CF7E1F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'SUZUKI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0786046675937195E-2"/>
                  <c:y val="-4.632344157638309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F8-4DA8-A44C-A22B64039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KPI'!$AA$3:$AA$14</c15:sqref>
                  </c15:fullRef>
                </c:ext>
              </c:extLst>
              <c:f>'SUZUKI KPI'!$AA$6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3F-4E12-A330-B9520D7C433E}"/>
            </c:ext>
          </c:extLst>
        </c:ser>
        <c:ser>
          <c:idx val="1"/>
          <c:order val="1"/>
          <c:tx>
            <c:strRef>
              <c:f>'SUZUKI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6.7976744459895239E-2"/>
                  <c:y val="-3.4742581182287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F8-4DA8-A44C-A22B64039DD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KPI'!$AB$3:$AB$14</c15:sqref>
                  </c15:fullRef>
                </c:ext>
              </c:extLst>
              <c:f>'SUZUKI KPI'!$AB$6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3F-4E12-A330-B9520D7C433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'SUZUKI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KPI'!$Q$3:$Q$14</c15:sqref>
                  </c15:fullRef>
                </c:ext>
              </c:extLst>
              <c:f>'SUZUKI KPI'!$Q$6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1-4737-AD21-B7578766419F}"/>
            </c:ext>
          </c:extLst>
        </c:ser>
        <c:ser>
          <c:idx val="1"/>
          <c:order val="1"/>
          <c:tx>
            <c:strRef>
              <c:f>'SUZUKI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KPI'!$R$3:$R$14</c15:sqref>
                  </c15:fullRef>
                </c:ext>
              </c:extLst>
              <c:f>'SUZUKI KPI'!$R$6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61-4737-AD21-B7578766419F}"/>
            </c:ext>
          </c:extLst>
        </c:ser>
        <c:ser>
          <c:idx val="2"/>
          <c:order val="2"/>
          <c:tx>
            <c:strRef>
              <c:f>'SUZUKI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KPI'!$S$3:$S$14</c15:sqref>
                  </c15:fullRef>
                </c:ext>
              </c:extLst>
              <c:f>'SUZUKI KPI'!$S$6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961-4737-AD21-B757876641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'SUZUKI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0"/>
                  <c:y val="-2.314957221139934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981-40D5-A526-F00AE1C170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KPI'!$T$3:$T$14</c15:sqref>
                  </c15:fullRef>
                </c:ext>
              </c:extLst>
              <c:f>'SUZUKI KPI'!$T$6</c:f>
              <c:numCache>
                <c:formatCode>General</c:formatCode>
                <c:ptCount val="1"/>
                <c:pt idx="0">
                  <c:v>1104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BE-41F9-99F7-5AB499FA4DB6}"/>
            </c:ext>
          </c:extLst>
        </c:ser>
        <c:ser>
          <c:idx val="1"/>
          <c:order val="1"/>
          <c:tx>
            <c:strRef>
              <c:f>'SUZUKI KPI'!$U$2</c:f>
              <c:strCache>
                <c:ptCount val="1"/>
                <c:pt idx="0">
                  <c:v>ELECTRICITY USAGE (KWH)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5308824232443458E-2"/>
                  <c:y val="-5.7873930528498357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981-40D5-A526-F00AE1C170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KPI'!$U$3:$U$14</c15:sqref>
                  </c15:fullRef>
                </c:ext>
              </c:extLst>
              <c:f>'SUZUKI KPI'!$U$6</c:f>
              <c:numCache>
                <c:formatCode>General</c:formatCode>
                <c:ptCount val="1"/>
                <c:pt idx="0">
                  <c:v>3478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3BE-41F9-99F7-5AB499FA4DB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'SUZUKI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KPI'!$AE$3:$AE$14</c15:sqref>
                  </c15:fullRef>
                </c:ext>
              </c:extLst>
              <c:f>'SUZUKI KPI'!$AE$6</c:f>
              <c:numCache>
                <c:formatCode>0.00%</c:formatCode>
                <c:ptCount val="1"/>
                <c:pt idx="0">
                  <c:v>0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EA84-4B7F-8EF3-8EA959A26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'SUZUKI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KPI'!$B$3:$B$14</c15:sqref>
                  </c15:fullRef>
                </c:ext>
              </c:extLst>
              <c:f>'SUZUKI KPI'!$B$6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2-4389-B07C-1BB1A8AE049D}"/>
            </c:ext>
          </c:extLst>
        </c:ser>
        <c:ser>
          <c:idx val="1"/>
          <c:order val="1"/>
          <c:tx>
            <c:strRef>
              <c:f>'SUZUKI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KPI'!$C$3:$C$14</c15:sqref>
                  </c15:fullRef>
                </c:ext>
              </c:extLst>
              <c:f>'SUZUKI KPI'!$C$6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2-4389-B07C-1BB1A8AE049D}"/>
            </c:ext>
          </c:extLst>
        </c:ser>
        <c:ser>
          <c:idx val="2"/>
          <c:order val="2"/>
          <c:tx>
            <c:strRef>
              <c:f>'SUZUKI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KPI'!$D$3:$D$14</c15:sqref>
                  </c15:fullRef>
                </c:ext>
              </c:extLst>
              <c:f>'SUZUKI KPI'!$D$6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2-4389-B07C-1BB1A8AE049D}"/>
            </c:ext>
          </c:extLst>
        </c:ser>
        <c:ser>
          <c:idx val="3"/>
          <c:order val="3"/>
          <c:tx>
            <c:strRef>
              <c:f>'SUZUKI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KPI'!$E$3:$E$14</c15:sqref>
                  </c15:fullRef>
                </c:ext>
              </c:extLst>
              <c:f>'SUZUKI KPI'!$E$6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92-4389-B07C-1BB1A8AE049D}"/>
            </c:ext>
          </c:extLst>
        </c:ser>
        <c:ser>
          <c:idx val="6"/>
          <c:order val="4"/>
          <c:tx>
            <c:strRef>
              <c:f>'SUZUKI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KPI'!$F$3:$F$14</c15:sqref>
                  </c15:fullRef>
                </c:ext>
              </c:extLst>
              <c:f>'SUZUKI KPI'!$F$6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92-4389-B07C-1BB1A8AE04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'SUZUKI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7953199686095452E-3"/>
                  <c:y val="2.3153265043355402E-2"/>
                </c:manualLayout>
              </c:layout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68759363629878"/>
                      <c:h val="0.1098043594681129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0DD-42D2-B35C-E261A9555F51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KPI'!$X$3:$X$14</c15:sqref>
                  </c15:fullRef>
                </c:ext>
              </c:extLst>
              <c:f>'SUZUKI KPI'!$X$6</c:f>
              <c:numCache>
                <c:formatCode>General</c:formatCode>
                <c:ptCount val="1"/>
                <c:pt idx="0">
                  <c:v>4212.2939999999999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D3-4FBA-869C-1BED7D08F90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'SUZUKI KPI'!$AM$2</c:f>
              <c:strCache>
                <c:ptCount val="1"/>
                <c:pt idx="0">
                  <c:v>AVERAGE 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0571958351162874E-3"/>
                  <c:y val="-6.361566484517304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608-4B1F-96F2-9D94EF37797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'SUZUKI KPI'!$A$3:$A$14</c15:sqref>
                  </c15:fullRef>
                </c:ext>
              </c:extLst>
              <c:f>'SUZUKI KPI'!$A$7</c:f>
              <c:numCache>
                <c:formatCode>mmm\-yy</c:formatCode>
                <c:ptCount val="1"/>
                <c:pt idx="0">
                  <c:v>45139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'SUZUKI KPI'!$AM$3:$AM$14</c15:sqref>
                  </c15:fullRef>
                </c:ext>
              </c:extLst>
              <c:f>'SUZUKI KPI'!$AM$7</c:f>
              <c:numCache>
                <c:formatCode>General</c:formatCode>
                <c:ptCount val="1"/>
                <c:pt idx="0" formatCode="0.00%">
                  <c:v>0.89200968523002322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'SUZUKI KPI'!$AM$6</c15:sqref>
                  <c15:dLbl>
                    <c:idx val="-1"/>
                    <c:layout>
                      <c:manualLayout>
                        <c:x val="5.2777777777777778E-2"/>
                        <c:y val="-9.2592592592592629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EDC0-493D-A128-380BE0FA725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FEF1-441B-B191-3BB5CB45CF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67923104"/>
        <c:axId val="667925400"/>
        <c:axId val="0"/>
      </c:bar3DChart>
      <c:dateAx>
        <c:axId val="6679231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925400"/>
        <c:crosses val="autoZero"/>
        <c:auto val="1"/>
        <c:lblOffset val="100"/>
        <c:baseTimeUnit val="months"/>
      </c:dateAx>
      <c:valAx>
        <c:axId val="66792540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6792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KEY</a:t>
            </a:r>
            <a:r>
              <a:rPr lang="en-US" baseline="0"/>
              <a:t> PARAMETER-WISE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4"/>
          <c:order val="4"/>
          <c:tx>
            <c:strRef>
              <c:f>'SUZUKI KPI'!$A$7</c:f>
              <c:strCache>
                <c:ptCount val="1"/>
                <c:pt idx="0">
                  <c:v>Aug-23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'SUZUKI KPI'!$AF$2:$AL$2</c:f>
              <c:strCache>
                <c:ptCount val="7"/>
                <c:pt idx="0">
                  <c:v>CUSTOMER'S REQUIREMENTS</c:v>
                </c:pt>
                <c:pt idx="1">
                  <c:v>MARKETING INTERACTIONS</c:v>
                </c:pt>
                <c:pt idx="2">
                  <c:v>EMPLOYEE COMPETENCY</c:v>
                </c:pt>
                <c:pt idx="3">
                  <c:v>RESPONSE TIME (QUOTES)</c:v>
                </c:pt>
                <c:pt idx="4">
                  <c:v>ONTIME DELIVERY</c:v>
                </c:pt>
                <c:pt idx="5">
                  <c:v>PRODUCTS/ SERVICE SATISFACTION</c:v>
                </c:pt>
                <c:pt idx="6">
                  <c:v>PRODUCTS/ SERVICE RECOMMENDATION TO OTHERS</c:v>
                </c:pt>
              </c:strCache>
            </c:strRef>
          </c:cat>
          <c:val>
            <c:numRef>
              <c:f>'SUZUKI KPI'!$AF$7:$AL$7</c:f>
              <c:numCache>
                <c:formatCode>0.00%</c:formatCode>
                <c:ptCount val="7"/>
                <c:pt idx="0">
                  <c:v>0.90169491525423728</c:v>
                </c:pt>
                <c:pt idx="1">
                  <c:v>0.91186440677966096</c:v>
                </c:pt>
                <c:pt idx="2">
                  <c:v>0.91186440677966096</c:v>
                </c:pt>
                <c:pt idx="3">
                  <c:v>0.90847457627118644</c:v>
                </c:pt>
                <c:pt idx="4">
                  <c:v>0.88474576271186445</c:v>
                </c:pt>
                <c:pt idx="5">
                  <c:v>0.90508474576271192</c:v>
                </c:pt>
                <c:pt idx="6">
                  <c:v>0.8203389830508474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0F-4C7D-939B-A143B2932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8031360"/>
        <c:axId val="668032672"/>
        <c:axId val="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'SUZUKI KPI'!$A$3</c15:sqref>
                        </c15:formulaRef>
                      </c:ext>
                    </c:extLst>
                    <c:strCache>
                      <c:ptCount val="1"/>
                      <c:pt idx="0">
                        <c:v>Apr-23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'SUZUKI KPI'!$AF$3:$AL$3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980F-4C7D-939B-A143B2932C0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KPI'!$A$4</c15:sqref>
                        </c15:formulaRef>
                      </c:ext>
                    </c:extLst>
                    <c:strCache>
                      <c:ptCount val="1"/>
                      <c:pt idx="0">
                        <c:v>May-23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KPI'!$AF$4:$AL$4</c15:sqref>
                        </c15:formulaRef>
                      </c:ext>
                    </c:extLst>
                    <c:numCache>
                      <c:formatCode>General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80F-4C7D-939B-A143B2932C0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KPI'!$A$5</c15:sqref>
                        </c15:formulaRef>
                      </c:ext>
                    </c:extLst>
                    <c:strCache>
                      <c:ptCount val="1"/>
                      <c:pt idx="0">
                        <c:v>Jun-23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KPI'!$AF$5:$AL$5</c15:sqref>
                        </c15:formulaRef>
                      </c:ext>
                    </c:extLst>
                    <c:numCache>
                      <c:formatCode>0.00%</c:formatCode>
                      <c:ptCount val="7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80F-4C7D-939B-A143B2932C0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KPI'!$A$6</c15:sqref>
                        </c15:formulaRef>
                      </c:ext>
                    </c:extLst>
                    <c:strCache>
                      <c:ptCount val="1"/>
                      <c:pt idx="0">
                        <c:v>Jul-23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KPI'!$AF$6:$AL$6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0.88124999999999998</c:v>
                      </c:pt>
                      <c:pt idx="1">
                        <c:v>0.71250000000000002</c:v>
                      </c:pt>
                      <c:pt idx="2">
                        <c:v>0.9</c:v>
                      </c:pt>
                      <c:pt idx="3">
                        <c:v>0.85624999999999996</c:v>
                      </c:pt>
                      <c:pt idx="4">
                        <c:v>0.83125000000000004</c:v>
                      </c:pt>
                      <c:pt idx="5">
                        <c:v>0.86875000000000002</c:v>
                      </c:pt>
                      <c:pt idx="6">
                        <c:v>0.83750000000000002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80F-4C7D-939B-A143B2932C0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KPI'!$A$8</c15:sqref>
                        </c15:formulaRef>
                      </c:ext>
                    </c:extLst>
                    <c:strCache>
                      <c:ptCount val="1"/>
                      <c:pt idx="0">
                        <c:v>Sep-23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KPI'!$AF$8:$AL$8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80F-4C7D-939B-A143B2932C07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KPI'!$A$9</c15:sqref>
                        </c15:formulaRef>
                      </c:ext>
                    </c:extLst>
                    <c:strCache>
                      <c:ptCount val="1"/>
                      <c:pt idx="0">
                        <c:v>Oct-23</c:v>
                      </c:pt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KPI'!$AF$9:$AL$9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80F-4C7D-939B-A143B2932C0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KPI'!$A$10</c15:sqref>
                        </c15:formulaRef>
                      </c:ext>
                    </c:extLst>
                    <c:strCache>
                      <c:ptCount val="1"/>
                      <c:pt idx="0">
                        <c:v>Nov-23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KPI'!$AF$10:$AL$10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80F-4C7D-939B-A143B2932C07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KPI'!$A$11</c15:sqref>
                        </c15:formulaRef>
                      </c:ext>
                    </c:extLst>
                    <c:strCache>
                      <c:ptCount val="1"/>
                      <c:pt idx="0">
                        <c:v>Dec-23</c:v>
                      </c:pt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KPI'!$AF$11:$AL$11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80F-4C7D-939B-A143B2932C07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KPI'!$A$12</c15:sqref>
                        </c15:formulaRef>
                      </c:ext>
                    </c:extLst>
                    <c:strCache>
                      <c:ptCount val="1"/>
                      <c:pt idx="0">
                        <c:v>Jan-24</c:v>
                      </c:pt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KPI'!$AF$12:$AL$12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80F-4C7D-939B-A143B2932C07}"/>
                  </c:ext>
                </c:extLst>
              </c15:ser>
            </c15:filteredBarSeries>
            <c15:filteredB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KPI'!$A$13</c15:sqref>
                        </c15:formulaRef>
                      </c:ext>
                    </c:extLst>
                    <c:strCache>
                      <c:ptCount val="1"/>
                      <c:pt idx="0">
                        <c:v>Feb-24</c:v>
                      </c:pt>
                    </c:strCache>
                  </c:strRef>
                </c:tx>
                <c:spPr>
                  <a:solidFill>
                    <a:schemeClr val="accent5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KPI'!$AF$13:$AL$13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80F-4C7D-939B-A143B2932C07}"/>
                  </c:ext>
                </c:extLst>
              </c15:ser>
            </c15:filteredBarSeries>
            <c15:filteredB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KPI'!$A$14</c15:sqref>
                        </c15:formulaRef>
                      </c:ext>
                    </c:extLst>
                    <c:strCache>
                      <c:ptCount val="1"/>
                      <c:pt idx="0">
                        <c:v>Mar-24</c:v>
                      </c:pt>
                    </c:strCache>
                  </c:strRef>
                </c:tx>
                <c:spPr>
                  <a:solidFill>
                    <a:schemeClr val="accent6">
                      <a:lumMod val="60000"/>
                    </a:schemeClr>
                  </a:solidFill>
                  <a:ln>
                    <a:noFill/>
                  </a:ln>
                  <a:effectLst/>
                  <a:sp3d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KPI'!$AF$2:$AL$2</c15:sqref>
                        </c15:formulaRef>
                      </c:ext>
                    </c:extLst>
                    <c:strCache>
                      <c:ptCount val="7"/>
                      <c:pt idx="0">
                        <c:v>CUSTOMER'S REQUIREMENTS</c:v>
                      </c:pt>
                      <c:pt idx="1">
                        <c:v>MARKETING INTERACTIONS</c:v>
                      </c:pt>
                      <c:pt idx="2">
                        <c:v>EMPLOYEE COMPETENCY</c:v>
                      </c:pt>
                      <c:pt idx="3">
                        <c:v>RESPONSE TIME (QUOTES)</c:v>
                      </c:pt>
                      <c:pt idx="4">
                        <c:v>ONTIME DELIVERY</c:v>
                      </c:pt>
                      <c:pt idx="5">
                        <c:v>PRODUCTS/ SERVICE SATISFACTION</c:v>
                      </c:pt>
                      <c:pt idx="6">
                        <c:v>PRODUCTS/ SERVICE RECOMMENDATION TO OTHERS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'SUZUKI KPI'!$AF$14:$AL$14</c15:sqref>
                        </c15:formulaRef>
                      </c:ext>
                    </c:extLst>
                    <c:numCache>
                      <c:formatCode>0.00%</c:formatCode>
                      <c:ptCount val="7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80F-4C7D-939B-A143B2932C07}"/>
                  </c:ext>
                </c:extLst>
              </c15:ser>
            </c15:filteredBarSeries>
          </c:ext>
        </c:extLst>
      </c:bar3DChart>
      <c:catAx>
        <c:axId val="6680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032672"/>
        <c:crosses val="autoZero"/>
        <c:auto val="1"/>
        <c:lblAlgn val="ctr"/>
        <c:lblOffset val="100"/>
        <c:noMultiLvlLbl val="0"/>
      </c:catAx>
      <c:valAx>
        <c:axId val="668032672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6803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'SUZUKI QLTY KPI'!$L$45</c:f>
              <c:strCache>
                <c:ptCount val="1"/>
                <c:pt idx="0">
                  <c:v>CUSTOMER SATISFACTION RATIO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'SUZUKI QLTY KPI'!$L$46:$L$104</c:f>
              <c:numCache>
                <c:formatCode>0.00%</c:formatCode>
                <c:ptCount val="59"/>
                <c:pt idx="0">
                  <c:v>0.97142857142857142</c:v>
                </c:pt>
                <c:pt idx="1">
                  <c:v>0.82857142857142863</c:v>
                </c:pt>
                <c:pt idx="2">
                  <c:v>0.97142857142857142</c:v>
                </c:pt>
                <c:pt idx="3">
                  <c:v>0.65714285714285714</c:v>
                </c:pt>
                <c:pt idx="4">
                  <c:v>0.97142857142857142</c:v>
                </c:pt>
                <c:pt idx="5">
                  <c:v>0.97142857142857142</c:v>
                </c:pt>
                <c:pt idx="6">
                  <c:v>0.82857142857142863</c:v>
                </c:pt>
                <c:pt idx="7">
                  <c:v>0.8571428571428571</c:v>
                </c:pt>
                <c:pt idx="8">
                  <c:v>0.88571428571428568</c:v>
                </c:pt>
                <c:pt idx="9">
                  <c:v>0.97142857142857142</c:v>
                </c:pt>
                <c:pt idx="10">
                  <c:v>0.97142857142857142</c:v>
                </c:pt>
                <c:pt idx="11">
                  <c:v>0.97142857142857142</c:v>
                </c:pt>
                <c:pt idx="12">
                  <c:v>0.8</c:v>
                </c:pt>
                <c:pt idx="13">
                  <c:v>0.82857142857142863</c:v>
                </c:pt>
                <c:pt idx="14">
                  <c:v>0.82857142857142863</c:v>
                </c:pt>
                <c:pt idx="15">
                  <c:v>0.97142857142857142</c:v>
                </c:pt>
                <c:pt idx="16">
                  <c:v>0.97142857142857142</c:v>
                </c:pt>
                <c:pt idx="17">
                  <c:v>0.31428571428571428</c:v>
                </c:pt>
                <c:pt idx="18">
                  <c:v>0.2857142857142857</c:v>
                </c:pt>
                <c:pt idx="19">
                  <c:v>0.31428571428571428</c:v>
                </c:pt>
                <c:pt idx="20">
                  <c:v>0.8</c:v>
                </c:pt>
                <c:pt idx="21">
                  <c:v>0.65714285714285714</c:v>
                </c:pt>
                <c:pt idx="22">
                  <c:v>0.91428571428571426</c:v>
                </c:pt>
                <c:pt idx="23">
                  <c:v>0.8571428571428571</c:v>
                </c:pt>
                <c:pt idx="24">
                  <c:v>0.8571428571428571</c:v>
                </c:pt>
                <c:pt idx="25">
                  <c:v>0.97142857142857142</c:v>
                </c:pt>
                <c:pt idx="26">
                  <c:v>0.45714285714285713</c:v>
                </c:pt>
                <c:pt idx="27">
                  <c:v>0.97142857142857142</c:v>
                </c:pt>
                <c:pt idx="28">
                  <c:v>0.94285714285714284</c:v>
                </c:pt>
                <c:pt idx="29">
                  <c:v>0.97142857142857142</c:v>
                </c:pt>
                <c:pt idx="30">
                  <c:v>0.94285714285714284</c:v>
                </c:pt>
                <c:pt idx="31">
                  <c:v>0.97142857142857142</c:v>
                </c:pt>
                <c:pt idx="32">
                  <c:v>0.97142857142857142</c:v>
                </c:pt>
                <c:pt idx="33">
                  <c:v>0.88571428571428568</c:v>
                </c:pt>
                <c:pt idx="34">
                  <c:v>0.97142857142857142</c:v>
                </c:pt>
                <c:pt idx="35">
                  <c:v>0.97142857142857142</c:v>
                </c:pt>
                <c:pt idx="36">
                  <c:v>0.97142857142857142</c:v>
                </c:pt>
                <c:pt idx="37">
                  <c:v>0.97142857142857142</c:v>
                </c:pt>
                <c:pt idx="38">
                  <c:v>0.97142857142857142</c:v>
                </c:pt>
                <c:pt idx="39">
                  <c:v>0.97142857142857142</c:v>
                </c:pt>
                <c:pt idx="40">
                  <c:v>0.97142857142857142</c:v>
                </c:pt>
                <c:pt idx="41">
                  <c:v>0.97142857142857142</c:v>
                </c:pt>
                <c:pt idx="42">
                  <c:v>0.97142857142857142</c:v>
                </c:pt>
                <c:pt idx="43">
                  <c:v>0.97142857142857142</c:v>
                </c:pt>
                <c:pt idx="44">
                  <c:v>0.97142857142857142</c:v>
                </c:pt>
                <c:pt idx="45">
                  <c:v>0.97142857142857142</c:v>
                </c:pt>
                <c:pt idx="46">
                  <c:v>0.97142857142857142</c:v>
                </c:pt>
                <c:pt idx="47">
                  <c:v>0.97142857142857142</c:v>
                </c:pt>
                <c:pt idx="48">
                  <c:v>0.97142857142857142</c:v>
                </c:pt>
                <c:pt idx="49">
                  <c:v>0.97142857142857142</c:v>
                </c:pt>
                <c:pt idx="50">
                  <c:v>0.97142857142857142</c:v>
                </c:pt>
                <c:pt idx="51">
                  <c:v>0.97142857142857142</c:v>
                </c:pt>
                <c:pt idx="52">
                  <c:v>0.97142857142857142</c:v>
                </c:pt>
                <c:pt idx="53">
                  <c:v>0.97142857142857142</c:v>
                </c:pt>
                <c:pt idx="54">
                  <c:v>0.97142857142857142</c:v>
                </c:pt>
                <c:pt idx="55">
                  <c:v>0.97142857142857142</c:v>
                </c:pt>
                <c:pt idx="56">
                  <c:v>1</c:v>
                </c:pt>
                <c:pt idx="57">
                  <c:v>0.97142857142857142</c:v>
                </c:pt>
                <c:pt idx="58">
                  <c:v>0.94285714285714284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E-4716-A765-709ACA7EA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40675616"/>
        <c:axId val="740681192"/>
        <c:axId val="0"/>
      </c:bar3DChart>
      <c:catAx>
        <c:axId val="74067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81192"/>
        <c:crosses val="autoZero"/>
        <c:auto val="1"/>
        <c:lblAlgn val="ctr"/>
        <c:lblOffset val="100"/>
        <c:noMultiLvlLbl val="0"/>
      </c:catAx>
      <c:valAx>
        <c:axId val="740681192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7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'TOYOTA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KPI'!$K$3:$K$14</c15:sqref>
                  </c15:fullRef>
                </c:ext>
              </c:extLst>
              <c:f>'TOYOTA KPI'!$K$6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83-4FAF-B97A-1ED05A0831E7}"/>
            </c:ext>
          </c:extLst>
        </c:ser>
        <c:ser>
          <c:idx val="0"/>
          <c:order val="1"/>
          <c:tx>
            <c:strRef>
              <c:f>'TOYOTA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KPI'!$L$3:$L$14</c15:sqref>
                  </c15:fullRef>
                </c:ext>
              </c:extLst>
              <c:f>'TOYOTA KPI'!$L$6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E83-4FAF-B97A-1ED05A0831E7}"/>
            </c:ext>
          </c:extLst>
        </c:ser>
        <c:ser>
          <c:idx val="1"/>
          <c:order val="2"/>
          <c:tx>
            <c:strRef>
              <c:f>'TOYOTA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KPI'!$M$3:$M$14</c15:sqref>
                  </c15:fullRef>
                </c:ext>
              </c:extLst>
              <c:f>'TOYOTA KPI'!$M$6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'TOYOTA KPI'!$M$5</c15:sqref>
                  <c15:dLbl>
                    <c:idx val="-1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9A1-41AF-A109-C2E879EC085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A-DE83-4FAF-B97A-1ED05A0831E7}"/>
            </c:ext>
          </c:extLst>
        </c:ser>
        <c:ser>
          <c:idx val="2"/>
          <c:order val="3"/>
          <c:tx>
            <c:strRef>
              <c:f>'TOYOTA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KPI'!$N$3:$N$14</c15:sqref>
                  </c15:fullRef>
                </c:ext>
              </c:extLst>
              <c:f>'TOYOTA KPI'!$N$6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E83-4FAF-B97A-1ED05A0831E7}"/>
            </c:ext>
          </c:extLst>
        </c:ser>
        <c:ser>
          <c:idx val="3"/>
          <c:order val="4"/>
          <c:tx>
            <c:strRef>
              <c:f>'TOYOTA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KPI'!$O$3:$O$14</c15:sqref>
                  </c15:fullRef>
                </c:ext>
              </c:extLst>
              <c:f>'TOYOTA KPI'!$O$6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E83-4FAF-B97A-1ED05A0831E7}"/>
            </c:ext>
          </c:extLst>
        </c:ser>
        <c:ser>
          <c:idx val="4"/>
          <c:order val="5"/>
          <c:tx>
            <c:strRef>
              <c:f>'TOYOTA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KPI'!$P$3:$P$14</c15:sqref>
                  </c15:fullRef>
                </c:ext>
              </c:extLst>
              <c:f>'TOYOTA KPI'!$P$6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E83-4FAF-B97A-1ED05A0831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'YAMAHA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'YAMAHA KPI'!$X$15</c:f>
              <c:numCache>
                <c:formatCode>#,##0.00</c:formatCode>
                <c:ptCount val="1"/>
                <c:pt idx="0">
                  <c:v>37845.022199999999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BD3A-4F92-A9A0-933E2BEB8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'TOYOTA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KPI'!$J$3:$J$14</c15:sqref>
                  </c15:fullRef>
                </c:ext>
              </c:extLst>
              <c:f>'TOYOTA KPI'!$J$4:$J$6</c:f>
              <c:numCache>
                <c:formatCode>General</c:formatCode>
                <c:ptCount val="3"/>
                <c:pt idx="0">
                  <c:v>31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97-4EA2-B71E-5324A3BA8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0-D8AA-4225-B41E-99A6542FCE7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'TOYOTA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'TOYOTA KPI'!$X$15</c:f>
              <c:numCache>
                <c:formatCode>#,##0.00</c:formatCode>
                <c:ptCount val="1"/>
                <c:pt idx="0">
                  <c:v>20765.09186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679C-48FB-9229-DBB14E1E1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'TOYOTA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KPI'!$V$3:$V$14</c15:sqref>
                  </c15:fullRef>
                </c:ext>
              </c:extLst>
              <c:f>'TOYOTA KPI'!$V$6</c:f>
              <c:numCache>
                <c:formatCode>#,##0.00</c:formatCode>
                <c:ptCount val="1"/>
                <c:pt idx="0">
                  <c:v>4706.9260700000004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'TOYOTA KPI'!$V$4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2E53-415C-A67D-AE8437B454FA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4CBA-42D0-9089-FD819167655A}"/>
            </c:ext>
          </c:extLst>
        </c:ser>
        <c:ser>
          <c:idx val="1"/>
          <c:order val="1"/>
          <c:tx>
            <c:strRef>
              <c:f>'TOYOTA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KPI'!$W$3:$W$14</c15:sqref>
                  </c15:fullRef>
                </c:ext>
              </c:extLst>
              <c:f>'TOYOTA KPI'!$W$6</c:f>
              <c:numCache>
                <c:formatCode>#,##0.00</c:formatCode>
                <c:ptCount val="1"/>
                <c:pt idx="0">
                  <c:v>2576.26944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BA-42D0-9089-FD81916765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'TOYOTA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063565927986043E-3"/>
                  <c:y val="-5.211387177343097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722-442F-B1A6-5571594A2B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KPI'!$AA$3:$AA$14</c15:sqref>
                  </c15:fullRef>
                </c:ext>
              </c:extLst>
              <c:f>'TOYOTA KPI'!$AA$6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A-4018-A910-9460E2077ED2}"/>
            </c:ext>
          </c:extLst>
        </c:ser>
        <c:ser>
          <c:idx val="1"/>
          <c:order val="1"/>
          <c:tx>
            <c:strRef>
              <c:f>'TOYOTA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9849612603923239E-2"/>
                  <c:y val="-3.474258118228732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22-442F-B1A6-5571594A2B4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KPI'!$AB$3:$AB$14</c15:sqref>
                  </c15:fullRef>
                </c:ext>
              </c:extLst>
              <c:f>'TOYOTA KPI'!$AB$6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A-4018-A910-9460E2077ED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'TOYOTA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KPI'!$Q$3:$Q$14</c15:sqref>
                  </c15:fullRef>
                </c:ext>
              </c:extLst>
              <c:f>'TOYOTA KPI'!$Q$6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A3-42D9-93A7-7EC240DCB276}"/>
            </c:ext>
          </c:extLst>
        </c:ser>
        <c:ser>
          <c:idx val="1"/>
          <c:order val="1"/>
          <c:tx>
            <c:strRef>
              <c:f>'TOYOTA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KPI'!$R$3:$R$14</c15:sqref>
                  </c15:fullRef>
                </c:ext>
              </c:extLst>
              <c:f>'TOYOTA KPI'!$R$6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A3-42D9-93A7-7EC240DCB276}"/>
            </c:ext>
          </c:extLst>
        </c:ser>
        <c:ser>
          <c:idx val="2"/>
          <c:order val="2"/>
          <c:tx>
            <c:strRef>
              <c:f>'TOYOTA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KPI'!$S$3:$S$14</c15:sqref>
                  </c15:fullRef>
                </c:ext>
              </c:extLst>
              <c:f>'TOYOTA KPI'!$S$6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A3-42D9-93A7-7EC240DCB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'TOYOTA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4.1532609091495574E-17"/>
                  <c:y val="-2.893696526424922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A74-4689-80A6-BFEE0265F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KPI'!$T$3:$T$14</c15:sqref>
                  </c15:fullRef>
                </c:ext>
              </c:extLst>
              <c:f>'TOYOTA KPI'!$T$6</c:f>
              <c:numCache>
                <c:formatCode>General</c:formatCode>
                <c:ptCount val="1"/>
                <c:pt idx="0">
                  <c:v>1774.19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4C-4C6B-ABA3-414363B3ABA1}"/>
            </c:ext>
          </c:extLst>
        </c:ser>
        <c:ser>
          <c:idx val="1"/>
          <c:order val="1"/>
          <c:tx>
            <c:strRef>
              <c:f>'TOYOTA KPI'!$U$2</c:f>
              <c:strCache>
                <c:ptCount val="1"/>
                <c:pt idx="0">
                  <c:v>ELECTRICITY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123529692977335E-2"/>
                  <c:y val="-2.893696526424917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A74-4689-80A6-BFEE0265F8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KPI'!$U$3:$U$14</c15:sqref>
                  </c15:fullRef>
                </c:ext>
              </c:extLst>
              <c:f>'TOYOTA KPI'!$U$6</c:f>
              <c:numCache>
                <c:formatCode>#,##0.00</c:formatCode>
                <c:ptCount val="1"/>
                <c:pt idx="0">
                  <c:v>6981.76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A4C-4C6B-ABA3-414363B3ABA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'TOYOTA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0771919811657273E-2"/>
                  <c:y val="-6.367147886922734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8C8-4282-8738-4FCAD9EC85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KPI'!$AE$3:$AE$14</c15:sqref>
                  </c15:fullRef>
                </c:ext>
              </c:extLst>
              <c:f>'TOYOTA KPI'!$AE$6</c:f>
              <c:numCache>
                <c:formatCode>0.00%</c:formatCode>
                <c:ptCount val="1"/>
                <c:pt idx="0">
                  <c:v>0.78259999999999996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E38-42AB-A1DF-B0C49DFF0DD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layout>
        <c:manualLayout>
          <c:xMode val="edge"/>
          <c:yMode val="edge"/>
          <c:x val="0.20291003950786768"/>
          <c:y val="3.47243583170990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'TOYOTA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KPI'!$B$3:$B$14</c15:sqref>
                  </c15:fullRef>
                </c:ext>
              </c:extLst>
              <c:f>'TOYOTA KPI'!$B$6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7C-4B32-B944-0B738EDCD991}"/>
            </c:ext>
          </c:extLst>
        </c:ser>
        <c:ser>
          <c:idx val="1"/>
          <c:order val="1"/>
          <c:tx>
            <c:strRef>
              <c:f>'TOYOTA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KPI'!$C$3:$C$14</c15:sqref>
                  </c15:fullRef>
                </c:ext>
              </c:extLst>
              <c:f>'TOYOTA KPI'!$C$6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7C-4B32-B944-0B738EDCD991}"/>
            </c:ext>
          </c:extLst>
        </c:ser>
        <c:ser>
          <c:idx val="2"/>
          <c:order val="2"/>
          <c:tx>
            <c:strRef>
              <c:f>'TOYOTA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KPI'!$D$3:$D$14</c15:sqref>
                  </c15:fullRef>
                </c:ext>
              </c:extLst>
              <c:f>'TOYOTA KPI'!$D$6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7C-4B32-B944-0B738EDCD991}"/>
            </c:ext>
          </c:extLst>
        </c:ser>
        <c:ser>
          <c:idx val="3"/>
          <c:order val="3"/>
          <c:tx>
            <c:strRef>
              <c:f>'TOYOTA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KPI'!$E$3:$E$14</c15:sqref>
                  </c15:fullRef>
                </c:ext>
              </c:extLst>
              <c:f>'TOYOTA KPI'!$E$6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7C-4B32-B944-0B738EDCD991}"/>
            </c:ext>
          </c:extLst>
        </c:ser>
        <c:ser>
          <c:idx val="6"/>
          <c:order val="4"/>
          <c:tx>
            <c:strRef>
              <c:f>'TOYOTA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KPI'!$F$3:$F$14</c15:sqref>
                  </c15:fullRef>
                </c:ext>
              </c:extLst>
              <c:f>'TOYOTA KPI'!$F$6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7C-4B32-B944-0B738EDCD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'TOYOTA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KPI'!$X$3:$X$14</c15:sqref>
                  </c15:fullRef>
                </c:ext>
              </c:extLst>
              <c:f>'TOYOTA KPI'!$X$6</c:f>
              <c:numCache>
                <c:formatCode>#,##0.00</c:formatCode>
                <c:ptCount val="1"/>
                <c:pt idx="0">
                  <c:v>7283.1955100000005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A7-4298-A536-0E828C0823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'TOYOTA KPI'!$AM$2</c:f>
              <c:strCache>
                <c:ptCount val="1"/>
                <c:pt idx="0">
                  <c:v>AVERAGE 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6111111111111059E-2"/>
                  <c:y val="-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71-4D9E-A234-660E6EFFD5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'TOYOTA KPI'!$A$3:$A$14</c15:sqref>
                  </c15:fullRef>
                </c:ext>
              </c:extLst>
              <c:f>'TOYOTA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'TOYOTA KPI'!$AM$3:$AM$14</c15:sqref>
                  </c15:fullRef>
                </c:ext>
              </c:extLst>
              <c:f>'TOYOTA KPI'!$AM$6</c:f>
              <c:numCache>
                <c:formatCode>General</c:formatCode>
                <c:ptCount val="1"/>
                <c:pt idx="0" formatCode="0.00%">
                  <c:v>0.72857142857142865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71-4D9E-A234-660E6EFFD5C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436339480"/>
        <c:axId val="436343416"/>
        <c:axId val="0"/>
      </c:bar3DChart>
      <c:dateAx>
        <c:axId val="43633948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343416"/>
        <c:crosses val="autoZero"/>
        <c:auto val="1"/>
        <c:lblOffset val="100"/>
        <c:baseTimeUnit val="months"/>
      </c:dateAx>
      <c:valAx>
        <c:axId val="43634341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43633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bg1">
          <a:lumMod val="6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'YAMAHA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KPI'!$V$3:$V$14</c15:sqref>
                  </c15:fullRef>
                </c:ext>
              </c:extLst>
              <c:f>'YAMAHA KPI'!$V$6</c:f>
              <c:numCache>
                <c:formatCode>#,##0.00</c:formatCode>
                <c:ptCount val="1"/>
                <c:pt idx="0">
                  <c:v>2906.6268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'YAMAHA KPI'!$V$4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10A6-46DA-B019-822A4971552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389B-4398-8D6C-CD9AD66289D6}"/>
            </c:ext>
          </c:extLst>
        </c:ser>
        <c:ser>
          <c:idx val="1"/>
          <c:order val="1"/>
          <c:tx>
            <c:strRef>
              <c:f>'YAMAHA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KPI'!$W$3:$W$14</c15:sqref>
                  </c15:fullRef>
                </c:ext>
              </c:extLst>
              <c:f>'YAMAHA KPI'!$W$6</c:f>
              <c:numCache>
                <c:formatCode>#,##0.00</c:formatCode>
                <c:ptCount val="1"/>
                <c:pt idx="0">
                  <c:v>5140.9080000000004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9B-4398-8D6C-CD9AD6628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'OTIS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KPI'!$K$3:$K$14</c15:sqref>
                  </c15:fullRef>
                </c:ext>
              </c:extLst>
              <c:f>'OTIS KPI'!$K$6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037-4A4F-9F76-028AD88A39B0}"/>
            </c:ext>
          </c:extLst>
        </c:ser>
        <c:ser>
          <c:idx val="0"/>
          <c:order val="1"/>
          <c:tx>
            <c:strRef>
              <c:f>'OTIS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KPI'!$L$3:$L$14</c15:sqref>
                  </c15:fullRef>
                </c:ext>
              </c:extLst>
              <c:f>'OTIS KPI'!$L$6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037-4A4F-9F76-028AD88A39B0}"/>
            </c:ext>
          </c:extLst>
        </c:ser>
        <c:ser>
          <c:idx val="1"/>
          <c:order val="2"/>
          <c:tx>
            <c:strRef>
              <c:f>'OTIS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KPI'!$M$3:$M$14</c15:sqref>
                  </c15:fullRef>
                </c:ext>
              </c:extLst>
              <c:f>'OTIS KPI'!$M$6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037-4A4F-9F76-028AD88A39B0}"/>
            </c:ext>
          </c:extLst>
        </c:ser>
        <c:ser>
          <c:idx val="2"/>
          <c:order val="3"/>
          <c:tx>
            <c:strRef>
              <c:f>'OTIS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KPI'!$N$3:$N$14</c15:sqref>
                  </c15:fullRef>
                </c:ext>
              </c:extLst>
              <c:f>'OTIS KPI'!$N$6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037-4A4F-9F76-028AD88A39B0}"/>
            </c:ext>
          </c:extLst>
        </c:ser>
        <c:ser>
          <c:idx val="3"/>
          <c:order val="4"/>
          <c:tx>
            <c:strRef>
              <c:f>'OTIS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KPI'!$O$3:$O$14</c15:sqref>
                  </c15:fullRef>
                </c:ext>
              </c:extLst>
              <c:f>'OTIS KPI'!$O$6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037-4A4F-9F76-028AD88A39B0}"/>
            </c:ext>
          </c:extLst>
        </c:ser>
        <c:ser>
          <c:idx val="4"/>
          <c:order val="5"/>
          <c:tx>
            <c:strRef>
              <c:f>'OTIS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KPI'!$P$3:$P$14</c15:sqref>
                  </c15:fullRef>
                </c:ext>
              </c:extLst>
              <c:f>'OTIS KPI'!$P$6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037-4A4F-9F76-028AD88A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'OTIS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KPI'!$J$3:$J$14</c15:sqref>
                  </c15:fullRef>
                </c:ext>
              </c:extLst>
              <c:f>'OTIS KPI'!$J$4:$J$6</c:f>
              <c:numCache>
                <c:formatCode>General</c:formatCode>
                <c:ptCount val="3"/>
                <c:pt idx="0">
                  <c:v>31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1E-4DBA-9BE1-FB4C2C7F1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'OTIS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'OTIS KPI'!$X$15</c:f>
              <c:numCache>
                <c:formatCode>#,##0.00</c:formatCode>
                <c:ptCount val="1"/>
                <c:pt idx="0">
                  <c:v>21705.682000000001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CA4B-421D-9B52-1A94BC678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'OTIS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KPI'!$V$3:$V$14</c15:sqref>
                  </c15:fullRef>
                </c:ext>
              </c:extLst>
              <c:f>'OTIS KPI'!$V$6</c:f>
              <c:numCache>
                <c:formatCode>#,##0.00</c:formatCode>
                <c:ptCount val="1"/>
                <c:pt idx="0">
                  <c:v>3183.6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'OTIS KPI'!$V$4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9767-4A4D-B5C8-06B9E1D56631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6ACA-4849-9A6C-26523BEC3754}"/>
            </c:ext>
          </c:extLst>
        </c:ser>
        <c:ser>
          <c:idx val="1"/>
          <c:order val="1"/>
          <c:tx>
            <c:strRef>
              <c:f>'OTIS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KPI'!$W$3:$W$14</c15:sqref>
                  </c15:fullRef>
                </c:ext>
              </c:extLst>
              <c:f>'OTIS KPI'!$W$6</c:f>
              <c:numCache>
                <c:formatCode>#,##0.00</c:formatCode>
                <c:ptCount val="1"/>
                <c:pt idx="0">
                  <c:v>1153.8630000000001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CA-4849-9A6C-26523BEC37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'OTIS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KPI'!$AA$3:$AA$14</c15:sqref>
                  </c15:fullRef>
                </c:ext>
              </c:extLst>
              <c:f>'OTIS KPI'!$AA$6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F3-4718-82EB-BBF88B87513D}"/>
            </c:ext>
          </c:extLst>
        </c:ser>
        <c:ser>
          <c:idx val="1"/>
          <c:order val="1"/>
          <c:tx>
            <c:strRef>
              <c:f>'OTIS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KPI'!$AB$3:$AB$14</c15:sqref>
                  </c15:fullRef>
                </c:ext>
              </c:extLst>
              <c:f>'OTIS KPI'!$AB$6</c:f>
              <c:numCache>
                <c:formatCode>General</c:formatCode>
                <c:ptCount val="1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0F3-4718-82EB-BBF88B87513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'OTIS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KPI'!$Q$3:$Q$14</c15:sqref>
                  </c15:fullRef>
                </c:ext>
              </c:extLst>
              <c:f>'OTIS KPI'!$Q$6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6B-44E3-B143-59746859E04B}"/>
            </c:ext>
          </c:extLst>
        </c:ser>
        <c:ser>
          <c:idx val="1"/>
          <c:order val="1"/>
          <c:tx>
            <c:strRef>
              <c:f>'OTIS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KPI'!$R$3:$R$14</c15:sqref>
                  </c15:fullRef>
                </c:ext>
              </c:extLst>
              <c:f>'OTIS KPI'!$R$6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376B-44E3-B143-59746859E04B}"/>
            </c:ext>
          </c:extLst>
        </c:ser>
        <c:ser>
          <c:idx val="2"/>
          <c:order val="2"/>
          <c:tx>
            <c:strRef>
              <c:f>'OTIS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KPI'!$S$3:$S$14</c15:sqref>
                  </c15:fullRef>
                </c:ext>
              </c:extLst>
              <c:f>'OTIS KPI'!$S$6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376B-44E3-B143-59746859E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'OTIS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3592647269733063E-2"/>
                  <c:y val="-4.051175136994884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ysClr val="windowText" lastClr="000000"/>
                      </a:solidFill>
                      <a:latin typeface="Arial Narrow" panose="020B0606020202030204" pitchFamily="34" charset="0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4D5-4CA4-BB9C-EBD4705FD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rgbClr val="0070C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KPI'!$T$3:$T$14</c15:sqref>
                  </c15:fullRef>
                </c:ext>
              </c:extLst>
              <c:f>'OTIS KPI'!$T$6</c:f>
              <c:numCache>
                <c:formatCode>General</c:formatCode>
                <c:ptCount val="1"/>
                <c:pt idx="0">
                  <c:v>1200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'OTIS KPI'!$T$5</c15:sqref>
                  <c15:dLbl>
                    <c:idx val="-1"/>
                    <c:layout>
                      <c:manualLayout>
                        <c:x val="-7.9464763194728445E-17"/>
                        <c:y val="-3.5390009985370383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000" b="1" i="0" u="none" strike="noStrike" kern="1200" baseline="0">
                            <a:solidFill>
                              <a:sysClr val="windowText" lastClr="000000"/>
                            </a:solidFill>
                            <a:latin typeface="Arial Narrow" panose="020B0606020202030204" pitchFamily="34" charset="0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7DD-4D21-BB26-5E484FC84C6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3-C023-4DD0-9817-412D69C8AE82}"/>
            </c:ext>
          </c:extLst>
        </c:ser>
        <c:ser>
          <c:idx val="1"/>
          <c:order val="1"/>
          <c:tx>
            <c:strRef>
              <c:f>'OTIS KPI'!$U$2</c:f>
              <c:strCache>
                <c:ptCount val="1"/>
                <c:pt idx="0">
                  <c:v>ELECTRICITY USAGE (KWH)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7.2494118771909588E-2"/>
                  <c:y val="-4.05117513699488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D5-4CA4-BB9C-EBD4705FD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KPI'!$U$3:$U$14</c15:sqref>
                  </c15:fullRef>
                </c:ext>
              </c:extLst>
              <c:f>'OTIS KPI'!$U$6</c:f>
              <c:numCache>
                <c:formatCode>#,##0.00</c:formatCode>
                <c:ptCount val="1"/>
                <c:pt idx="0">
                  <c:v>3127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'OTIS KPI'!$U$3</c15:sqref>
                  <c15:dLbl>
                    <c:idx val="-1"/>
                    <c:layout>
                      <c:manualLayout>
                        <c:x val="3.2844818148040765E-2"/>
                        <c:y val="1.216475095785440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47DD-4D21-BB26-5E484FC84C69}"/>
                      </c:ext>
                    </c:extLst>
                  </c15:dLbl>
                </c15:categoryFilterException>
                <c15:categoryFilterException>
                  <c15:sqref>'OTIS KPI'!$U$4</c15:sqref>
                  <c15:dLbl>
                    <c:idx val="-1"/>
                    <c:layout>
                      <c:manualLayout>
                        <c:x val="3.8888781928511008E-2"/>
                        <c:y val="6.896551724137875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47DD-4D21-BB26-5E484FC84C69}"/>
                      </c:ext>
                    </c:extLst>
                  </c15:dLbl>
                </c15:categoryFilterException>
                <c15:categoryFilterException>
                  <c15:sqref>'OTIS KPI'!$U$5</c15:sqref>
                  <c15:dLbl>
                    <c:idx val="-1"/>
                    <c:layout>
                      <c:manualLayout>
                        <c:x val="5.474121719352925E-2"/>
                        <c:y val="-2.304112579244363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47DD-4D21-BB26-5E484FC84C6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8-C023-4DD0-9817-412D69C8AE8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'OTIS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9.0604266248127275E-3"/>
                  <c:y val="-5.20948463475496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7B-4E42-9DEA-D622D789A0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KPI'!$AE$3:$AE$14</c15:sqref>
                  </c15:fullRef>
                </c:ext>
              </c:extLst>
              <c:f>'OTIS KPI'!$AE$6</c:f>
              <c:numCache>
                <c:formatCode>0.00%</c:formatCode>
                <c:ptCount val="1"/>
                <c:pt idx="0">
                  <c:v>0.85499999999999998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1-6B1D-4378-B52A-36FA036D138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'OTIS KPI'!$B$2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KPI'!$B$3:$B$14</c15:sqref>
                  </c15:fullRef>
                </c:ext>
              </c:extLst>
              <c:f>'OTIS KPI'!$B$6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1-4CDC-97DE-E0555C83C13A}"/>
            </c:ext>
          </c:extLst>
        </c:ser>
        <c:ser>
          <c:idx val="1"/>
          <c:order val="1"/>
          <c:tx>
            <c:strRef>
              <c:f>'OTIS KPI'!$C$2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KPI'!$C$3:$C$14</c15:sqref>
                  </c15:fullRef>
                </c:ext>
              </c:extLst>
              <c:f>'OTIS KPI'!$C$6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21-4CDC-97DE-E0555C83C13A}"/>
            </c:ext>
          </c:extLst>
        </c:ser>
        <c:ser>
          <c:idx val="2"/>
          <c:order val="2"/>
          <c:tx>
            <c:strRef>
              <c:f>'OTIS KPI'!$D$2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KPI'!$D$3:$D$14</c15:sqref>
                  </c15:fullRef>
                </c:ext>
              </c:extLst>
              <c:f>'OTIS KPI'!$D$6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121-4CDC-97DE-E0555C83C13A}"/>
            </c:ext>
          </c:extLst>
        </c:ser>
        <c:ser>
          <c:idx val="3"/>
          <c:order val="3"/>
          <c:tx>
            <c:strRef>
              <c:f>'OTIS KPI'!$E$2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KPI'!$E$3:$E$14</c15:sqref>
                  </c15:fullRef>
                </c:ext>
              </c:extLst>
              <c:f>'OTIS KPI'!$E$6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21-4CDC-97DE-E0555C83C13A}"/>
            </c:ext>
          </c:extLst>
        </c:ser>
        <c:ser>
          <c:idx val="6"/>
          <c:order val="4"/>
          <c:tx>
            <c:strRef>
              <c:f>'OTIS KPI'!$F$2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KPI'!$F$3:$F$14</c15:sqref>
                  </c15:fullRef>
                </c:ext>
              </c:extLst>
              <c:f>'OTIS KPI'!$F$6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21-4CDC-97DE-E0555C83C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'OTIS KPI'!$X$2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KPI'!$X$3:$X$14</c15:sqref>
                  </c15:fullRef>
                </c:ext>
              </c:extLst>
              <c:f>'OTIS KPI'!$X$6</c:f>
              <c:numCache>
                <c:formatCode>#,##0.00</c:formatCode>
                <c:ptCount val="1"/>
                <c:pt idx="0">
                  <c:v>4337.4629999999997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C-4F2F-A88B-4E5F2D43AC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'YAMAHA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2658914819965108E-2"/>
                  <c:y val="-3.474258118228732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1B-43F5-8E8B-8382173A8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KPI'!$AA$3:$AA$14</c15:sqref>
                  </c15:fullRef>
                </c:ext>
              </c:extLst>
              <c:f>'YAMAHA KPI'!$AA$6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3-4B8C-8C03-98ECD34C20CC}"/>
            </c:ext>
          </c:extLst>
        </c:ser>
        <c:ser>
          <c:idx val="1"/>
          <c:order val="1"/>
          <c:tx>
            <c:strRef>
              <c:f>'YAMAHA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0786046675937195E-2"/>
                  <c:y val="-4.63234415763830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1B-43F5-8E8B-8382173A8CE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KPI'!$AB$3:$AB$14</c15:sqref>
                  </c15:fullRef>
                </c:ext>
              </c:extLst>
              <c:f>'YAMAHA KPI'!$AB$6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'YAMAHA KPI'!$AB$3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4D73-47EC-B573-57F6EBA4C0BE}"/>
                      </c:ext>
                    </c:extLst>
                  </c15:dLbl>
                </c15:categoryFilterException>
                <c15:categoryFilterException>
                  <c15:sqref>'YAMAHA KPI'!$AB$4</c15:sqref>
                  <c15:dLbl>
                    <c:idx val="-1"/>
                    <c:delete val="1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4D73-47EC-B573-57F6EBA4C0BE}"/>
                      </c:ext>
                    </c:extLst>
                  </c15:dLbl>
                </c15:categoryFilterException>
                <c15:categoryFilterException>
                  <c15:sqref>'YAMAHA KPI'!$AB$5</c15:sqref>
                  <c15:dLbl>
                    <c:idx val="-1"/>
                    <c:layout>
                      <c:manualLayout>
                        <c:x val="2.6011895150898006E-2"/>
                        <c:y val="-2.3605958924702103E-2"/>
                      </c:manualLayout>
                    </c:layout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spAutoFit/>
                      </a:bodyPr>
                      <a:lstStyle/>
                      <a:p>
                        <a:pPr>
                          <a:defRPr sz="1200" b="1" i="0" u="none" strike="noStrike" kern="1200" baseline="0">
                            <a:solidFill>
                              <a:sysClr val="windowText" lastClr="000000"/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4D73-47EC-B573-57F6EBA4C0B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CDF3-4B8C-8C03-98ECD34C20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'OTIS KPI'!$AM$2</c:f>
              <c:strCache>
                <c:ptCount val="1"/>
                <c:pt idx="0">
                  <c:v>AVERAGE 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6.1111111111111109E-2"/>
                  <c:y val="-7.40740740740740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7E0-4985-938E-BDBC4F8FA6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'OTIS KPI'!$A$3:$A$14</c15:sqref>
                  </c15:fullRef>
                </c:ext>
              </c:extLst>
              <c:f>'OTIS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'OTIS KPI'!$AM$3:$AM$14</c15:sqref>
                  </c15:fullRef>
                </c:ext>
              </c:extLst>
              <c:f>'OTIS KPI'!$AM$6</c:f>
              <c:numCache>
                <c:formatCode>General</c:formatCode>
                <c:ptCount val="1"/>
                <c:pt idx="0" formatCode="0.00%">
                  <c:v>0.77139999999999997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0-4985-938E-BDBC4F8FA6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644133808"/>
        <c:axId val="644128560"/>
        <c:axId val="0"/>
      </c:bar3DChart>
      <c:dateAx>
        <c:axId val="644133808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4128560"/>
        <c:crosses val="autoZero"/>
        <c:auto val="1"/>
        <c:lblOffset val="100"/>
        <c:baseTimeUnit val="months"/>
      </c:dateAx>
      <c:valAx>
        <c:axId val="644128560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64413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'CONSOLIDATED KPI2'!$AE$2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2.9661313839388411E-2"/>
                  <c:y val="-9.769593260926423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E76-4019-8EDA-FE6B1E8861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KPI2'!$AE$3:$AE$14</c15:sqref>
                  </c15:fullRef>
                </c:ext>
              </c:extLst>
              <c:f>'CONSOLIDATED KPI2'!$AE$6</c:f>
              <c:numCache>
                <c:formatCode>0.00%</c:formatCode>
                <c:ptCount val="1"/>
                <c:pt idx="0">
                  <c:v>0.79215000000000002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85BF-47ED-B939-537D4CD8F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LAGGING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'CONSOLIDATED KPI2'!$B$2</c:f>
              <c:strCache>
                <c:ptCount val="1"/>
                <c:pt idx="0">
                  <c:v>Fatality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KPI2'!$B$3:$B$14</c15:sqref>
                  </c15:fullRef>
                </c:ext>
              </c:extLst>
              <c:f>'CONSOLIDATED KPI2'!$B$6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A-485C-A180-57BDBEA02BAD}"/>
            </c:ext>
          </c:extLst>
        </c:ser>
        <c:ser>
          <c:idx val="1"/>
          <c:order val="1"/>
          <c:tx>
            <c:strRef>
              <c:f>'CONSOLIDATED KPI2'!$C$2</c:f>
              <c:strCache>
                <c:ptCount val="1"/>
                <c:pt idx="0">
                  <c:v>Disability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KPI2'!$C$3:$C$14</c15:sqref>
                  </c15:fullRef>
                </c:ext>
              </c:extLst>
              <c:f>'CONSOLIDATED KPI2'!$C$6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3A-485C-A180-57BDBEA02BAD}"/>
            </c:ext>
          </c:extLst>
        </c:ser>
        <c:ser>
          <c:idx val="2"/>
          <c:order val="2"/>
          <c:tx>
            <c:strRef>
              <c:f>'CONSOLIDATED KPI2'!$D$2</c:f>
              <c:strCache>
                <c:ptCount val="1"/>
                <c:pt idx="0">
                  <c:v>Lost Time Injury  (LTI)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KPI2'!$D$3:$D$14</c15:sqref>
                  </c15:fullRef>
                </c:ext>
              </c:extLst>
              <c:f>'CONSOLIDATED KPI2'!$D$6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'CONSOLIDATED KPI2'!$D$4</c15:sqref>
                  <c15:dLbl>
                    <c:idx val="-1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ADA0-4128-92F6-47A790330D9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0A3A-485C-A180-57BDBEA02BAD}"/>
            </c:ext>
          </c:extLst>
        </c:ser>
        <c:ser>
          <c:idx val="3"/>
          <c:order val="3"/>
          <c:tx>
            <c:strRef>
              <c:f>'CONSOLIDATED KPI2'!$E$2</c:f>
              <c:strCache>
                <c:ptCount val="1"/>
                <c:pt idx="0">
                  <c:v>Fire Incident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KPI2'!$E$3:$E$14</c15:sqref>
                  </c15:fullRef>
                </c:ext>
              </c:extLst>
              <c:f>'CONSOLIDATED KPI2'!$E$6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3A-485C-A180-57BDBEA02BAD}"/>
            </c:ext>
          </c:extLst>
        </c:ser>
        <c:ser>
          <c:idx val="6"/>
          <c:order val="4"/>
          <c:tx>
            <c:strRef>
              <c:f>'CONSOLIDATED KPI2'!$F$2</c:f>
              <c:strCache>
                <c:ptCount val="1"/>
                <c:pt idx="0">
                  <c:v>Road Traffic Incident (RTI)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KPI2'!$F$3:$F$14</c15:sqref>
                  </c15:fullRef>
                </c:ext>
              </c:extLst>
              <c:f>'CONSOLIDATED KPI2'!$F$6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'CONSOLIDATED KPI2'!$F$5</c15:sqref>
                  <c15:dLbl>
                    <c:idx val="-1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ADA0-4128-92F6-47A790330D9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6-0A3A-485C-A180-57BDBEA02B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25582784"/>
        <c:axId val="925586064"/>
        <c:axId val="0"/>
      </c:bar3DChart>
      <c:dateAx>
        <c:axId val="925582784"/>
        <c:scaling>
          <c:orientation val="minMax"/>
        </c:scaling>
        <c:delete val="0"/>
        <c:axPos val="b"/>
        <c:numFmt formatCode="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586064"/>
        <c:crosses val="autoZero"/>
        <c:auto val="1"/>
        <c:lblOffset val="100"/>
        <c:baseTimeUnit val="months"/>
      </c:dateAx>
      <c:valAx>
        <c:axId val="925586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5582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'CONSOLIDATED KPI2'!$K$2</c:f>
              <c:strCache>
                <c:ptCount val="1"/>
                <c:pt idx="0">
                  <c:v>Toolbox Talk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KPI2'!$K$3:$K$14</c15:sqref>
                  </c15:fullRef>
                </c:ext>
              </c:extLst>
              <c:f>'CONSOLIDATED KPI2'!$K$6</c:f>
              <c:numCache>
                <c:formatCode>General</c:formatCode>
                <c:ptCount val="1"/>
                <c:pt idx="0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11-42EA-9A51-E85A8C1FA9D5}"/>
            </c:ext>
          </c:extLst>
        </c:ser>
        <c:ser>
          <c:idx val="1"/>
          <c:order val="1"/>
          <c:tx>
            <c:strRef>
              <c:f>'CONSOLIDATED KPI2'!$L$2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KPI2'!$L$3:$L$14</c15:sqref>
                  </c15:fullRef>
                </c:ext>
              </c:extLst>
              <c:f>'CONSOLIDATED KPI2'!$L$6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11-42EA-9A51-E85A8C1FA9D5}"/>
            </c:ext>
          </c:extLst>
        </c:ser>
        <c:ser>
          <c:idx val="2"/>
          <c:order val="2"/>
          <c:tx>
            <c:strRef>
              <c:f>'CONSOLIDATED KPI2'!$M$2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KPI2'!$M$3:$M$14</c15:sqref>
                  </c15:fullRef>
                </c:ext>
              </c:extLst>
              <c:f>'CONSOLIDATED KPI2'!$M$6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11-42EA-9A51-E85A8C1FA9D5}"/>
            </c:ext>
          </c:extLst>
        </c:ser>
        <c:ser>
          <c:idx val="3"/>
          <c:order val="3"/>
          <c:tx>
            <c:strRef>
              <c:f>'CONSOLIDATED KPI2'!$N$2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KPI2'!$N$3:$N$14</c15:sqref>
                  </c15:fullRef>
                </c:ext>
              </c:extLst>
              <c:f>'CONSOLIDATED KPI2'!$N$6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11-42EA-9A51-E85A8C1FA9D5}"/>
            </c:ext>
          </c:extLst>
        </c:ser>
        <c:ser>
          <c:idx val="4"/>
          <c:order val="4"/>
          <c:tx>
            <c:strRef>
              <c:f>'CONSOLIDATED KPI2'!$O$2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KPI2'!$O$3:$O$14</c15:sqref>
                  </c15:fullRef>
                </c:ext>
              </c:extLst>
              <c:f>'CONSOLIDATED KPI2'!$O$6</c:f>
              <c:numCache>
                <c:formatCode>General</c:formatCode>
                <c:ptCount val="1"/>
                <c:pt idx="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11-42EA-9A51-E85A8C1FA9D5}"/>
            </c:ext>
          </c:extLst>
        </c:ser>
        <c:ser>
          <c:idx val="5"/>
          <c:order val="5"/>
          <c:tx>
            <c:strRef>
              <c:f>'CONSOLIDATED KPI2'!$P$2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KPI2'!$P$3:$P$14</c15:sqref>
                  </c15:fullRef>
                </c:ext>
              </c:extLst>
              <c:f>'CONSOLIDATED KPI2'!$P$6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11-42EA-9A51-E85A8C1FA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'CONSOLIDATED KPI2'!$T$2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-4.541538809237132E-2"/>
                  <c:y val="-3.472643137154825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B31-4A84-BA61-262A7DC9AF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KPI2'!$T$3:$T$14</c15:sqref>
                  </c15:fullRef>
                </c:ext>
              </c:extLst>
              <c:f>'CONSOLIDATED KPI2'!$T$6</c:f>
              <c:numCache>
                <c:formatCode>#,##0.00</c:formatCode>
                <c:ptCount val="1"/>
                <c:pt idx="0">
                  <c:v>16181.689999999999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85-4DCC-A5FE-D25E0BB3EA40}"/>
            </c:ext>
          </c:extLst>
        </c:ser>
        <c:ser>
          <c:idx val="1"/>
          <c:order val="1"/>
          <c:tx>
            <c:strRef>
              <c:f>'CONSOLIDATED KPI2'!$U$2</c:f>
              <c:strCache>
                <c:ptCount val="1"/>
                <c:pt idx="0">
                  <c:v>ELECTRICITY USAGE (KWH)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3.633231047389706E-2"/>
                  <c:y val="-2.89386928096235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B31-4A84-BA61-262A7DC9AF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KPI2'!$U$3:$U$14</c15:sqref>
                  </c15:fullRef>
                </c:ext>
              </c:extLst>
              <c:f>'CONSOLIDATED KPI2'!$U$6</c:f>
              <c:numCache>
                <c:formatCode>#,##0.00</c:formatCode>
                <c:ptCount val="1"/>
                <c:pt idx="0">
                  <c:v>72778.760000000009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85-4DCC-A5FE-D25E0BB3EA4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'CONSOLIDATED KPI2'!$Q$2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KPI2'!$Q$3:$Q$14</c15:sqref>
                  </c15:fullRef>
                </c:ext>
              </c:extLst>
              <c:f>'CONSOLIDATED KPI2'!$Q$6</c:f>
              <c:numCache>
                <c:formatCode>General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6-4D86-AFAC-4E98360F9DAE}"/>
            </c:ext>
          </c:extLst>
        </c:ser>
        <c:ser>
          <c:idx val="1"/>
          <c:order val="1"/>
          <c:tx>
            <c:strRef>
              <c:f>'CONSOLIDATED KPI2'!$R$2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KPI2'!$R$3:$R$14</c15:sqref>
                  </c15:fullRef>
                </c:ext>
              </c:extLst>
              <c:f>'CONSOLIDATED KPI2'!$R$6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F6-4D86-AFAC-4E98360F9DAE}"/>
            </c:ext>
          </c:extLst>
        </c:ser>
        <c:ser>
          <c:idx val="2"/>
          <c:order val="2"/>
          <c:tx>
            <c:strRef>
              <c:f>'CONSOLIDATED KPI2'!$S$2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KPI2'!$S$3:$S$14</c15:sqref>
                  </c15:fullRef>
                </c:ext>
              </c:extLst>
              <c:f>'CONSOLIDATED KPI2'!$S$6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F6-4D86-AFAC-4E98360F9DA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'CONSOLIDATED KPI2'!$AA$2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('CONSOLIDATED KPI2'!$A$6,'CONSOLIDATED KPI2'!$A$8)</c:f>
              <c:numCache>
                <c:formatCode>mmm\-yy</c:formatCode>
                <c:ptCount val="2"/>
                <c:pt idx="0">
                  <c:v>45108</c:v>
                </c:pt>
                <c:pt idx="1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KPI2'!$AA$3:$AA$14</c15:sqref>
                  </c15:fullRef>
                </c:ext>
              </c:extLst>
              <c:f>('CONSOLIDATED KPI2'!$AA$6,'CONSOLIDATED KPI2'!$AA$8)</c:f>
              <c:numCache>
                <c:formatCode>General</c:formatCode>
                <c:ptCount val="2"/>
                <c:pt idx="0">
                  <c:v>40</c:v>
                </c:pt>
                <c:pt idx="1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7F-4B9D-B936-2101680F92AD}"/>
            </c:ext>
          </c:extLst>
        </c:ser>
        <c:ser>
          <c:idx val="1"/>
          <c:order val="1"/>
          <c:tx>
            <c:strRef>
              <c:f>'CONSOLIDATED KPI2'!$AB$2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('CONSOLIDATED KPI2'!$A$6,'CONSOLIDATED KPI2'!$A$8)</c:f>
              <c:numCache>
                <c:formatCode>mmm\-yy</c:formatCode>
                <c:ptCount val="2"/>
                <c:pt idx="0">
                  <c:v>45108</c:v>
                </c:pt>
                <c:pt idx="1">
                  <c:v>45170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KPI2'!$AB$3:$AB$14</c15:sqref>
                  </c15:fullRef>
                </c:ext>
              </c:extLst>
              <c:f>('CONSOLIDATED KPI2'!$AB$6,'CONSOLIDATED KPI2'!$AB$8)</c:f>
              <c:numCache>
                <c:formatCode>General</c:formatCode>
                <c:ptCount val="2"/>
                <c:pt idx="0">
                  <c:v>38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7F-4B9D-B936-2101680F92A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'CONSOLIDATED KPI2'!$J$2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KPI2'!$J$3:$J$14</c15:sqref>
                  </c15:fullRef>
                </c:ext>
              </c:extLst>
              <c:f>'CONSOLIDATED KPI2'!$J$4:$J$6</c:f>
              <c:numCache>
                <c:formatCode>0.0</c:formatCode>
                <c:ptCount val="3"/>
                <c:pt idx="0">
                  <c:v>30.90909090909091</c:v>
                </c:pt>
                <c:pt idx="1">
                  <c:v>29.818181818181817</c:v>
                </c:pt>
                <c:pt idx="2">
                  <c:v>30.818181818181817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5-4120-ABE6-8FB93037F1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0.0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'CONSOLIDATED KPI2'!$V$2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KPI2'!$V$3:$V$14</c15:sqref>
                  </c15:fullRef>
                </c:ext>
              </c:extLst>
              <c:f>'CONSOLIDATED KPI2'!$V$6</c:f>
              <c:numCache>
                <c:formatCode>#,##0.00</c:formatCode>
                <c:ptCount val="1"/>
                <c:pt idx="0">
                  <c:v>42930.023569999998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'CONSOLIDATED KPI2'!$V$4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2D89-41C1-A99B-0D898433D820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CA44-4728-A6E2-F36855DDE7C8}"/>
            </c:ext>
          </c:extLst>
        </c:ser>
        <c:ser>
          <c:idx val="1"/>
          <c:order val="1"/>
          <c:tx>
            <c:strRef>
              <c:f>'CONSOLIDATED KPI2'!$W$2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KPI2'!$W$3:$W$14</c15:sqref>
                  </c15:fullRef>
                </c:ext>
              </c:extLst>
              <c:f>'CONSOLIDATED KPI2'!$W$6</c:f>
              <c:numCache>
                <c:formatCode>#,##0.00</c:formatCode>
                <c:ptCount val="1"/>
                <c:pt idx="0">
                  <c:v>26855.362440000001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44-4728-A6E2-F36855DDE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'CONSOLIDATED KPI2'!$X$2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'CONSOLIDATED KPI2'!$X$15</c:f>
              <c:numCache>
                <c:formatCode>#,##0.00</c:formatCode>
                <c:ptCount val="1"/>
                <c:pt idx="0">
                  <c:v>308751.79518000002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9AE4-4AA4-8E61-AEB058B17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'YAMAHA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KPI'!$Q$3:$Q$14</c15:sqref>
                  </c15:fullRef>
                </c:ext>
              </c:extLst>
              <c:f>'YAMAHA KPI'!$Q$6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C4-4599-8337-685D84C37588}"/>
            </c:ext>
          </c:extLst>
        </c:ser>
        <c:ser>
          <c:idx val="1"/>
          <c:order val="1"/>
          <c:tx>
            <c:strRef>
              <c:f>'YAMAHA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KPI'!$R$3:$R$14</c15:sqref>
                  </c15:fullRef>
                </c:ext>
              </c:extLst>
              <c:f>'YAMAHA KPI'!$R$6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C4-4599-8337-685D84C37588}"/>
            </c:ext>
          </c:extLst>
        </c:ser>
        <c:ser>
          <c:idx val="2"/>
          <c:order val="2"/>
          <c:tx>
            <c:strRef>
              <c:f>'YAMAHA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'YAMAHA KPI'!$A$3:$A$14</c15:sqref>
                  </c15:fullRef>
                </c:ext>
              </c:extLst>
              <c:f>'YAMAHA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'YAMAHA KPI'!$S$3:$S$14</c15:sqref>
                  </c15:fullRef>
                </c:ext>
              </c:extLst>
              <c:f>'YAMAHA KPI'!$S$6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'YAMAHA KPI'!$S$3</c15:sqref>
                  <c15:dLbl>
                    <c:idx val="-1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8F96-4A93-818F-AB4EE8D3097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4-4AC4-4599-8337-685D84C3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MONTHLY</a:t>
            </a:r>
            <a:r>
              <a:rPr lang="en-US" b="1" baseline="0"/>
              <a:t> GHG </a:t>
            </a:r>
            <a:r>
              <a:rPr lang="en-US" b="1"/>
              <a:t>EMISSION (KgCO2e)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'CONSOLIDATED KPI2'!$X$2</c:f>
              <c:strCache>
                <c:ptCount val="1"/>
                <c:pt idx="0">
                  <c:v>TOTAL EMISSION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KPI2'!$X$3:$X$14</c15:sqref>
                  </c15:fullRef>
                </c:ext>
              </c:extLst>
              <c:f>'CONSOLIDATED KPI2'!$X$6</c:f>
              <c:numCache>
                <c:formatCode>#,##0.00</c:formatCode>
                <c:ptCount val="1"/>
                <c:pt idx="0">
                  <c:v>69785.386009999987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7-4123-BBC3-CB29DC555A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512891336"/>
        <c:axId val="512895928"/>
      </c:barChart>
      <c:dateAx>
        <c:axId val="51289133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895928"/>
        <c:crosses val="autoZero"/>
        <c:auto val="1"/>
        <c:lblOffset val="100"/>
        <c:baseTimeUnit val="months"/>
      </c:dateAx>
      <c:valAx>
        <c:axId val="512895928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512891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8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'CONSOLIDATED KPI2'!$AF$2</c:f>
              <c:strCache>
                <c:ptCount val="1"/>
                <c:pt idx="0">
                  <c:v>AVERAGE CSR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1666666666666616E-2"/>
                  <c:y val="-0.1203703703703704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036-4A5F-B715-9B6ECB4EE71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'CONSOLIDATED KPI2'!$A$3:$A$14</c15:sqref>
                  </c15:fullRef>
                </c:ext>
              </c:extLst>
              <c:f>'CONSOLIDATED KPI2'!$A$6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'CONSOLIDATED KPI2'!$AF$3:$AF$14</c15:sqref>
                  </c15:fullRef>
                </c:ext>
              </c:extLst>
              <c:f>'CONSOLIDATED KPI2'!$AF$6</c:f>
              <c:numCache>
                <c:formatCode>0.00%</c:formatCode>
                <c:ptCount val="1"/>
                <c:pt idx="0">
                  <c:v>0.82089403952057005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36-4A5F-B715-9B6ECB4EE7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937028432"/>
        <c:axId val="937034664"/>
        <c:axId val="0"/>
      </c:bar3DChart>
      <c:dateAx>
        <c:axId val="93702843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7034664"/>
        <c:crosses val="autoZero"/>
        <c:auto val="1"/>
        <c:lblOffset val="100"/>
        <c:baseTimeUnit val="months"/>
      </c:dateAx>
      <c:valAx>
        <c:axId val="937034664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93702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6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LEADING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INDICATORS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6"/>
          <c:order val="0"/>
          <c:tx>
            <c:strRef>
              <c:f>'MASSILIA KPI'!$K$2</c:f>
              <c:strCache>
                <c:ptCount val="1"/>
                <c:pt idx="0">
                  <c:v>Toolbox Talk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KPI'!$K$3:$K$14</c15:sqref>
                  </c15:fullRef>
                </c:ext>
              </c:extLst>
              <c:f>'MASSILIA KPI'!$K$6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A2-4E17-9CA1-442BBDB1DB3D}"/>
            </c:ext>
          </c:extLst>
        </c:ser>
        <c:ser>
          <c:idx val="0"/>
          <c:order val="1"/>
          <c:tx>
            <c:strRef>
              <c:f>'MASSILIA KPI'!$L$2</c:f>
              <c:strCache>
                <c:ptCount val="1"/>
                <c:pt idx="0">
                  <c:v>Near Miss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KPI'!$L$3:$L$14</c15:sqref>
                  </c15:fullRef>
                </c:ext>
              </c:extLst>
              <c:f>'MASSILIA KPI'!$L$6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6A2-4E17-9CA1-442BBDB1DB3D}"/>
            </c:ext>
          </c:extLst>
        </c:ser>
        <c:ser>
          <c:idx val="1"/>
          <c:order val="2"/>
          <c:tx>
            <c:strRef>
              <c:f>'MASSILIA KPI'!$M$2</c:f>
              <c:strCache>
                <c:ptCount val="1"/>
                <c:pt idx="0">
                  <c:v>QHSE Audit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KPI'!$M$3:$M$14</c15:sqref>
                  </c15:fullRef>
                </c:ext>
              </c:extLst>
              <c:f>'MASSILIA KPI'!$M$6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6A2-4E17-9CA1-442BBDB1DB3D}"/>
            </c:ext>
          </c:extLst>
        </c:ser>
        <c:ser>
          <c:idx val="2"/>
          <c:order val="3"/>
          <c:tx>
            <c:strRef>
              <c:f>'MASSILIA KPI'!$N$2</c:f>
              <c:strCache>
                <c:ptCount val="1"/>
                <c:pt idx="0">
                  <c:v>QHSE Meeting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KPI'!$N$3:$N$14</c15:sqref>
                  </c15:fullRef>
                </c:ext>
              </c:extLst>
              <c:f>'MASSILIA KPI'!$N$6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6A2-4E17-9CA1-442BBDB1DB3D}"/>
            </c:ext>
          </c:extLst>
        </c:ser>
        <c:ser>
          <c:idx val="3"/>
          <c:order val="4"/>
          <c:tx>
            <c:strRef>
              <c:f>'MASSILIA KPI'!$O$2</c:f>
              <c:strCache>
                <c:ptCount val="1"/>
                <c:pt idx="0">
                  <c:v>Emergency Drill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KPI'!$O$3:$O$14</c15:sqref>
                  </c15:fullRef>
                </c:ext>
              </c:extLst>
              <c:f>'MASSILIA KPI'!$O$6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6A2-4E17-9CA1-442BBDB1DB3D}"/>
            </c:ext>
          </c:extLst>
        </c:ser>
        <c:ser>
          <c:idx val="4"/>
          <c:order val="5"/>
          <c:tx>
            <c:strRef>
              <c:f>'MASSILIA KPI'!$P$2</c:f>
              <c:strCache>
                <c:ptCount val="1"/>
                <c:pt idx="0">
                  <c:v>Safety Patrol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KPI'!$P$3:$P$14</c15:sqref>
                  </c15:fullRef>
                </c:ext>
              </c:extLst>
              <c:f>'MASSILIA KPI'!$P$6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6A2-4E17-9CA1-442BBDB1DB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030325616"/>
        <c:axId val="1030324632"/>
        <c:axId val="0"/>
      </c:bar3DChart>
      <c:dateAx>
        <c:axId val="10303256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324632"/>
        <c:crosses val="autoZero"/>
        <c:auto val="1"/>
        <c:lblOffset val="100"/>
        <c:baseTimeUnit val="months"/>
      </c:dateAx>
      <c:valAx>
        <c:axId val="103032463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030325616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accent3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'MASSILIA KPI'!$J$2</c:f>
              <c:strCache>
                <c:ptCount val="1"/>
                <c:pt idx="0">
                  <c:v>DAYS WITHOUT ACCIDENT</c:v>
                </c:pt>
              </c:strCache>
            </c:strRef>
          </c:tx>
          <c:spPr>
            <a:ln w="22225" cap="sq">
              <a:solidFill>
                <a:schemeClr val="accent2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KPI'!$A$4:$A$6</c:f>
              <c:numCache>
                <c:formatCode>mmm\-yy</c:formatCode>
                <c:ptCount val="3"/>
                <c:pt idx="0">
                  <c:v>45047</c:v>
                </c:pt>
                <c:pt idx="1">
                  <c:v>45078</c:v>
                </c:pt>
                <c:pt idx="2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KPI'!$J$3:$J$14</c15:sqref>
                  </c15:fullRef>
                </c:ext>
              </c:extLst>
              <c:f>'MASSILIA KPI'!$J$4:$J$6</c:f>
              <c:numCache>
                <c:formatCode>General</c:formatCode>
                <c:ptCount val="3"/>
                <c:pt idx="0">
                  <c:v>31</c:v>
                </c:pt>
                <c:pt idx="1">
                  <c:v>30</c:v>
                </c:pt>
                <c:pt idx="2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60-44F2-A578-FDF44874D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122584"/>
        <c:axId val="663122912"/>
      </c:lineChart>
      <c:dateAx>
        <c:axId val="66312258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122912"/>
        <c:crosses val="autoZero"/>
        <c:auto val="1"/>
        <c:lblOffset val="100"/>
        <c:baseTimeUnit val="months"/>
      </c:dateAx>
      <c:valAx>
        <c:axId val="6631229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3122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>
      <a:gsLst>
        <a:gs pos="0">
          <a:schemeClr val="accent1">
            <a:lumMod val="5000"/>
            <a:lumOff val="95000"/>
          </a:schemeClr>
        </a:gs>
        <a:gs pos="74000">
          <a:schemeClr val="accent1">
            <a:lumMod val="45000"/>
            <a:lumOff val="55000"/>
          </a:schemeClr>
        </a:gs>
        <a:gs pos="83000">
          <a:schemeClr val="accent1">
            <a:lumMod val="45000"/>
            <a:lumOff val="55000"/>
          </a:schemeClr>
        </a:gs>
        <a:gs pos="100000">
          <a:schemeClr val="accent1">
            <a:lumMod val="30000"/>
            <a:lumOff val="70000"/>
          </a:schemeClr>
        </a:gs>
      </a:gsLst>
      <a:lin ang="5400000" scaled="1"/>
    </a:gra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EMISSION (KgCO2e)</a:t>
            </a:r>
          </a:p>
          <a:p>
            <a:pPr>
              <a:defRPr b="1"/>
            </a:pPr>
            <a:r>
              <a:rPr lang="en-US" b="1" baseline="0"/>
              <a:t>(YTD)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cat>
            <c:strRef>
              <c:f>'MASSILIA KPI'!$X$2</c:f>
              <c:strCache>
                <c:ptCount val="1"/>
                <c:pt idx="0">
                  <c:v>TOTAL EMISSION (KgCO2e)</c:v>
                </c:pt>
              </c:strCache>
            </c:strRef>
          </c:cat>
          <c:val>
            <c:numRef>
              <c:f>'MASSILIA KPI'!$X$15</c:f>
              <c:numCache>
                <c:formatCode>#,##0.00</c:formatCode>
                <c:ptCount val="1"/>
                <c:pt idx="0">
                  <c:v>62147.19</c:v>
                </c:pt>
              </c:numCache>
            </c:numRef>
          </c:val>
          <c:shape val="pyramid"/>
          <c:extLst>
            <c:ext xmlns:c16="http://schemas.microsoft.com/office/drawing/2014/chart" uri="{C3380CC4-5D6E-409C-BE32-E72D297353CC}">
              <c16:uniqueId val="{00000000-DE82-4399-984A-306642CF2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48341200"/>
        <c:axId val="848339232"/>
        <c:axId val="0"/>
      </c:bar3DChart>
      <c:catAx>
        <c:axId val="848341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48339232"/>
        <c:crosses val="autoZero"/>
        <c:auto val="1"/>
        <c:lblAlgn val="ctr"/>
        <c:lblOffset val="100"/>
        <c:noMultiLvlLbl val="0"/>
      </c:catAx>
      <c:valAx>
        <c:axId val="848339232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848341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GHG</a:t>
            </a:r>
            <a:r>
              <a:rPr lang="en-US" b="1" baseline="0"/>
              <a:t> EMISSION, KgCO2e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'MASSILIA KPI'!$V$2</c:f>
              <c:strCache>
                <c:ptCount val="1"/>
                <c:pt idx="0">
                  <c:v>GHG EMISSION (GENERATOR) (KgCO2e)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KPI'!$V$3:$V$14</c15:sqref>
                  </c15:fullRef>
                </c:ext>
              </c:extLst>
              <c:f>'MASSILIA KPI'!$V$6</c:f>
              <c:numCache>
                <c:formatCode>#,##0.00</c:formatCode>
                <c:ptCount val="1"/>
                <c:pt idx="0">
                  <c:v>7229.4250000000002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'MASSILIA KPI'!$V$4</c15:sqref>
                  <c15:dLbl>
                    <c:idx val="-1"/>
                    <c:layout>
                      <c:manualLayout>
                        <c:x val="-0.1906906906906907"/>
                        <c:y val="-5.4076236448780574E-17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22ED-4F53-9E1E-21689103E37B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1-230D-4E1D-8750-8CBA848C18BE}"/>
            </c:ext>
          </c:extLst>
        </c:ser>
        <c:ser>
          <c:idx val="1"/>
          <c:order val="1"/>
          <c:tx>
            <c:strRef>
              <c:f>'MASSILIA KPI'!$W$2</c:f>
              <c:strCache>
                <c:ptCount val="1"/>
                <c:pt idx="0">
                  <c:v>GHG EMISSION (ELECTRICITY) (KgCO2e)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KPI'!$W$3:$W$14</c15:sqref>
                  </c15:fullRef>
                </c:ext>
              </c:extLst>
              <c:f>'MASSILIA KPI'!$W$6</c:f>
              <c:numCache>
                <c:formatCode>#,##0.00</c:formatCode>
                <c:ptCount val="1"/>
                <c:pt idx="0">
                  <c:v>5544.9629999999997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0D-4E1D-8750-8CBA848C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30606888"/>
        <c:axId val="830611480"/>
        <c:axId val="0"/>
      </c:bar3DChart>
      <c:dateAx>
        <c:axId val="830606888"/>
        <c:scaling>
          <c:orientation val="minMax"/>
        </c:scaling>
        <c:delete val="0"/>
        <c:axPos val="l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611480"/>
        <c:crosses val="autoZero"/>
        <c:auto val="1"/>
        <c:lblOffset val="100"/>
        <c:baseTimeUnit val="months"/>
      </c:dateAx>
      <c:valAx>
        <c:axId val="830611480"/>
        <c:scaling>
          <c:orientation val="minMax"/>
        </c:scaling>
        <c:delete val="1"/>
        <c:axPos val="b"/>
        <c:numFmt formatCode="#,##0.00" sourceLinked="1"/>
        <c:majorTickMark val="none"/>
        <c:minorTickMark val="none"/>
        <c:tickLblPos val="nextTo"/>
        <c:crossAx val="83060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accent4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HSE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TRAINING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'MASSILIA KPI'!$AA$2</c:f>
              <c:strCache>
                <c:ptCount val="1"/>
                <c:pt idx="0">
                  <c:v>TARGETED NO.OF TRAINEES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1540863952997494E-17"/>
                  <c:y val="-2.31617207881915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7A7-4E23-B044-D82B68078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KPI'!$AA$3:$AA$14</c15:sqref>
                  </c15:fullRef>
                </c:ext>
              </c:extLst>
              <c:f>'MASSILIA KPI'!$AA$6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57-4B30-BC02-6071F8842784}"/>
            </c:ext>
          </c:extLst>
        </c:ser>
        <c:ser>
          <c:idx val="1"/>
          <c:order val="1"/>
          <c:tx>
            <c:strRef>
              <c:f>'MASSILIA KPI'!$AB$2</c:f>
              <c:strCache>
                <c:ptCount val="1"/>
                <c:pt idx="0">
                  <c:v>ACTUAL NO. OF TRAINEES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4.5317829639930215E-3"/>
                  <c:y val="-2.31617207881915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7A7-4E23-B044-D82B6807894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KPI'!$AB$3:$AB$14</c15:sqref>
                  </c15:fullRef>
                </c:ext>
              </c:extLst>
              <c:f>'MASSILIA KPI'!$AB$6</c:f>
              <c:numCache>
                <c:formatCode>General</c:formatCode>
                <c:ptCount val="1"/>
                <c:pt idx="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B57-4B30-BC02-6071F88427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326573720"/>
        <c:axId val="326569784"/>
        <c:axId val="0"/>
      </c:bar3DChart>
      <c:dateAx>
        <c:axId val="32657372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569784"/>
        <c:crosses val="autoZero"/>
        <c:auto val="1"/>
        <c:lblOffset val="100"/>
        <c:baseTimeUnit val="months"/>
      </c:dateAx>
      <c:valAx>
        <c:axId val="3265697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326573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GENERATED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WASTE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'MASSILIA KPI'!$Q$2</c:f>
              <c:strCache>
                <c:ptCount val="1"/>
                <c:pt idx="0">
                  <c:v>CONDEMNED TYRES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KPI'!$Q$3:$Q$14</c15:sqref>
                  </c15:fullRef>
                </c:ext>
              </c:extLst>
              <c:f>'MASSILIA KPI'!$Q$6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82-48DA-A891-71A666EFE5B7}"/>
            </c:ext>
          </c:extLst>
        </c:ser>
        <c:ser>
          <c:idx val="1"/>
          <c:order val="1"/>
          <c:tx>
            <c:strRef>
              <c:f>'MASSILIA KPI'!$R$2</c:f>
              <c:strCache>
                <c:ptCount val="1"/>
                <c:pt idx="0">
                  <c:v>CONDEMNED BATTERIES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KPI'!$R$3:$R$14</c15:sqref>
                  </c15:fullRef>
                </c:ext>
              </c:extLst>
              <c:f>'MASSILIA KPI'!$R$6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82-48DA-A891-71A666EFE5B7}"/>
            </c:ext>
          </c:extLst>
        </c:ser>
        <c:ser>
          <c:idx val="2"/>
          <c:order val="2"/>
          <c:tx>
            <c:strRef>
              <c:f>'MASSILIA KPI'!$S$2</c:f>
              <c:strCache>
                <c:ptCount val="1"/>
                <c:pt idx="0">
                  <c:v>WASTE OIL (DRUM)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KPI'!$S$3:$S$14</c15:sqref>
                  </c15:fullRef>
                </c:ext>
              </c:extLst>
              <c:f>'MASSILIA KPI'!$S$6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82-48DA-A891-71A666EFE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55077376"/>
        <c:axId val="955066224"/>
        <c:axId val="0"/>
      </c:bar3DChart>
      <c:dateAx>
        <c:axId val="955077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6224"/>
        <c:crosses val="autoZero"/>
        <c:auto val="1"/>
        <c:lblOffset val="100"/>
        <c:baseTimeUnit val="months"/>
      </c:dateAx>
      <c:valAx>
        <c:axId val="95506622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5507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60000"/>
        <a:lumOff val="4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ENERGY</a:t>
            </a:r>
            <a:r>
              <a:rPr lang="en-US" b="1" baseline="0">
                <a:solidFill>
                  <a:sysClr val="windowText" lastClr="000000"/>
                </a:solidFill>
                <a:latin typeface="Arial Narrow" panose="020B0606020202030204" pitchFamily="34" charset="0"/>
              </a:rPr>
              <a:t> USAGE</a:t>
            </a:r>
            <a:endParaRPr lang="en-US" b="1">
              <a:solidFill>
                <a:sysClr val="windowText" lastClr="000000"/>
              </a:solidFill>
              <a:latin typeface="Arial Narrow" panose="020B060602020203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Arial Narrow" panose="020B060602020203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'MASSILIA KPI'!$T$2</c:f>
              <c:strCache>
                <c:ptCount val="1"/>
                <c:pt idx="0">
                  <c:v>APPROXIMATE DIESEL CONSUMPTION, L (GENERATOR)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KPI'!$T$3:$T$14</c15:sqref>
                  </c15:fullRef>
                </c:ext>
              </c:extLst>
              <c:f>'MASSILIA KPI'!$T$6</c:f>
              <c:numCache>
                <c:formatCode>#,##0.00</c:formatCode>
                <c:ptCount val="1"/>
                <c:pt idx="0">
                  <c:v>2725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'MASSILIA KPI'!$T$5</c15:sqref>
                  <c15:dLbl>
                    <c:idx val="-1"/>
                    <c:layout>
                      <c:manualLayout>
                        <c:x val="4.334491700642938E-3"/>
                        <c:y val="-3.5390009985370272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6D7D-45B1-B2AA-F0CD17DDEA0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AFA8-4BEB-9597-233A0354F8EE}"/>
            </c:ext>
          </c:extLst>
        </c:ser>
        <c:ser>
          <c:idx val="1"/>
          <c:order val="1"/>
          <c:tx>
            <c:strRef>
              <c:f>'MASSILIA KPI'!$U$2</c:f>
              <c:strCache>
                <c:ptCount val="1"/>
                <c:pt idx="0">
                  <c:v>ELECTRICITY USAGE (KWH)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KPI'!$U$3:$U$14</c15:sqref>
                  </c15:fullRef>
                </c:ext>
              </c:extLst>
              <c:f>'MASSILIA KPI'!$U$6</c:f>
              <c:numCache>
                <c:formatCode>#,##0.00</c:formatCode>
                <c:ptCount val="1"/>
                <c:pt idx="0">
                  <c:v>15027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'MASSILIA KPI'!$U$3</c15:sqref>
                  <c15:dLbl>
                    <c:idx val="-1"/>
                    <c:layout>
                      <c:manualLayout>
                        <c:x val="3.2844818148040765E-2"/>
                        <c:y val="1.2164750957854405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6D7D-45B1-B2AA-F0CD17DDEA06}"/>
                      </c:ext>
                    </c:extLst>
                  </c15:dLbl>
                </c15:categoryFilterException>
                <c15:categoryFilterException>
                  <c15:sqref>'MASSILIA KPI'!$U$4</c15:sqref>
                  <c15:dLbl>
                    <c:idx val="-1"/>
                    <c:layout>
                      <c:manualLayout>
                        <c:x val="3.8888781928511008E-2"/>
                        <c:y val="6.8965517241378754E-3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6D7D-45B1-B2AA-F0CD17DDEA06}"/>
                      </c:ext>
                    </c:extLst>
                  </c15:dLbl>
                </c15:categoryFilterException>
                <c15:categoryFilterException>
                  <c15:sqref>'MASSILIA KPI'!$U$5</c15:sqref>
                  <c15:dLbl>
                    <c:idx val="-1"/>
                    <c:layout>
                      <c:manualLayout>
                        <c:x val="4.1737742091600437E-2"/>
                        <c:y val="-1.7142790794881971E-2"/>
                      </c:manualLayout>
                    </c:layout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6D7D-45B1-B2AA-F0CD17DDEA0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5-AFA8-4BEB-9597-233A0354F8E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20022376"/>
        <c:axId val="1020016800"/>
        <c:axId val="0"/>
      </c:bar3DChart>
      <c:dateAx>
        <c:axId val="102002237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016800"/>
        <c:crosses val="autoZero"/>
        <c:auto val="1"/>
        <c:lblOffset val="100"/>
        <c:baseTimeUnit val="months"/>
      </c:dateAx>
      <c:valAx>
        <c:axId val="1020016800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1020022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40000"/>
        <a:lumOff val="6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'MASSILIA KPI'!$AE$2</c:f>
              <c:strCache>
                <c:ptCount val="1"/>
                <c:pt idx="0">
                  <c:v>5S SCORES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layout>
                <c:manualLayout>
                  <c:x val="1.8120853249625455E-2"/>
                  <c:y val="-4.630653008671080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E39-4A02-8CB6-3924BB0A90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noFill/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extLst>
                <c:ext xmlns:c15="http://schemas.microsoft.com/office/drawing/2012/chart" uri="{02D57815-91ED-43cb-92C2-25804820EDAC}">
                  <c15:fullRef>
                    <c15:sqref>'MASSILIA KPI'!$A$3:$A$14</c15:sqref>
                  </c15:fullRef>
                </c:ext>
              </c:extLst>
              <c:f>'MASSILIA KPI'!$A$6</c:f>
              <c:numCache>
                <c:formatCode>mmm\-yy</c:formatCode>
                <c:ptCount val="1"/>
                <c:pt idx="0">
                  <c:v>45108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'MASSILIA KPI'!$AE$3:$AE$14</c15:sqref>
                  </c15:fullRef>
                </c:ext>
              </c:extLst>
              <c:f>'MASSILIA KPI'!$AE$6</c:f>
              <c:numCache>
                <c:formatCode>0.00%</c:formatCode>
                <c:ptCount val="1"/>
                <c:pt idx="0">
                  <c:v>0.95779999999999998</c:v>
                </c:pt>
              </c:numCache>
            </c:numRef>
          </c:val>
          <c:shape val="cylinder"/>
          <c:extLst>
            <c:ext xmlns:c16="http://schemas.microsoft.com/office/drawing/2014/chart" uri="{C3380CC4-5D6E-409C-BE32-E72D297353CC}">
              <c16:uniqueId val="{00000000-A0DB-4840-BC53-F6F1CE8DD8D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547040072"/>
        <c:axId val="547039088"/>
        <c:axId val="0"/>
      </c:bar3DChart>
      <c:dateAx>
        <c:axId val="5470400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039088"/>
        <c:crosses val="autoZero"/>
        <c:auto val="1"/>
        <c:lblOffset val="100"/>
        <c:baseTimeUnit val="months"/>
      </c:dateAx>
      <c:valAx>
        <c:axId val="547039088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47040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FF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customXml" Target="../ink/ink1.xml"/><Relationship Id="rId1" Type="http://schemas.openxmlformats.org/officeDocument/2006/relationships/image" Target="../media/image1.jpeg"/><Relationship Id="rId5" Type="http://schemas.openxmlformats.org/officeDocument/2006/relationships/image" Target="../media/image4.emf"/><Relationship Id="rId4" Type="http://schemas.openxmlformats.org/officeDocument/2006/relationships/image" Target="../media/image3.emf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7.xml"/><Relationship Id="rId3" Type="http://schemas.openxmlformats.org/officeDocument/2006/relationships/chart" Target="../charts/chart72.xml"/><Relationship Id="rId7" Type="http://schemas.openxmlformats.org/officeDocument/2006/relationships/chart" Target="../charts/chart76.xml"/><Relationship Id="rId2" Type="http://schemas.openxmlformats.org/officeDocument/2006/relationships/chart" Target="../charts/chart71.xml"/><Relationship Id="rId1" Type="http://schemas.openxmlformats.org/officeDocument/2006/relationships/chart" Target="../charts/chart70.xml"/><Relationship Id="rId6" Type="http://schemas.openxmlformats.org/officeDocument/2006/relationships/chart" Target="../charts/chart75.xml"/><Relationship Id="rId11" Type="http://schemas.openxmlformats.org/officeDocument/2006/relationships/chart" Target="../charts/chart80.xml"/><Relationship Id="rId5" Type="http://schemas.openxmlformats.org/officeDocument/2006/relationships/chart" Target="../charts/chart74.xml"/><Relationship Id="rId10" Type="http://schemas.openxmlformats.org/officeDocument/2006/relationships/chart" Target="../charts/chart79.xml"/><Relationship Id="rId4" Type="http://schemas.openxmlformats.org/officeDocument/2006/relationships/chart" Target="../charts/chart73.xml"/><Relationship Id="rId9" Type="http://schemas.openxmlformats.org/officeDocument/2006/relationships/chart" Target="../charts/chart78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8.xml"/><Relationship Id="rId3" Type="http://schemas.openxmlformats.org/officeDocument/2006/relationships/chart" Target="../charts/chart83.xml"/><Relationship Id="rId7" Type="http://schemas.openxmlformats.org/officeDocument/2006/relationships/chart" Target="../charts/chart87.xml"/><Relationship Id="rId2" Type="http://schemas.openxmlformats.org/officeDocument/2006/relationships/chart" Target="../charts/chart82.xml"/><Relationship Id="rId1" Type="http://schemas.openxmlformats.org/officeDocument/2006/relationships/chart" Target="../charts/chart81.xml"/><Relationship Id="rId6" Type="http://schemas.openxmlformats.org/officeDocument/2006/relationships/chart" Target="../charts/chart86.xml"/><Relationship Id="rId11" Type="http://schemas.openxmlformats.org/officeDocument/2006/relationships/chart" Target="../charts/chart91.xml"/><Relationship Id="rId5" Type="http://schemas.openxmlformats.org/officeDocument/2006/relationships/chart" Target="../charts/chart85.xml"/><Relationship Id="rId10" Type="http://schemas.openxmlformats.org/officeDocument/2006/relationships/chart" Target="../charts/chart90.xml"/><Relationship Id="rId4" Type="http://schemas.openxmlformats.org/officeDocument/2006/relationships/chart" Target="../charts/chart84.xml"/><Relationship Id="rId9" Type="http://schemas.openxmlformats.org/officeDocument/2006/relationships/chart" Target="../charts/chart89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9.xml"/><Relationship Id="rId3" Type="http://schemas.openxmlformats.org/officeDocument/2006/relationships/chart" Target="../charts/chart94.xml"/><Relationship Id="rId7" Type="http://schemas.openxmlformats.org/officeDocument/2006/relationships/chart" Target="../charts/chart98.xml"/><Relationship Id="rId2" Type="http://schemas.openxmlformats.org/officeDocument/2006/relationships/chart" Target="../charts/chart93.xml"/><Relationship Id="rId1" Type="http://schemas.openxmlformats.org/officeDocument/2006/relationships/chart" Target="../charts/chart92.xml"/><Relationship Id="rId6" Type="http://schemas.openxmlformats.org/officeDocument/2006/relationships/chart" Target="../charts/chart97.xml"/><Relationship Id="rId11" Type="http://schemas.openxmlformats.org/officeDocument/2006/relationships/chart" Target="../charts/chart102.xml"/><Relationship Id="rId5" Type="http://schemas.openxmlformats.org/officeDocument/2006/relationships/chart" Target="../charts/chart96.xml"/><Relationship Id="rId10" Type="http://schemas.openxmlformats.org/officeDocument/2006/relationships/chart" Target="../charts/chart101.xml"/><Relationship Id="rId4" Type="http://schemas.openxmlformats.org/officeDocument/2006/relationships/chart" Target="../charts/chart95.xml"/><Relationship Id="rId9" Type="http://schemas.openxmlformats.org/officeDocument/2006/relationships/chart" Target="../charts/chart100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0.xml"/><Relationship Id="rId3" Type="http://schemas.openxmlformats.org/officeDocument/2006/relationships/chart" Target="../charts/chart105.xml"/><Relationship Id="rId7" Type="http://schemas.openxmlformats.org/officeDocument/2006/relationships/chart" Target="../charts/chart109.xml"/><Relationship Id="rId2" Type="http://schemas.openxmlformats.org/officeDocument/2006/relationships/chart" Target="../charts/chart104.xml"/><Relationship Id="rId1" Type="http://schemas.openxmlformats.org/officeDocument/2006/relationships/chart" Target="../charts/chart103.xml"/><Relationship Id="rId6" Type="http://schemas.openxmlformats.org/officeDocument/2006/relationships/chart" Target="../charts/chart108.xml"/><Relationship Id="rId5" Type="http://schemas.openxmlformats.org/officeDocument/2006/relationships/chart" Target="../charts/chart107.xml"/><Relationship Id="rId10" Type="http://schemas.openxmlformats.org/officeDocument/2006/relationships/chart" Target="../charts/chart112.xml"/><Relationship Id="rId4" Type="http://schemas.openxmlformats.org/officeDocument/2006/relationships/chart" Target="../charts/chart106.xml"/><Relationship Id="rId9" Type="http://schemas.openxmlformats.org/officeDocument/2006/relationships/chart" Target="../charts/chart111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0.xml"/><Relationship Id="rId3" Type="http://schemas.openxmlformats.org/officeDocument/2006/relationships/chart" Target="../charts/chart115.xml"/><Relationship Id="rId7" Type="http://schemas.openxmlformats.org/officeDocument/2006/relationships/chart" Target="../charts/chart119.xml"/><Relationship Id="rId2" Type="http://schemas.openxmlformats.org/officeDocument/2006/relationships/chart" Target="../charts/chart114.xml"/><Relationship Id="rId1" Type="http://schemas.openxmlformats.org/officeDocument/2006/relationships/chart" Target="../charts/chart113.xml"/><Relationship Id="rId6" Type="http://schemas.openxmlformats.org/officeDocument/2006/relationships/chart" Target="../charts/chart118.xml"/><Relationship Id="rId11" Type="http://schemas.openxmlformats.org/officeDocument/2006/relationships/chart" Target="../charts/chart123.xml"/><Relationship Id="rId5" Type="http://schemas.openxmlformats.org/officeDocument/2006/relationships/chart" Target="../charts/chart117.xml"/><Relationship Id="rId10" Type="http://schemas.openxmlformats.org/officeDocument/2006/relationships/chart" Target="../charts/chart122.xml"/><Relationship Id="rId4" Type="http://schemas.openxmlformats.org/officeDocument/2006/relationships/chart" Target="../charts/chart116.xml"/><Relationship Id="rId9" Type="http://schemas.openxmlformats.org/officeDocument/2006/relationships/chart" Target="../charts/chart121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1.xml"/><Relationship Id="rId3" Type="http://schemas.openxmlformats.org/officeDocument/2006/relationships/chart" Target="../charts/chart126.xml"/><Relationship Id="rId7" Type="http://schemas.openxmlformats.org/officeDocument/2006/relationships/chart" Target="../charts/chart130.xml"/><Relationship Id="rId2" Type="http://schemas.openxmlformats.org/officeDocument/2006/relationships/chart" Target="../charts/chart125.xml"/><Relationship Id="rId1" Type="http://schemas.openxmlformats.org/officeDocument/2006/relationships/chart" Target="../charts/chart124.xml"/><Relationship Id="rId6" Type="http://schemas.openxmlformats.org/officeDocument/2006/relationships/chart" Target="../charts/chart129.xml"/><Relationship Id="rId11" Type="http://schemas.openxmlformats.org/officeDocument/2006/relationships/chart" Target="../charts/chart134.xml"/><Relationship Id="rId5" Type="http://schemas.openxmlformats.org/officeDocument/2006/relationships/chart" Target="../charts/chart128.xml"/><Relationship Id="rId10" Type="http://schemas.openxmlformats.org/officeDocument/2006/relationships/chart" Target="../charts/chart133.xml"/><Relationship Id="rId4" Type="http://schemas.openxmlformats.org/officeDocument/2006/relationships/chart" Target="../charts/chart127.xml"/><Relationship Id="rId9" Type="http://schemas.openxmlformats.org/officeDocument/2006/relationships/chart" Target="../charts/chart13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5" Type="http://schemas.openxmlformats.org/officeDocument/2006/relationships/chart" Target="../charts/chart8.xml"/><Relationship Id="rId10" Type="http://schemas.openxmlformats.org/officeDocument/2006/relationships/chart" Target="../charts/chart13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.xml"/><Relationship Id="rId3" Type="http://schemas.openxmlformats.org/officeDocument/2006/relationships/chart" Target="../charts/chart17.xml"/><Relationship Id="rId7" Type="http://schemas.openxmlformats.org/officeDocument/2006/relationships/chart" Target="../charts/chart21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10" Type="http://schemas.openxmlformats.org/officeDocument/2006/relationships/chart" Target="../charts/chart24.xml"/><Relationship Id="rId4" Type="http://schemas.openxmlformats.org/officeDocument/2006/relationships/chart" Target="../charts/chart18.xml"/><Relationship Id="rId9" Type="http://schemas.openxmlformats.org/officeDocument/2006/relationships/chart" Target="../charts/chart23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3.xml"/><Relationship Id="rId3" Type="http://schemas.openxmlformats.org/officeDocument/2006/relationships/chart" Target="../charts/chart38.xml"/><Relationship Id="rId7" Type="http://schemas.openxmlformats.org/officeDocument/2006/relationships/chart" Target="../charts/chart42.xml"/><Relationship Id="rId2" Type="http://schemas.openxmlformats.org/officeDocument/2006/relationships/chart" Target="../charts/chart37.xml"/><Relationship Id="rId1" Type="http://schemas.openxmlformats.org/officeDocument/2006/relationships/chart" Target="../charts/chart36.xml"/><Relationship Id="rId6" Type="http://schemas.openxmlformats.org/officeDocument/2006/relationships/chart" Target="../charts/chart41.xml"/><Relationship Id="rId5" Type="http://schemas.openxmlformats.org/officeDocument/2006/relationships/chart" Target="../charts/chart40.xml"/><Relationship Id="rId10" Type="http://schemas.openxmlformats.org/officeDocument/2006/relationships/chart" Target="../charts/chart45.xml"/><Relationship Id="rId4" Type="http://schemas.openxmlformats.org/officeDocument/2006/relationships/chart" Target="../charts/chart39.xml"/><Relationship Id="rId9" Type="http://schemas.openxmlformats.org/officeDocument/2006/relationships/chart" Target="../charts/chart44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13" Type="http://schemas.openxmlformats.org/officeDocument/2006/relationships/chart" Target="../charts/chart58.xml"/><Relationship Id="rId3" Type="http://schemas.openxmlformats.org/officeDocument/2006/relationships/chart" Target="../charts/chart48.xml"/><Relationship Id="rId7" Type="http://schemas.openxmlformats.org/officeDocument/2006/relationships/chart" Target="../charts/chart52.xml"/><Relationship Id="rId12" Type="http://schemas.openxmlformats.org/officeDocument/2006/relationships/chart" Target="../charts/chart57.xml"/><Relationship Id="rId2" Type="http://schemas.openxmlformats.org/officeDocument/2006/relationships/chart" Target="../charts/chart47.xml"/><Relationship Id="rId1" Type="http://schemas.openxmlformats.org/officeDocument/2006/relationships/chart" Target="../charts/chart46.xml"/><Relationship Id="rId6" Type="http://schemas.openxmlformats.org/officeDocument/2006/relationships/chart" Target="../charts/chart51.xml"/><Relationship Id="rId11" Type="http://schemas.openxmlformats.org/officeDocument/2006/relationships/chart" Target="../charts/chart56.xml"/><Relationship Id="rId5" Type="http://schemas.openxmlformats.org/officeDocument/2006/relationships/chart" Target="../charts/chart50.xml"/><Relationship Id="rId10" Type="http://schemas.openxmlformats.org/officeDocument/2006/relationships/chart" Target="../charts/chart55.xml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6.xml"/><Relationship Id="rId3" Type="http://schemas.openxmlformats.org/officeDocument/2006/relationships/chart" Target="../charts/chart61.xml"/><Relationship Id="rId7" Type="http://schemas.openxmlformats.org/officeDocument/2006/relationships/chart" Target="../charts/chart65.xml"/><Relationship Id="rId2" Type="http://schemas.openxmlformats.org/officeDocument/2006/relationships/chart" Target="../charts/chart60.xml"/><Relationship Id="rId1" Type="http://schemas.openxmlformats.org/officeDocument/2006/relationships/chart" Target="../charts/chart59.xml"/><Relationship Id="rId6" Type="http://schemas.openxmlformats.org/officeDocument/2006/relationships/chart" Target="../charts/chart64.xml"/><Relationship Id="rId11" Type="http://schemas.openxmlformats.org/officeDocument/2006/relationships/chart" Target="../charts/chart69.xml"/><Relationship Id="rId5" Type="http://schemas.openxmlformats.org/officeDocument/2006/relationships/chart" Target="../charts/chart63.xml"/><Relationship Id="rId10" Type="http://schemas.openxmlformats.org/officeDocument/2006/relationships/chart" Target="../charts/chart68.xml"/><Relationship Id="rId4" Type="http://schemas.openxmlformats.org/officeDocument/2006/relationships/chart" Target="../charts/chart62.xml"/><Relationship Id="rId9" Type="http://schemas.openxmlformats.org/officeDocument/2006/relationships/chart" Target="../charts/chart6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247650</xdr:colOff>
      <xdr:row>2</xdr:row>
      <xdr:rowOff>28576</xdr:rowOff>
    </xdr:from>
    <xdr:to>
      <xdr:col>1</xdr:col>
      <xdr:colOff>1238250</xdr:colOff>
      <xdr:row>3</xdr:row>
      <xdr:rowOff>375143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2E38D9-1046-44DD-BF21-6F961704EF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1050" y="942976"/>
          <a:ext cx="990600" cy="803767"/>
        </a:xfrm>
        <a:prstGeom prst="rect">
          <a:avLst/>
        </a:prstGeom>
      </xdr:spPr>
    </xdr:pic>
    <xdr:clientData/>
  </xdr:twoCellAnchor>
  <xdr:twoCellAnchor>
    <xdr:from>
      <xdr:col>2</xdr:col>
      <xdr:colOff>1171575</xdr:colOff>
      <xdr:row>10</xdr:row>
      <xdr:rowOff>0</xdr:rowOff>
    </xdr:from>
    <xdr:to>
      <xdr:col>2</xdr:col>
      <xdr:colOff>2010410</xdr:colOff>
      <xdr:row>11</xdr:row>
      <xdr:rowOff>13335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F9ECB6C7-C12B-4CED-9FA4-D4D1664C630D}"/>
                </a:ext>
              </a:extLst>
            </xdr14:cNvPr>
            <xdr14:cNvContentPartPr/>
          </xdr14:nvContentPartPr>
          <xdr14:nvPr macro=""/>
          <xdr14:xfrm>
            <a:off x="3524250" y="3429000"/>
            <a:ext cx="838835" cy="356235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35F2A968-DAC3-4A78-A05D-0CBFF7538234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3508769" y="3413527"/>
              <a:ext cx="869076" cy="3864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1314451</xdr:colOff>
      <xdr:row>9</xdr:row>
      <xdr:rowOff>19050</xdr:rowOff>
    </xdr:from>
    <xdr:to>
      <xdr:col>2</xdr:col>
      <xdr:colOff>1790701</xdr:colOff>
      <xdr:row>9</xdr:row>
      <xdr:rowOff>295275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85E6A95-D79D-4F63-8BC8-CAA2488327B2}"/>
            </a:ext>
          </a:extLst>
        </xdr:cNvPr>
        <xdr:cNvPicPr/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6" y="3448050"/>
          <a:ext cx="476250" cy="276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</xdr:col>
      <xdr:colOff>1314452</xdr:colOff>
      <xdr:row>11</xdr:row>
      <xdr:rowOff>47627</xdr:rowOff>
    </xdr:from>
    <xdr:to>
      <xdr:col>2</xdr:col>
      <xdr:colOff>1641682</xdr:colOff>
      <xdr:row>12</xdr:row>
      <xdr:rowOff>19051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ED6CBA0-8A85-4ADA-8D6B-A53AC81AD5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27" y="4238627"/>
          <a:ext cx="327230" cy="4286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8CC257-8D09-4396-9079-49FC69060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C827CE5-BF81-4575-9A90-C4FC80AD1A1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ACC1ACB-E167-4B3B-94FB-A9E7A4237E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B199237-04AE-439C-AA83-BF9BAC9EF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912B6C0-3683-439D-99C8-A0287F67202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19B17BD8-DB73-4213-BB79-62D02798668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E8DC2E06-AD35-493F-9F2C-C5EF65A1C5B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BFE9365C-8C2E-48C9-8B2E-4515026DD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4EF21766-FC1A-48F9-8AEF-7FCA6E0CC00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27</xdr:col>
      <xdr:colOff>282450</xdr:colOff>
      <xdr:row>13</xdr:row>
      <xdr:rowOff>47775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36A5345-6F35-42B0-A47E-6992C6D25B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</xdr:row>
      <xdr:rowOff>69850</xdr:rowOff>
    </xdr:from>
    <xdr:to>
      <xdr:col>5</xdr:col>
      <xdr:colOff>264400</xdr:colOff>
      <xdr:row>39</xdr:row>
      <xdr:rowOff>119550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688D51B-BCDC-479B-B2F4-3D7CDAE00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21</xdr:col>
      <xdr:colOff>498600</xdr:colOff>
      <xdr:row>26</xdr:row>
      <xdr:rowOff>109950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8796AAE1-070B-464A-9D2C-F2CE700977A4}"/>
            </a:ext>
          </a:extLst>
        </xdr:cNvPr>
        <xdr:cNvGrpSpPr/>
      </xdr:nvGrpSpPr>
      <xdr:grpSpPr>
        <a:xfrm>
          <a:off x="0" y="0"/>
          <a:ext cx="11700000" cy="4320000"/>
          <a:chOff x="219075" y="0"/>
          <a:chExt cx="11736000" cy="4016230"/>
        </a:xfrm>
      </xdr:grpSpPr>
      <xdr:graphicFrame macro="">
        <xdr:nvGraphicFramePr>
          <xdr:cNvPr id="9" name="Chart 8">
            <a:extLst>
              <a:ext uri="{FF2B5EF4-FFF2-40B4-BE49-F238E27FC236}">
                <a16:creationId xmlns:a16="http://schemas.microsoft.com/office/drawing/2014/main" id="{EC6E5D0E-8BE9-4459-8D50-0E047F7981CC}"/>
              </a:ext>
            </a:extLst>
          </xdr:cNvPr>
          <xdr:cNvGraphicFramePr>
            <a:graphicFrameLocks/>
          </xdr:cNvGraphicFramePr>
        </xdr:nvGraphicFramePr>
        <xdr:xfrm>
          <a:off x="5876925" y="0"/>
          <a:ext cx="3150000" cy="2016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pSp>
        <xdr:nvGrpSpPr>
          <xdr:cNvPr id="11" name="Group 10">
            <a:extLst>
              <a:ext uri="{FF2B5EF4-FFF2-40B4-BE49-F238E27FC236}">
                <a16:creationId xmlns:a16="http://schemas.microsoft.com/office/drawing/2014/main" id="{E490222C-35CC-4D47-9321-96CF0A74EE4B}"/>
              </a:ext>
            </a:extLst>
          </xdr:cNvPr>
          <xdr:cNvGrpSpPr>
            <a:grpSpLocks/>
          </xdr:cNvGrpSpPr>
        </xdr:nvGrpSpPr>
        <xdr:grpSpPr>
          <a:xfrm>
            <a:off x="219075" y="0"/>
            <a:ext cx="11736000" cy="4016230"/>
            <a:chOff x="0" y="0"/>
            <a:chExt cx="13417133" cy="4044827"/>
          </a:xfrm>
        </xdr:grpSpPr>
        <xdr:grpSp>
          <xdr:nvGrpSpPr>
            <xdr:cNvPr id="8" name="Group 7">
              <a:extLst>
                <a:ext uri="{FF2B5EF4-FFF2-40B4-BE49-F238E27FC236}">
                  <a16:creationId xmlns:a16="http://schemas.microsoft.com/office/drawing/2014/main" id="{760224CD-773D-43BC-A58F-A7E3DA8BAB6C}"/>
                </a:ext>
              </a:extLst>
            </xdr:cNvPr>
            <xdr:cNvGrpSpPr/>
          </xdr:nvGrpSpPr>
          <xdr:grpSpPr>
            <a:xfrm>
              <a:off x="0" y="0"/>
              <a:ext cx="10084016" cy="4044827"/>
              <a:chOff x="0" y="0"/>
              <a:chExt cx="10084016" cy="4044827"/>
            </a:xfrm>
          </xdr:grpSpPr>
          <xdr:graphicFrame macro="">
            <xdr:nvGraphicFramePr>
              <xdr:cNvPr id="2" name="Chart 1">
                <a:extLst>
                  <a:ext uri="{FF2B5EF4-FFF2-40B4-BE49-F238E27FC236}">
                    <a16:creationId xmlns:a16="http://schemas.microsoft.com/office/drawing/2014/main" id="{E28DDA8F-B9F0-400B-8452-22885DD1C13B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3" y="2"/>
              <a:ext cx="3360001" cy="2016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2"/>
              </a:graphicData>
            </a:graphic>
          </xdr:graphicFrame>
          <xdr:graphicFrame macro="">
            <xdr:nvGraphicFramePr>
              <xdr:cNvPr id="3" name="Chart 2">
                <a:extLst>
                  <a:ext uri="{FF2B5EF4-FFF2-40B4-BE49-F238E27FC236}">
                    <a16:creationId xmlns:a16="http://schemas.microsoft.com/office/drawing/2014/main" id="{5BCFC5BE-6B20-40CF-8FFC-A7AD5E1D3C1F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3371850" y="0"/>
              <a:ext cx="3360002" cy="2016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graphicFrame macro="">
            <xdr:nvGraphicFramePr>
              <xdr:cNvPr id="4" name="Chart 3">
                <a:extLst>
                  <a:ext uri="{FF2B5EF4-FFF2-40B4-BE49-F238E27FC236}">
                    <a16:creationId xmlns:a16="http://schemas.microsoft.com/office/drawing/2014/main" id="{31432207-E688-41EE-A149-0ED413E671B9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0" y="2019304"/>
              <a:ext cx="3360001" cy="2016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4"/>
              </a:graphicData>
            </a:graphic>
          </xdr:graphicFrame>
          <xdr:graphicFrame macro="">
            <xdr:nvGraphicFramePr>
              <xdr:cNvPr id="5" name="Chart 4">
                <a:extLst>
                  <a:ext uri="{FF2B5EF4-FFF2-40B4-BE49-F238E27FC236}">
                    <a16:creationId xmlns:a16="http://schemas.microsoft.com/office/drawing/2014/main" id="{743ADADE-7A0C-4ED5-9A97-2E06E7731D38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3362330" y="2028827"/>
              <a:ext cx="3358800" cy="2016000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5"/>
              </a:graphicData>
            </a:graphic>
          </xdr:graphicFrame>
          <xdr:graphicFrame macro="">
            <xdr:nvGraphicFramePr>
              <xdr:cNvPr id="7" name="Chart 6">
                <a:extLst>
                  <a:ext uri="{FF2B5EF4-FFF2-40B4-BE49-F238E27FC236}">
                    <a16:creationId xmlns:a16="http://schemas.microsoft.com/office/drawing/2014/main" id="{84C5141C-D755-47C2-8CB6-567BE557750F}"/>
                  </a:ext>
                </a:extLst>
              </xdr:cNvPr>
              <xdr:cNvGraphicFramePr>
                <a:graphicFrameLocks noChangeAspect="1"/>
              </xdr:cNvGraphicFramePr>
            </xdr:nvGraphicFramePr>
            <xdr:xfrm>
              <a:off x="6724654" y="2028828"/>
              <a:ext cx="3359362" cy="201492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6"/>
              </a:graphicData>
            </a:graphic>
          </xdr:graphicFrame>
        </xdr:grpSp>
        <xdr:graphicFrame macro="">
          <xdr:nvGraphicFramePr>
            <xdr:cNvPr id="10" name="Chart 9">
              <a:extLst>
                <a:ext uri="{FF2B5EF4-FFF2-40B4-BE49-F238E27FC236}">
                  <a16:creationId xmlns:a16="http://schemas.microsoft.com/office/drawing/2014/main" id="{205C53E1-BD73-4F88-B54D-934BBC866775}"/>
                </a:ext>
              </a:extLst>
            </xdr:cNvPr>
            <xdr:cNvGraphicFramePr>
              <a:graphicFrameLocks noChangeAspect="1"/>
            </xdr:cNvGraphicFramePr>
          </xdr:nvGraphicFramePr>
          <xdr:xfrm>
            <a:off x="10057133" y="0"/>
            <a:ext cx="3360000" cy="201600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7"/>
            </a:graphicData>
          </a:graphic>
        </xdr:graphicFrame>
      </xdr:grpSp>
    </xdr:grpSp>
    <xdr:clientData/>
  </xdr:twoCellAnchor>
  <xdr:twoCellAnchor>
    <xdr:from>
      <xdr:col>16</xdr:col>
      <xdr:colOff>238125</xdr:colOff>
      <xdr:row>13</xdr:row>
      <xdr:rowOff>57150</xdr:rowOff>
    </xdr:from>
    <xdr:to>
      <xdr:col>21</xdr:col>
      <xdr:colOff>501525</xdr:colOff>
      <xdr:row>26</xdr:row>
      <xdr:rowOff>104925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B025A1-B10D-483B-A46C-656127FDAC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21</xdr:col>
      <xdr:colOff>504825</xdr:colOff>
      <xdr:row>13</xdr:row>
      <xdr:rowOff>57150</xdr:rowOff>
    </xdr:from>
    <xdr:to>
      <xdr:col>27</xdr:col>
      <xdr:colOff>234825</xdr:colOff>
      <xdr:row>26</xdr:row>
      <xdr:rowOff>104925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A3679E4-2CE5-478C-85DB-5A8D5FFC9D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495300</xdr:colOff>
      <xdr:row>0</xdr:row>
      <xdr:rowOff>0</xdr:rowOff>
    </xdr:from>
    <xdr:to>
      <xdr:col>27</xdr:col>
      <xdr:colOff>225300</xdr:colOff>
      <xdr:row>13</xdr:row>
      <xdr:rowOff>47775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B274E41-6074-4A00-ADBA-C987360E03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28</xdr:row>
      <xdr:rowOff>0</xdr:rowOff>
    </xdr:from>
    <xdr:to>
      <xdr:col>15</xdr:col>
      <xdr:colOff>0</xdr:colOff>
      <xdr:row>44</xdr:row>
      <xdr:rowOff>101600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F23A4D8-D584-47E8-A9F1-1F9FE44C70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33DC8-9F8A-4C92-B635-89B51A19C2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266700</xdr:colOff>
      <xdr:row>0</xdr:row>
      <xdr:rowOff>6350</xdr:rowOff>
    </xdr:from>
    <xdr:to>
      <xdr:col>21</xdr:col>
      <xdr:colOff>504285</xdr:colOff>
      <xdr:row>13</xdr:row>
      <xdr:rowOff>54475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92C4E-B635-478A-A181-96A31D4F00E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67E456A-8D2D-4169-A35A-B62B470DF9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1007D39-B1B1-4A82-ADAB-7D566D591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CC0A3A7-6231-42E5-A7F2-43994C77CD3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4A7DBF0-A380-4146-860A-3611D7D8CD1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CA8A439-5A4A-4BA4-AFB0-308D8912D2B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C71BCF1-4677-4D22-89AD-6C3EEB1C0A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B16676A-C307-4992-83A1-D3B6C9DB416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27</xdr:col>
      <xdr:colOff>282450</xdr:colOff>
      <xdr:row>13</xdr:row>
      <xdr:rowOff>47775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C1DE612-AD8D-4BEE-BE60-E25C302AA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0</xdr:colOff>
      <xdr:row>43</xdr:row>
      <xdr:rowOff>101600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FD560E1-72BD-47B1-9017-B7AED486F0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FA59CAD-CC11-4D2E-88D8-6C3505B26A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14B6583-DE7F-4CBC-889D-543BF2EE029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F6BBED-7646-4F6D-A31A-2CB287C49D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710C5C8-0AE2-4AA1-80A7-605A67AB4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60C0484-6BEA-4258-84CB-A0B575C29FE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4C6BFB71-5FB8-4DAE-8599-15C8493CF9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15CA7435-9C73-4115-A18B-4E53EEC12F2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B44A1666-BCF3-4330-8073-5DA64F07BB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814729C-7528-411E-B8FA-382958FCCBF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27</xdr:col>
      <xdr:colOff>282450</xdr:colOff>
      <xdr:row>13</xdr:row>
      <xdr:rowOff>47775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36DC215-CF2D-4239-92D4-9B29461E16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03FD477-C393-442B-9492-928D946382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AB855C6-CD65-430E-825A-513D635295D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54FC1C8-8D12-40AB-B68D-69BC5A9235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CA0AB75-0D21-48DE-B132-7638541B70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B9D69B9-D3ED-4750-976E-93F4456E217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C2402C31-6174-4C75-90EE-99D3B5D04C8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3A45757-2885-49D7-A306-2E61DB4B4DD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F1414B7-CAD0-45E4-8C2E-C52E1F7B8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703276F5-A0FA-41EF-9400-75F3DD5FFA5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27</xdr:col>
      <xdr:colOff>282450</xdr:colOff>
      <xdr:row>13</xdr:row>
      <xdr:rowOff>47775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BAA77C-BA65-4249-9FD3-7F789B89F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</xdr:row>
      <xdr:rowOff>95250</xdr:rowOff>
    </xdr:from>
    <xdr:to>
      <xdr:col>9</xdr:col>
      <xdr:colOff>0</xdr:colOff>
      <xdr:row>43</xdr:row>
      <xdr:rowOff>31750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5FDD1BDF-2066-48C6-8CFA-86BC7B47A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AAF710C-BA1A-45DA-A88B-2CD6F4E3C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6581C49-C016-44CF-8D88-2146BF664517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CA90117-1C82-4622-A12A-C5EFEE4457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E81772-35A8-4119-B091-4D276304B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0D686FC-A25A-4620-9DC4-8CFCEB6A88E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342BC71-AC02-4EA7-BF85-74E9E485B96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7147D30-2CBD-411F-90E2-808F054B5B7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97E86A-FBB8-4B65-9F03-41894728B8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4DBE598E-F5DC-4131-BB73-9BAE696C9976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28575</xdr:colOff>
      <xdr:row>0</xdr:row>
      <xdr:rowOff>0</xdr:rowOff>
    </xdr:from>
    <xdr:to>
      <xdr:col>27</xdr:col>
      <xdr:colOff>291975</xdr:colOff>
      <xdr:row>13</xdr:row>
      <xdr:rowOff>47775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7CAB15-80A0-4707-94D5-1763A7327D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27</xdr:row>
      <xdr:rowOff>0</xdr:rowOff>
    </xdr:from>
    <xdr:to>
      <xdr:col>9</xdr:col>
      <xdr:colOff>0</xdr:colOff>
      <xdr:row>43</xdr:row>
      <xdr:rowOff>101600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8BA8117A-1134-43AD-9BD4-C8C27D24A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147411</xdr:colOff>
      <xdr:row>3</xdr:row>
      <xdr:rowOff>238124</xdr:rowOff>
    </xdr:from>
    <xdr:to>
      <xdr:col>32</xdr:col>
      <xdr:colOff>86905</xdr:colOff>
      <xdr:row>6</xdr:row>
      <xdr:rowOff>41637</xdr:rowOff>
    </xdr:to>
    <xdr:pic>
      <xdr:nvPicPr>
        <xdr:cNvPr id="2" name="Picture 1" descr="C:\Users\JBadmos\Desktop\1.gif">
          <a:extLst>
            <a:ext uri="{FF2B5EF4-FFF2-40B4-BE49-F238E27FC236}">
              <a16:creationId xmlns:a16="http://schemas.microsoft.com/office/drawing/2014/main" id="{BD8A9195-479D-4981-A81A-3B7056A22BA2}"/>
            </a:ext>
          </a:extLst>
        </xdr:cNvPr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xfrm>
          <a:off x="14206311" y="828674"/>
          <a:ext cx="1987369" cy="727438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231775</xdr:colOff>
      <xdr:row>0</xdr:row>
      <xdr:rowOff>9525</xdr:rowOff>
    </xdr:from>
    <xdr:to>
      <xdr:col>13</xdr:col>
      <xdr:colOff>215900</xdr:colOff>
      <xdr:row>11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C64B04-BF8D-40F3-A36E-E0025EE9F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358775</xdr:colOff>
      <xdr:row>12</xdr:row>
      <xdr:rowOff>117475</xdr:rowOff>
    </xdr:from>
    <xdr:to>
      <xdr:col>11</xdr:col>
      <xdr:colOff>57150</xdr:colOff>
      <xdr:row>25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5E43E1-8A18-48EB-9EBE-C807218F3B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438149</xdr:colOff>
      <xdr:row>25</xdr:row>
      <xdr:rowOff>165099</xdr:rowOff>
    </xdr:from>
    <xdr:to>
      <xdr:col>11</xdr:col>
      <xdr:colOff>371474</xdr:colOff>
      <xdr:row>39</xdr:row>
      <xdr:rowOff>85724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12CCC2-DD20-4076-9AC4-0FAF74017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A2BF3E-4720-4BA6-8D04-6739ECF32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01CB8D-5C5E-446F-90E4-D8AB5FDE5B2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C0CD1E-FBC6-4176-916D-1C104F2739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02CA63E-0309-472F-8EE3-92EFC8869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84FD76-5CDB-488B-A5CD-15D3559C948B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FCD2E2A-7B23-4B67-B8D5-584F2C8C9DD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D7383E-1122-4202-9D49-C3E1702A2E4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EA1736E-D5B2-4A03-AE1F-F9A76634B1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EEA7AD4-85C5-41C6-8539-159F6F41107E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9525</xdr:rowOff>
    </xdr:from>
    <xdr:to>
      <xdr:col>27</xdr:col>
      <xdr:colOff>282450</xdr:colOff>
      <xdr:row>13</xdr:row>
      <xdr:rowOff>57300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74111B1-6B7B-4758-890E-B9CAC60DF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</xdr:row>
      <xdr:rowOff>101600</xdr:rowOff>
    </xdr:from>
    <xdr:to>
      <xdr:col>5</xdr:col>
      <xdr:colOff>264400</xdr:colOff>
      <xdr:row>39</xdr:row>
      <xdr:rowOff>151300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E483E95-A1BB-4A20-93BD-64A3739FCA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496D72-B240-4B70-A611-EC39C20171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CBD146-5992-432C-A819-72A3F703B84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FF300A9-8E52-4EB1-B3EC-69E2BD3B7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BFE82E-16C0-4D66-9AED-BD91960A32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CDD572-4CEA-4EAB-A4F9-22FA47E6C2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0CDBF02-A592-4E44-BDDD-44233A7CBAD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D39F385-C238-41D9-B119-E40C0AE0FB7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2AC989-F5A5-4C0C-9B8C-8D8DAFF471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E0A2F8-930E-427C-8526-2E0730E2BF9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27</xdr:col>
      <xdr:colOff>282450</xdr:colOff>
      <xdr:row>13</xdr:row>
      <xdr:rowOff>47775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FB6303F-05B6-4D31-8F0E-29BC6EF670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BA9BA0-2172-4E4D-A596-55641B8086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D201C5-C92B-473F-BA25-7D501A9E281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0E4770-0286-4053-955B-E6EFE85D1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6F2B9C-51D8-4088-A9BC-1FC56870D0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0C414ED-21C7-42C9-A029-72CE52D480E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1F16EF-ECC8-4C60-8C70-942DA65924C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C58EAD-79A8-4017-B229-72BDDABA72D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3A3AC28-84D7-41CC-B369-1FDE63A57C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9457F6-4773-443C-980A-C5F114113F4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9525</xdr:rowOff>
    </xdr:from>
    <xdr:to>
      <xdr:col>27</xdr:col>
      <xdr:colOff>282450</xdr:colOff>
      <xdr:row>13</xdr:row>
      <xdr:rowOff>57300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922B240-D920-4910-ACF3-9BDED55EC5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18</xdr:colOff>
      <xdr:row>26</xdr:row>
      <xdr:rowOff>76199</xdr:rowOff>
    </xdr:from>
    <xdr:to>
      <xdr:col>8</xdr:col>
      <xdr:colOff>319941</xdr:colOff>
      <xdr:row>43</xdr:row>
      <xdr:rowOff>59474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9CAF7D3-6CC7-4992-AAAA-E31AF71D262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0CA46B-6BE1-4353-B58D-2879F3CBE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3F1750-4D1C-443A-88F4-DBE489BA4E7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B96DAE-3A6E-4BE6-9B29-44D195890D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98BC44-7E78-46C5-8B20-27AEDFD838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08EDD2-40CD-4B69-8899-ECAC5FD243B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2FF905D-7FF8-47DD-B2C3-03EC75C15763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980AB84-22B6-4CA9-8586-F838A1078DC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17898FE-16A1-48BB-808E-E2875C6E17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16B452-6BDE-4608-A7E3-95DFA3FD6B1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27</xdr:col>
      <xdr:colOff>282450</xdr:colOff>
      <xdr:row>13</xdr:row>
      <xdr:rowOff>47775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DC87AEF-2A9D-4A0B-8B89-827B26FE66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9E2E4D-9A3A-42E3-A2C1-3E276AAA9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9D4CA9-06AB-4F80-ABB0-9307D8C81A4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CD2103-1322-440F-8C4D-B479C90EF8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01BA975-7106-49CB-AEF0-C43AF3CE8D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4923118-8A76-4A1F-A6F0-FD3C7BA56B6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BF9C218-DBFD-4DF8-94C9-04FCB4682F4D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5060EF3-293B-428D-9E4D-5469D9984E6A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7F00CE1-EC4F-40CF-8202-4D2D031FA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6201036-7420-4A41-894B-5E3E25F6DB6C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27</xdr:col>
      <xdr:colOff>282450</xdr:colOff>
      <xdr:row>13</xdr:row>
      <xdr:rowOff>47775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E112761-9D2E-4466-B513-E079919BA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</xdr:row>
      <xdr:rowOff>88900</xdr:rowOff>
    </xdr:from>
    <xdr:to>
      <xdr:col>5</xdr:col>
      <xdr:colOff>264400</xdr:colOff>
      <xdr:row>39</xdr:row>
      <xdr:rowOff>138600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5561D4-E5B1-4908-9600-75DE7490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292100</xdr:colOff>
      <xdr:row>26</xdr:row>
      <xdr:rowOff>88900</xdr:rowOff>
    </xdr:from>
    <xdr:to>
      <xdr:col>14</xdr:col>
      <xdr:colOff>292100</xdr:colOff>
      <xdr:row>43</xdr:row>
      <xdr:rowOff>25400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45BF761-7E25-4FBA-82C0-67CA7908D1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0</xdr:colOff>
      <xdr:row>27</xdr:row>
      <xdr:rowOff>0</xdr:rowOff>
    </xdr:from>
    <xdr:to>
      <xdr:col>24</xdr:col>
      <xdr:colOff>0</xdr:colOff>
      <xdr:row>43</xdr:row>
      <xdr:rowOff>101600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DA802E0-EAFC-40E4-AE2B-ED6992B6A3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0</xdr:row>
      <xdr:rowOff>0</xdr:rowOff>
    </xdr:from>
    <xdr:to>
      <xdr:col>11</xdr:col>
      <xdr:colOff>6225</xdr:colOff>
      <xdr:row>13</xdr:row>
      <xdr:rowOff>47775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62B907-7160-4CD7-83D5-B2922DB74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285750</xdr:colOff>
      <xdr:row>0</xdr:row>
      <xdr:rowOff>0</xdr:rowOff>
    </xdr:from>
    <xdr:to>
      <xdr:col>22</xdr:col>
      <xdr:colOff>15335</xdr:colOff>
      <xdr:row>13</xdr:row>
      <xdr:rowOff>48125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BDC809-323F-49DF-9D10-DFF926E1EE0F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19050</xdr:colOff>
      <xdr:row>13</xdr:row>
      <xdr:rowOff>57150</xdr:rowOff>
    </xdr:from>
    <xdr:to>
      <xdr:col>27</xdr:col>
      <xdr:colOff>282450</xdr:colOff>
      <xdr:row>26</xdr:row>
      <xdr:rowOff>104925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A34D99-9448-4530-A4FB-203D9DC63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295275</xdr:colOff>
      <xdr:row>13</xdr:row>
      <xdr:rowOff>57150</xdr:rowOff>
    </xdr:from>
    <xdr:to>
      <xdr:col>22</xdr:col>
      <xdr:colOff>25275</xdr:colOff>
      <xdr:row>26</xdr:row>
      <xdr:rowOff>104925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5E04DCD-C67B-4A1C-A7E5-29367B04BB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13</xdr:row>
      <xdr:rowOff>38100</xdr:rowOff>
    </xdr:from>
    <xdr:to>
      <xdr:col>16</xdr:col>
      <xdr:colOff>291004</xdr:colOff>
      <xdr:row>26</xdr:row>
      <xdr:rowOff>85074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8B28E22-9F3C-4BF0-9610-699CED3029D1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285750</xdr:colOff>
      <xdr:row>13</xdr:row>
      <xdr:rowOff>38100</xdr:rowOff>
    </xdr:from>
    <xdr:to>
      <xdr:col>11</xdr:col>
      <xdr:colOff>14289</xdr:colOff>
      <xdr:row>26</xdr:row>
      <xdr:rowOff>86225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82FACAA-920B-4024-9C2E-530F996BE36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13</xdr:row>
      <xdr:rowOff>38105</xdr:rowOff>
    </xdr:from>
    <xdr:to>
      <xdr:col>5</xdr:col>
      <xdr:colOff>272511</xdr:colOff>
      <xdr:row>26</xdr:row>
      <xdr:rowOff>86230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C7EC2C-27C3-4D95-B47B-2FF7199E4FB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19050</xdr:colOff>
      <xdr:row>0</xdr:row>
      <xdr:rowOff>0</xdr:rowOff>
    </xdr:from>
    <xdr:to>
      <xdr:col>16</xdr:col>
      <xdr:colOff>282450</xdr:colOff>
      <xdr:row>13</xdr:row>
      <xdr:rowOff>47775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EB7A42-9398-41E6-8CD9-232AC19F96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0</xdr:row>
      <xdr:rowOff>0</xdr:rowOff>
    </xdr:from>
    <xdr:to>
      <xdr:col>5</xdr:col>
      <xdr:colOff>272511</xdr:colOff>
      <xdr:row>13</xdr:row>
      <xdr:rowOff>48125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4FEFF6-CA0C-47FF-9849-4FD7EEBFB209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19050</xdr:colOff>
      <xdr:row>0</xdr:row>
      <xdr:rowOff>0</xdr:rowOff>
    </xdr:from>
    <xdr:to>
      <xdr:col>27</xdr:col>
      <xdr:colOff>282450</xdr:colOff>
      <xdr:row>13</xdr:row>
      <xdr:rowOff>47775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D3A885-38AF-432C-BFB5-C4BD834769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26</xdr:row>
      <xdr:rowOff>101600</xdr:rowOff>
    </xdr:from>
    <xdr:to>
      <xdr:col>5</xdr:col>
      <xdr:colOff>264400</xdr:colOff>
      <xdr:row>39</xdr:row>
      <xdr:rowOff>151300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89FF6BC-5341-4B83-827B-174ACCD460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3-07-26T16:18:35.778"/>
    </inkml:context>
    <inkml:brush xml:id="br0">
      <inkml:brushProperty name="width" value="0.08547" units="cm"/>
      <inkml:brushProperty name="height" value="0.08547" units="cm"/>
    </inkml:brush>
  </inkml:definitions>
  <inkml:trace contextRef="#ctx0" brushRef="#br0">154 744 6057,'-6'-2'2792,"0"-1"-1722,4 2-547,-6-5 89,3 1-46,0 4-108,1-5-225,4 6 1,0-2 242,0-1-498,0 2 0,0-10 269,0 3-338,0-3 1,0-2 103,0 1 0,1-1-112,2-3 1,-1-2-23,4-6 1,-3-1-17,3-3 1,0 0 12,3-3 0,0-1 39,0-4 1,0 0-160,0-1 1,0 0 40,0-2 0,1 4 78,-1-4 0,3 9 1,0-2-58,-1 6 251,-1 2 0,-1 5-127,0 3 1,3 3 23,0 1 0,0 4 9,-3 4 0,1 3-16,-1 1 0,0 5 76,0 4 1,-3 3 0,-1 4-23,-1 4 1,2 12 260,-3 3-284,0 4 0,-3 3 130,0 2 0,-4 8-16,-2 4 0,-2 2 0,-2 2 46,-2 1-134,-2-2 1,-9 0 0,0 0 91,0-2-202,1-10 0,4-5 95,0-6 1,0-8-122,3-4 1,2-9 70,4-7 1,3-6-234,0 3-146,4-4 273,-2-7 0,4 0-147,0-5 0,1-1 145,2 0 1,-1-1-80,4-4 0,0 2 75,3-4 0,0 0 74,0-2 0,3 1 0,0 2-53,0 0 0,-1 2 162,1-4 0,-2 6 84,2-3-71,2 4 1,-1 6 36,2-3 1,2 8-66,-1-3 0,1 4 0,1 2 197,0 4 0,0 4-129,0 7 151,-4-3 1,2 13-106,-3-2 1,-1 3 56,-3 1 0,-3 4-91,0 4 0,-4-1-35,1-4 0,-3 0 59,-3-4 0,-2-2-25,-4-1 0,-1-1 137,-2-8 0,0 5-93,-3-4 0,1-1 0,-2-3 163,1 0-212,-4-5 1,0 4 200,-2-7 1,-3-1-89,0-3 0,-2 0 158,-1 0 1,0-1 74,-1-2 1,1 0-18,0-6 0,4 2-99,2-1 1,2-2-55,4 1 1,-1 0-230,4 2-80,0-4 0,6 8-1012,0-5 455,4 6 0,-1-5-557,6 3-543,-2 3 1,7-5 1708,-2 6 0,2 6 0,1 0 0</inkml:trace>
  <inkml:trace contextRef="#ctx0" brushRef="#br0" timeOffset="1">363 1115 6799,'4'-12'-930,"-2"2"2200,4 2 0,0-2-521,3 7 1,0-6-361,0 6 0,3-3-124,0 2 0,5 3-176,1-3 1,1-2-58,2 3 1,-1-5-110,1 4 0,-2-3-285,2 3 0,-1 2 250,-2-7 1,-4 6-173,-2-5 0,-2 2-180,-1-3 297,-4-2 94,-1 6 0,-5-6 95,-2 2 1,-2-1-11,-4 3 0,-4-1 156,-2 1 0,1 2-51,-1-2 0,-1 4-53,-2-1 0,1-1 218,2 1 0,-2 0-54,2 4 1,2 0 43,1 0 1,2 0-36,0 0 1,1 1-6,0 3 1,1 6-127,2 7 1,2 3 33,4 1 1,0 1-231,0 2 0,1 1 74,2-1 0,2 0-206,4-1 0,3 1 111,0 0 0,5-5-195,-2-4 0,-1 4 95,1-3 1,0-4-8,3-5 0,-3-4 82,0 1 0,-3-3-111,0-1 0,1-1 7,-1-3 1,0-3 63,-3-5 0,0 0 2,0 0 1,-3-4 26,0 0 0,-1 0 57,1 4 1,1-2-76,-4-1 1,3 2 189,-3-3 0,2 4 39,-2 4 232,-2-3 198,7 5-221,-7-1-49,3 2 0,-4 10-47,0 4 0,0 2-131,0 5 1,0-3 62,0 3 1,3 2-169,0-3 1,0 1 0,-3-5-80,0 1 1,3 0-12,0 1 0,1-1-110,-1 0 155,-2-5 1,4-1 29,-2-1 0,1-5-24,2 0 49,2 0 0,-6-12 0,3 2-185,-1-5 196,3-3 1,-5 6 0,3-1 1,-1-2-12,3 2 1,-5-6 70,4 3 0,-4 3 0,2-3-113,0 3 176,-3 1 0,7 0-78,-5-1 1,3 5 67,-3 0 1,1 5 0,-2-2 157,1-1 96,4 5-169,-2-4 1,0 7 0,-1 0 261,0 2-307,-3 5 0,6-2-31,-4 5 0,0 5 0,-2-2 131,2 0-163,-2 4 0,3-6 1,-4 4-82,0 1 1,0-5 151,0 2-198,4-2 1,-3-1 0,2 1-51,-2-1 23,-1-4 73,0 2 1,-1-5-8,-2 3-18,2-3 52,-3-5 1,4-1-280,0-3 0,0-4 37,0-7 1,0 1 143,0-3 74,4 3 0,-2 2-28,4 1 1,-3-5-34,3 1 1,-1-2 60,1 5 0,2-1 1,-2-2 296,3 0 0,-3 3-72,0 2 1,0 4 154,3-2-161,0-3 1,0 10 122,0-2 0,0 3-44,0 3 0,-1 0-191,-2 5 0,1 1-114,-4 8 0,0-3 94,-3 7 0,3-2-135,0 5 0,0 0-127,-3-1 1,0 0-318,0-1 1,-1-1-221,-2-5 98,2-6 348,-3 1 0,4-11 55,0 0 0,4-6-281,2-6 360,-2-5 0,4 0 24,-1-4 0,1-1 0,1 1-18,0-1 1,0 3 109,0-2 0,0 2 33,1-5 1,-1 3-122,0 1 188,0 5 1,0-1 0,-1 4 401,-2 0 11,2 0-214,-2 5 270,3 2 0,-4 6-212,-2 3 0,-2 3 0,-1 5 327,0 0 1,0 1-3,0 2-482,0 4 1,0 0 26,0 3 1,0-4-105,0 2 1,0 2 0,0-6-31,0 3 9,0-4 1,0 3 0,0-3-304,0 2 1,0-5 176,0-4-72,4-6 0,1 3 1,4-5 19,0 0 1,4-5 99,2-3 1,-1-4 0,1-5 0,0 3-6,4-6 54,-1 0 1,-1 1-1,-1-1-1,-1 4 1,-1-5-3,1 6 1,1-7-31,-3 7 0,2-2-12,-3 0 26,0 4 0,-3-8 1,0 4 3,0-1 1,-3 2 100,0-4 1,-4 4-38,1 0 1,-3 0 8,-3-1-58,-6 1 0,-6 1 0,-6-1 36,-3 1 1,-7 2 3,-2 1-94,-6 6 1,-7 0 0,-6 6-123,-4 0 1,-5 6 48,-6 1 0,-2 11-267,-3 6 1,7 0 135,5 3 1,11-2-839,7 0 1064,8-1 0,2 0 0,5 0 0</inkml:trace>
  <inkml:trace contextRef="#ctx0" brushRef="#br0" timeOffset="2">1433 960 7775,'-9'-12'82,"3"0"40,0 0 1,3 0 1234,-3 0 79,4 0 232,-2 5-1059,4 2-168,0 5 32,0 5-150,4 2 1,0 6-193,2 3 0,5-2 0,-2 6-1,1 2-223,0 0 1,-1 0-1,1 0-359,2-1 0,-1-2-108,1 5 0,1-2 271,-1-1 1,1-5-234,-1-4 362,-2 1 1,7-2-1,-2-2-31,3-6 0,0-2 38,0-1 1,0-4 32,0-5 0,0-4-132,0-2 188,-4-5 1,3-3-1,-4-1-43,1 0 0,-3 1 21,1-1 0,-2-6 79,-1 3 1,-4-6-186,-2 2 224,-2-4 1,-1-2 0,-1 1-22,-2 0 1,-3-3-63,-6 0 1,2-3 166,-2 7 1,2 8 26,1 4 152,0 6 1,-3 4 0,-1 7 25,2 0 1,0 5-52,-1 9 1,2 0-17,-2 8 1,2 2 339,1 3-450,0 6 0,3 3 1,0 7 159,-1-1 0,2 4-113,-1 0 1,4 4-82,-1 1 1,2-3-129,1 2 0,4 4-206,2 0 1,3 0-449,3-8 0,2-3 596,4-6 1,1-5 249,2-3 1,-1-5-278,5-11 0,-4-1 27,3-6 0,-1-6-16,1-1 1,2-5-33,-5-4 1,3-3-52,-3-5 0,3 0 92,-3-1 1,1-2-96,-4-1 0,1-1 90,2 1 1,-5 3-97,2-4 0,-3 0 19,1 1 0,-3-6-9,-4-2 0,0-1-106,0-3 0,-4-1 41,-2-4 0,-2-3 38,-1-4 1,-1 4 144,-2 1 0,-3 5 158,-6 10 1,-2 3-88,-4 5 0,2 8 148,1 4 0,0 1-68,-3 7 1,-1-1 167,-2 5 0,2 2 50,-3 2 1,3 2 16,1 6 1,-1 6 125,-2 1 0,2 5-21,-2 4 0,1 6 88,2 7 0,0 8 61,0-1-451,4 9 0,2-8 1,6 3-159,3 1 0,3-1 66,3 3 1,6-9-529,6-2 1,2-7 95,1-5 1,1-3-141,2-6 0,0-4 248,3-2 1,-4-8-92,1-6 0,1-2 11,-1-1 1,1 0-36,-4 0 1,0-4 167,0-5 1,0-2 43,0-2 0,-3 3 119,1 2 1,-5-2-48,1 1 1,-2 3 33,-1-2 1,0 6-64,0-3 1,-3 4-141,0 1 189,0-5 1,0 4 67,0-3 379,-4 2-298,6 2 1,-7 2 493,2 2 0,-1-2-151,1 6 1,-2-4 466,2 4-668,3 0 1,-2 3 194,2 1-297,2 0 1,-3 1-281,4-1 0,-3-3-7,0-1 1,-1-4-812,1 3-610,2-4 1613,-7 2 0,7-5 0,-3 0 0</inkml:trace>
  <inkml:trace contextRef="#ctx0" brushRef="#br0" timeOffset="3">326 553 7925,'-21'-14'190,"0"-2"1,1 6 0,5-1 1895,3 4-1307,6-2 197,2 8-781,4-4 1,4 5 0,3 0-122,4 0 1,4-4-262,6-1 129,2 2 1,5 3 0,2 0-150,0 0 0,4 0 32,-1 0 0,4 0-319,2 0 1,-1 1 177,5 3-66,-5-3 0,1 5 0,-4-5-114,-2 3 0,-9-3 173,-3 4 0,-6-1-110,-6 0 46,-4 1 510,-1-5 1,-6 3 0,-3 1 61,-4-1 0,-5 5 249,2 0 0,-4 3-141,1 1 0,-2-5 555,-1 1-627,3 0 0,-2 4 1,3 0 136,0 0 1,1 0-273,4 0 1,1-1-44,2 1 0,-1-4-254,4 0 170,0 1 1,5-1-1,3 1-137,4-1 0,7-1 17,2 1 0,4-4-167,6 4 1,0-4-356,2 4 483,2-5 1,5 3 0,0-3-163,2 1 0,-1-2 156,5-5 1,-2-5 23,1-3 1,-1-6-98,-4-3 259,3-3 1,-2-2-1,0 2-77,-4-1 1,-3 2 163,-3 1 1,-2-1 117,-2 2 0,-2-3-1,-4-1-137,1 5 1,-5-3-1,-1 2 123,0-3 0,-6 4 12,2-1 1,-3-2-150,0-2 0,-2 1 12,-4-1-23,0-5 0,0 3 0,-1-6-29,-2 3 0,-2-3 16,-4 4 1,-3 2 7,0 6 1,-4 3 580,0 5-357,-1 4 1,-2 3 0,-1 5 237,-1 0 1,-3 11-99,3 5 0,-5 6 96,2 2 0,1 4 76,-1 5-172,4 6 1,-6 5 0,6 5 120,3 2 0,4 0-247,6 0 0,3 3-230,4 3 5,4 6 1,9-7-362,5 0 1,6-3-1,0-4-39,-1-2 0,6-10-421,-2-4 0,-1-11 451,-1-14-1,-1-2-179,3-6 308,-4 0 0,-1-8-3,-3-4 1,-1-1 0,-1-6-518,-2-2 599,2 3 1,-7-4-1,2 4-211,-2 1 254,-1 2 1,0-4-1,-1 5 55,-1-2 1,-2 0 11,-2 4 0,-2 0 185,2 0 1,1 5 229,-1-3-241,0 8 0,-2-4 435,2 6 0,-1 1-82,4 4 0,-3 2 122,3 5 0,-1 1 73,1 4-673,6 1 1,-9 2 0,7-1 245,1 2 1,-1-2 86,5 1 1,-2 0-433,2 0 1,-3-2 49,3-2-200,0-3 0,3 0 0,0-6-579,0-2 0,0 0-81,-3-5 1,1-2-205,-4-2 78,0-2 729,-3-12 1,-4 5-1,-3-3-255,-4 3 0,-4 1 535,-6 0 0,-6-6 0,-5-1 0</inkml:trace>
  <inkml:trace contextRef="#ctx0" brushRef="#br0" timeOffset="4">1124 408 7889,'-18'-17'827,"7"4"0,3 0-240,8 5 1,2 5 0,4-1 160,7 2 1,7 2-54,4 0 0,7 0-235,2 0 0,4 2 174,2 2-393,2-2 1,8 7 0,0-4 79,1 2 0,-2-3-497,0 3 0,-2-4-89,-4 1 1,-2-3-684,-3-1 760,-5-5 0,-2 2 0,-6-3-687,-3 1 0,-6 0 236,-2 5 0,-6 0-241,-1 0 0,-3 0 880,3 0 0,-4 11 0,2 2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B1A5-CAB9-480B-8E3D-6FB629653A7E}">
  <dimension ref="B3:C12"/>
  <sheetViews>
    <sheetView topLeftCell="A6" workbookViewId="0">
      <selection activeCell="C6" sqref="C6"/>
    </sheetView>
  </sheetViews>
  <sheetFormatPr defaultColWidth="9.33203125" defaultRowHeight="36" customHeight="1" x14ac:dyDescent="0.25"/>
  <cols>
    <col min="1" max="1" width="9.33203125" style="107"/>
    <col min="2" max="2" width="30.5" style="107" customWidth="1"/>
    <col min="3" max="3" width="41" style="107" customWidth="1"/>
    <col min="4" max="16384" width="9.33203125" style="107"/>
  </cols>
  <sheetData>
    <row r="3" spans="2:3" ht="36" customHeight="1" x14ac:dyDescent="0.25">
      <c r="B3" s="281"/>
      <c r="C3" s="283" t="s">
        <v>102</v>
      </c>
    </row>
    <row r="4" spans="2:3" ht="36" customHeight="1" x14ac:dyDescent="0.25">
      <c r="B4" s="282"/>
      <c r="C4" s="284"/>
    </row>
    <row r="5" spans="2:3" ht="36" customHeight="1" x14ac:dyDescent="0.25">
      <c r="B5" s="108" t="s">
        <v>103</v>
      </c>
      <c r="C5" s="109" t="s">
        <v>104</v>
      </c>
    </row>
    <row r="6" spans="2:3" ht="36" customHeight="1" x14ac:dyDescent="0.25">
      <c r="B6" s="108" t="s">
        <v>105</v>
      </c>
      <c r="C6" s="108" t="s">
        <v>106</v>
      </c>
    </row>
    <row r="7" spans="2:3" ht="36" customHeight="1" x14ac:dyDescent="0.25">
      <c r="B7" s="108" t="s">
        <v>107</v>
      </c>
      <c r="C7" s="110">
        <v>45017</v>
      </c>
    </row>
    <row r="8" spans="2:3" ht="36" customHeight="1" x14ac:dyDescent="0.25">
      <c r="B8" s="108" t="s">
        <v>108</v>
      </c>
      <c r="C8" s="111" t="s">
        <v>109</v>
      </c>
    </row>
    <row r="9" spans="2:3" ht="36" customHeight="1" x14ac:dyDescent="0.25">
      <c r="B9" s="108" t="s">
        <v>110</v>
      </c>
      <c r="C9" s="108" t="s">
        <v>111</v>
      </c>
    </row>
    <row r="10" spans="2:3" ht="36" customHeight="1" x14ac:dyDescent="0.25">
      <c r="B10" s="112" t="s">
        <v>112</v>
      </c>
      <c r="C10" s="108" t="s">
        <v>113</v>
      </c>
    </row>
    <row r="11" spans="2:3" ht="36" customHeight="1" x14ac:dyDescent="0.25">
      <c r="B11" s="112" t="s">
        <v>114</v>
      </c>
      <c r="C11" s="108" t="s">
        <v>115</v>
      </c>
    </row>
    <row r="12" spans="2:3" ht="36" customHeight="1" x14ac:dyDescent="0.25">
      <c r="B12" s="112" t="s">
        <v>116</v>
      </c>
      <c r="C12" s="108" t="s">
        <v>117</v>
      </c>
    </row>
  </sheetData>
  <mergeCells count="2">
    <mergeCell ref="B3:B4"/>
    <mergeCell ref="C3:C4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6544-B089-4178-8C2D-B79AE76650BB}">
  <dimension ref="A1:M123"/>
  <sheetViews>
    <sheetView workbookViewId="0">
      <selection activeCell="L5" sqref="L5"/>
    </sheetView>
  </sheetViews>
  <sheetFormatPr defaultColWidth="23.6640625" defaultRowHeight="12.75" x14ac:dyDescent="0.2"/>
  <cols>
    <col min="1" max="8" width="23.6640625" style="75"/>
    <col min="9" max="9" width="19.6640625" style="75" customWidth="1"/>
    <col min="10" max="10" width="23.6640625" style="75"/>
    <col min="11" max="11" width="30.6640625" style="75" customWidth="1"/>
    <col min="12" max="12" width="30.33203125" style="75" bestFit="1" customWidth="1"/>
    <col min="13" max="16384" width="23.6640625" style="75"/>
  </cols>
  <sheetData>
    <row r="1" spans="1:13" x14ac:dyDescent="0.2">
      <c r="A1" s="74">
        <v>45078</v>
      </c>
    </row>
    <row r="2" spans="1:13" ht="25.5" x14ac:dyDescent="0.2">
      <c r="A2" s="76" t="s">
        <v>52</v>
      </c>
      <c r="B2" s="77" t="s">
        <v>53</v>
      </c>
      <c r="C2" s="76" t="s">
        <v>54</v>
      </c>
      <c r="D2" s="77" t="s">
        <v>55</v>
      </c>
      <c r="E2" s="77" t="s">
        <v>56</v>
      </c>
      <c r="F2" s="77" t="s">
        <v>57</v>
      </c>
      <c r="G2" s="77" t="s">
        <v>58</v>
      </c>
      <c r="H2" s="77" t="s">
        <v>59</v>
      </c>
      <c r="I2" s="77" t="s">
        <v>60</v>
      </c>
      <c r="J2" s="77" t="s">
        <v>61</v>
      </c>
      <c r="K2" s="77" t="s">
        <v>62</v>
      </c>
      <c r="L2" s="77" t="s">
        <v>63</v>
      </c>
      <c r="M2" s="78"/>
    </row>
    <row r="3" spans="1:13" x14ac:dyDescent="0.2">
      <c r="A3" s="74">
        <v>45100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9">
        <f t="shared" ref="L3" si="0">SUM(E3:K3)/35</f>
        <v>0</v>
      </c>
    </row>
    <row r="4" spans="1:13" ht="25.5" x14ac:dyDescent="0.2">
      <c r="A4" s="80"/>
      <c r="B4" s="80"/>
      <c r="C4" s="80"/>
      <c r="D4" s="81" t="s">
        <v>75</v>
      </c>
      <c r="E4" s="79" t="e">
        <f t="shared" ref="E4:K4" si="1">SUM(E3:E3)/(5*COUNTIF(E3:E3,"&gt;0"))</f>
        <v>#DIV/0!</v>
      </c>
      <c r="F4" s="79" t="e">
        <f t="shared" si="1"/>
        <v>#DIV/0!</v>
      </c>
      <c r="G4" s="79" t="e">
        <f t="shared" si="1"/>
        <v>#DIV/0!</v>
      </c>
      <c r="H4" s="79" t="e">
        <f t="shared" si="1"/>
        <v>#DIV/0!</v>
      </c>
      <c r="I4" s="79" t="e">
        <f t="shared" si="1"/>
        <v>#DIV/0!</v>
      </c>
      <c r="J4" s="79" t="e">
        <f t="shared" si="1"/>
        <v>#DIV/0!</v>
      </c>
      <c r="K4" s="79" t="e">
        <f t="shared" si="1"/>
        <v>#DIV/0!</v>
      </c>
      <c r="L4" s="79">
        <v>0</v>
      </c>
    </row>
    <row r="5" spans="1:13" x14ac:dyDescent="0.2">
      <c r="A5" s="80"/>
      <c r="B5" s="80"/>
      <c r="C5" s="80"/>
      <c r="D5" s="82"/>
      <c r="E5" s="83"/>
      <c r="F5" s="83"/>
      <c r="G5" s="83"/>
      <c r="H5" s="83"/>
      <c r="I5" s="83"/>
      <c r="J5" s="83"/>
      <c r="K5" s="83"/>
      <c r="L5" s="83"/>
    </row>
    <row r="6" spans="1:13" x14ac:dyDescent="0.2">
      <c r="A6" s="80"/>
      <c r="B6" s="80"/>
      <c r="C6" s="80"/>
      <c r="D6" s="82"/>
      <c r="E6" s="83"/>
      <c r="F6" s="83"/>
      <c r="G6" s="83"/>
      <c r="H6" s="83"/>
      <c r="I6" s="83"/>
      <c r="J6" s="83"/>
      <c r="K6" s="83"/>
      <c r="L6" s="83"/>
    </row>
    <row r="7" spans="1:13" x14ac:dyDescent="0.2">
      <c r="A7" s="391">
        <v>45108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</row>
    <row r="8" spans="1:13" ht="25.5" x14ac:dyDescent="0.2">
      <c r="A8" s="76" t="s">
        <v>52</v>
      </c>
      <c r="B8" s="77" t="s">
        <v>53</v>
      </c>
      <c r="C8" s="76" t="s">
        <v>54</v>
      </c>
      <c r="D8" s="77" t="s">
        <v>55</v>
      </c>
      <c r="E8" s="77" t="s">
        <v>56</v>
      </c>
      <c r="F8" s="77" t="s">
        <v>57</v>
      </c>
      <c r="G8" s="77" t="s">
        <v>58</v>
      </c>
      <c r="H8" s="77" t="s">
        <v>59</v>
      </c>
      <c r="I8" s="77" t="s">
        <v>60</v>
      </c>
      <c r="J8" s="77" t="s">
        <v>61</v>
      </c>
      <c r="K8" s="77" t="s">
        <v>62</v>
      </c>
      <c r="L8" s="77" t="s">
        <v>63</v>
      </c>
    </row>
    <row r="9" spans="1:13" x14ac:dyDescent="0.2">
      <c r="A9" s="238">
        <v>45119</v>
      </c>
      <c r="B9" s="76" t="s">
        <v>267</v>
      </c>
      <c r="C9" s="76" t="s">
        <v>268</v>
      </c>
      <c r="D9" s="76" t="s">
        <v>264</v>
      </c>
      <c r="E9" s="76">
        <v>4</v>
      </c>
      <c r="F9" s="76">
        <v>4</v>
      </c>
      <c r="G9" s="76">
        <v>5</v>
      </c>
      <c r="H9" s="76">
        <v>3</v>
      </c>
      <c r="I9" s="239">
        <v>1</v>
      </c>
      <c r="J9" s="76">
        <v>5</v>
      </c>
      <c r="K9" s="76">
        <v>4</v>
      </c>
      <c r="L9" s="79">
        <f>SUM(E9:K9)/35</f>
        <v>0.74285714285714288</v>
      </c>
    </row>
    <row r="10" spans="1:13" x14ac:dyDescent="0.2">
      <c r="A10" s="238">
        <v>45119</v>
      </c>
      <c r="B10" s="76" t="s">
        <v>269</v>
      </c>
      <c r="C10" s="76" t="s">
        <v>268</v>
      </c>
      <c r="D10" s="76" t="s">
        <v>264</v>
      </c>
      <c r="E10" s="76">
        <v>5</v>
      </c>
      <c r="F10" s="76">
        <v>5</v>
      </c>
      <c r="G10" s="76">
        <v>5</v>
      </c>
      <c r="H10" s="76">
        <v>3</v>
      </c>
      <c r="I10" s="76">
        <v>4</v>
      </c>
      <c r="J10" s="76">
        <v>5</v>
      </c>
      <c r="K10" s="76">
        <v>5</v>
      </c>
      <c r="L10" s="79">
        <f t="shared" ref="L10" si="2">SUM(E10:K10)/35</f>
        <v>0.91428571428571426</v>
      </c>
    </row>
    <row r="11" spans="1:13" ht="25.5" x14ac:dyDescent="0.2">
      <c r="D11" s="84" t="s">
        <v>78</v>
      </c>
      <c r="E11" s="79">
        <f t="shared" ref="E11:K11" si="3">SUM(E9:E10)/(5*COUNTIF(E9:E10,"&gt;0"))</f>
        <v>0.9</v>
      </c>
      <c r="F11" s="79">
        <f t="shared" si="3"/>
        <v>0.9</v>
      </c>
      <c r="G11" s="79">
        <f t="shared" si="3"/>
        <v>1</v>
      </c>
      <c r="H11" s="79">
        <f t="shared" si="3"/>
        <v>0.6</v>
      </c>
      <c r="I11" s="79">
        <f t="shared" si="3"/>
        <v>0.5</v>
      </c>
      <c r="J11" s="79">
        <f t="shared" si="3"/>
        <v>1</v>
      </c>
      <c r="K11" s="79">
        <f t="shared" si="3"/>
        <v>0.9</v>
      </c>
      <c r="L11" s="79">
        <f>SUM(L9:L10)/COUNTIF(L9:L10,"&gt;0")</f>
        <v>0.82857142857142851</v>
      </c>
    </row>
    <row r="12" spans="1:13" x14ac:dyDescent="0.2">
      <c r="D12" s="78"/>
    </row>
    <row r="14" spans="1:13" x14ac:dyDescent="0.2">
      <c r="A14" s="391">
        <v>45139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</row>
    <row r="15" spans="1:13" ht="25.5" x14ac:dyDescent="0.2">
      <c r="A15" s="76" t="s">
        <v>52</v>
      </c>
      <c r="B15" s="77" t="s">
        <v>53</v>
      </c>
      <c r="C15" s="76" t="s">
        <v>54</v>
      </c>
      <c r="D15" s="77" t="s">
        <v>55</v>
      </c>
      <c r="E15" s="77" t="s">
        <v>56</v>
      </c>
      <c r="F15" s="77" t="s">
        <v>57</v>
      </c>
      <c r="G15" s="77" t="s">
        <v>58</v>
      </c>
      <c r="H15" s="77" t="s">
        <v>59</v>
      </c>
      <c r="I15" s="77" t="s">
        <v>60</v>
      </c>
      <c r="J15" s="77" t="s">
        <v>61</v>
      </c>
      <c r="K15" s="77" t="s">
        <v>62</v>
      </c>
      <c r="L15" s="77" t="s">
        <v>63</v>
      </c>
    </row>
    <row r="16" spans="1:13" x14ac:dyDescent="0.2">
      <c r="A16" s="238">
        <v>45140</v>
      </c>
      <c r="B16" s="76" t="s">
        <v>362</v>
      </c>
      <c r="C16" s="76" t="s">
        <v>363</v>
      </c>
      <c r="D16" s="76" t="s">
        <v>364</v>
      </c>
      <c r="E16" s="76">
        <v>5</v>
      </c>
      <c r="F16" s="76">
        <v>2</v>
      </c>
      <c r="G16" s="76">
        <v>4</v>
      </c>
      <c r="H16" s="76">
        <v>3</v>
      </c>
      <c r="I16" s="76">
        <v>3</v>
      </c>
      <c r="J16" s="76">
        <v>4</v>
      </c>
      <c r="K16" s="76">
        <v>3</v>
      </c>
      <c r="L16" s="79">
        <f>SUM(E16:K16)/35</f>
        <v>0.68571428571428572</v>
      </c>
    </row>
    <row r="17" spans="1:12" x14ac:dyDescent="0.2">
      <c r="A17" s="238">
        <v>45146</v>
      </c>
      <c r="B17" s="76" t="s">
        <v>365</v>
      </c>
      <c r="C17" s="76" t="s">
        <v>366</v>
      </c>
      <c r="D17" s="76" t="s">
        <v>364</v>
      </c>
      <c r="E17" s="76">
        <v>5</v>
      </c>
      <c r="F17" s="76">
        <v>5</v>
      </c>
      <c r="G17" s="76">
        <v>5</v>
      </c>
      <c r="H17" s="76">
        <v>5</v>
      </c>
      <c r="I17" s="76">
        <v>5</v>
      </c>
      <c r="J17" s="76">
        <v>5</v>
      </c>
      <c r="K17" s="76">
        <v>5</v>
      </c>
      <c r="L17" s="79">
        <f t="shared" ref="L17" si="4">SUM(E17:K17)/35</f>
        <v>1</v>
      </c>
    </row>
    <row r="18" spans="1:12" ht="25.5" x14ac:dyDescent="0.2">
      <c r="D18" s="84" t="s">
        <v>78</v>
      </c>
      <c r="E18" s="79">
        <f t="shared" ref="E18:K18" si="5">SUM(E16:E17)/(5*COUNTIF(E16:E17,"&gt;0"))</f>
        <v>1</v>
      </c>
      <c r="F18" s="79">
        <f t="shared" si="5"/>
        <v>0.7</v>
      </c>
      <c r="G18" s="79">
        <f t="shared" si="5"/>
        <v>0.9</v>
      </c>
      <c r="H18" s="79">
        <f t="shared" si="5"/>
        <v>0.8</v>
      </c>
      <c r="I18" s="79">
        <f t="shared" si="5"/>
        <v>0.8</v>
      </c>
      <c r="J18" s="79">
        <f t="shared" si="5"/>
        <v>0.9</v>
      </c>
      <c r="K18" s="79">
        <f t="shared" si="5"/>
        <v>0.8</v>
      </c>
      <c r="L18" s="79">
        <f>SUM(L16:L17)/COUNTIF(L16:L17,"&gt;0")</f>
        <v>0.84285714285714286</v>
      </c>
    </row>
    <row r="19" spans="1:12" x14ac:dyDescent="0.2">
      <c r="D19" s="78"/>
    </row>
    <row r="21" spans="1:12" x14ac:dyDescent="0.2">
      <c r="A21" s="391">
        <v>45170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</row>
    <row r="22" spans="1:12" ht="25.5" x14ac:dyDescent="0.2">
      <c r="A22" s="76" t="s">
        <v>52</v>
      </c>
      <c r="B22" s="77" t="s">
        <v>53</v>
      </c>
      <c r="C22" s="76" t="s">
        <v>54</v>
      </c>
      <c r="D22" s="77" t="s">
        <v>55</v>
      </c>
      <c r="E22" s="77" t="s">
        <v>56</v>
      </c>
      <c r="F22" s="77" t="s">
        <v>57</v>
      </c>
      <c r="G22" s="77" t="s">
        <v>58</v>
      </c>
      <c r="H22" s="77" t="s">
        <v>59</v>
      </c>
      <c r="I22" s="77" t="s">
        <v>60</v>
      </c>
      <c r="J22" s="77" t="s">
        <v>61</v>
      </c>
      <c r="K22" s="77" t="s">
        <v>62</v>
      </c>
      <c r="L22" s="77" t="s">
        <v>63</v>
      </c>
    </row>
    <row r="23" spans="1:12" x14ac:dyDescent="0.2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9">
        <f t="shared" ref="L23:L30" si="6">SUM(E23:K23)/35</f>
        <v>0</v>
      </c>
    </row>
    <row r="24" spans="1:12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9">
        <f t="shared" si="6"/>
        <v>0</v>
      </c>
    </row>
    <row r="25" spans="1:12" x14ac:dyDescent="0.2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9">
        <f t="shared" si="6"/>
        <v>0</v>
      </c>
    </row>
    <row r="26" spans="1:12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9">
        <f t="shared" si="6"/>
        <v>0</v>
      </c>
    </row>
    <row r="27" spans="1:12" x14ac:dyDescent="0.2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9">
        <f t="shared" si="6"/>
        <v>0</v>
      </c>
    </row>
    <row r="28" spans="1:12" x14ac:dyDescent="0.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9">
        <f t="shared" si="6"/>
        <v>0</v>
      </c>
    </row>
    <row r="29" spans="1:12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9">
        <f t="shared" si="6"/>
        <v>0</v>
      </c>
    </row>
    <row r="30" spans="1:12" x14ac:dyDescent="0.2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9">
        <f t="shared" si="6"/>
        <v>0</v>
      </c>
    </row>
    <row r="31" spans="1:12" x14ac:dyDescent="0.2">
      <c r="A31" s="76"/>
      <c r="B31" s="76"/>
      <c r="C31" s="76"/>
      <c r="D31" s="76"/>
      <c r="E31" s="76"/>
      <c r="F31" s="76"/>
      <c r="G31" s="76"/>
      <c r="H31" s="76"/>
      <c r="I31" s="76"/>
      <c r="J31" s="76"/>
      <c r="K31" s="76"/>
      <c r="L31" s="79">
        <f>SUM(E31:K31)/35</f>
        <v>0</v>
      </c>
    </row>
    <row r="32" spans="1:12" ht="25.5" x14ac:dyDescent="0.2">
      <c r="D32" s="84" t="s">
        <v>78</v>
      </c>
      <c r="E32" s="79" t="e">
        <f>SUM(E23:E31)/(5*COUNTIF(E23:E31,"&gt;0"))</f>
        <v>#DIV/0!</v>
      </c>
      <c r="F32" s="79" t="e">
        <f t="shared" ref="F32:K32" si="7">SUM(F23:F31)/(5*COUNTIF(F23:F31,"&gt;0"))</f>
        <v>#DIV/0!</v>
      </c>
      <c r="G32" s="79" t="e">
        <f t="shared" si="7"/>
        <v>#DIV/0!</v>
      </c>
      <c r="H32" s="79" t="e">
        <f t="shared" si="7"/>
        <v>#DIV/0!</v>
      </c>
      <c r="I32" s="79" t="e">
        <f t="shared" si="7"/>
        <v>#DIV/0!</v>
      </c>
      <c r="J32" s="79" t="e">
        <f t="shared" si="7"/>
        <v>#DIV/0!</v>
      </c>
      <c r="K32" s="79" t="e">
        <f t="shared" si="7"/>
        <v>#DIV/0!</v>
      </c>
      <c r="L32" s="79" t="e">
        <f>SUM(L23:L31)/COUNTIF(L23:L31,"&gt;0")</f>
        <v>#DIV/0!</v>
      </c>
    </row>
    <row r="33" spans="1:12" x14ac:dyDescent="0.2">
      <c r="D33" s="78"/>
    </row>
    <row r="35" spans="1:12" x14ac:dyDescent="0.2">
      <c r="A35" s="391">
        <v>45200</v>
      </c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</row>
    <row r="36" spans="1:12" ht="25.5" x14ac:dyDescent="0.2">
      <c r="A36" s="76" t="s">
        <v>52</v>
      </c>
      <c r="B36" s="77" t="s">
        <v>53</v>
      </c>
      <c r="C36" s="76" t="s">
        <v>54</v>
      </c>
      <c r="D36" s="77" t="s">
        <v>55</v>
      </c>
      <c r="E36" s="77" t="s">
        <v>56</v>
      </c>
      <c r="F36" s="77" t="s">
        <v>57</v>
      </c>
      <c r="G36" s="77" t="s">
        <v>58</v>
      </c>
      <c r="H36" s="77" t="s">
        <v>59</v>
      </c>
      <c r="I36" s="77" t="s">
        <v>60</v>
      </c>
      <c r="J36" s="77" t="s">
        <v>61</v>
      </c>
      <c r="K36" s="77" t="s">
        <v>62</v>
      </c>
      <c r="L36" s="77" t="s">
        <v>63</v>
      </c>
    </row>
    <row r="37" spans="1:12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9">
        <f>SUM(E37:K37)/35</f>
        <v>0</v>
      </c>
    </row>
    <row r="38" spans="1:12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9">
        <f t="shared" ref="L38:L46" si="8">SUM(E38:K38)/35</f>
        <v>0</v>
      </c>
    </row>
    <row r="39" spans="1:12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9">
        <f t="shared" si="8"/>
        <v>0</v>
      </c>
    </row>
    <row r="40" spans="1:12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9">
        <f t="shared" si="8"/>
        <v>0</v>
      </c>
    </row>
    <row r="41" spans="1:12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9">
        <f t="shared" si="8"/>
        <v>0</v>
      </c>
    </row>
    <row r="42" spans="1:12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9">
        <f t="shared" si="8"/>
        <v>0</v>
      </c>
    </row>
    <row r="43" spans="1:12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9">
        <f t="shared" si="8"/>
        <v>0</v>
      </c>
    </row>
    <row r="44" spans="1:12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9">
        <f t="shared" si="8"/>
        <v>0</v>
      </c>
    </row>
    <row r="45" spans="1:12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9">
        <f t="shared" si="8"/>
        <v>0</v>
      </c>
    </row>
    <row r="46" spans="1:12" x14ac:dyDescent="0.2">
      <c r="A46" s="76"/>
      <c r="B46" s="76"/>
      <c r="C46" s="76"/>
      <c r="D46" s="76"/>
      <c r="E46" s="76"/>
      <c r="F46" s="76"/>
      <c r="G46" s="76"/>
      <c r="H46" s="76"/>
      <c r="I46" s="76"/>
      <c r="J46" s="76"/>
      <c r="K46" s="76"/>
      <c r="L46" s="79">
        <f t="shared" si="8"/>
        <v>0</v>
      </c>
    </row>
    <row r="47" spans="1:12" ht="25.5" x14ac:dyDescent="0.2">
      <c r="D47" s="84" t="s">
        <v>78</v>
      </c>
      <c r="E47" s="79" t="e">
        <f>SUM(E38:E46)/(5*COUNTIF(E38:E46,"&gt;0"))</f>
        <v>#DIV/0!</v>
      </c>
      <c r="F47" s="79" t="e">
        <f t="shared" ref="F47:K47" si="9">SUM(F38:F46)/(5*COUNTIF(F38:F46,"&gt;0"))</f>
        <v>#DIV/0!</v>
      </c>
      <c r="G47" s="79" t="e">
        <f t="shared" si="9"/>
        <v>#DIV/0!</v>
      </c>
      <c r="H47" s="79" t="e">
        <f t="shared" si="9"/>
        <v>#DIV/0!</v>
      </c>
      <c r="I47" s="79" t="e">
        <f t="shared" si="9"/>
        <v>#DIV/0!</v>
      </c>
      <c r="J47" s="79" t="e">
        <f t="shared" si="9"/>
        <v>#DIV/0!</v>
      </c>
      <c r="K47" s="79" t="e">
        <f t="shared" si="9"/>
        <v>#DIV/0!</v>
      </c>
      <c r="L47" s="79" t="e">
        <f>SUM(L37:L46)/COUNTIF(L37:L46,"&gt;0")</f>
        <v>#DIV/0!</v>
      </c>
    </row>
    <row r="48" spans="1:12" x14ac:dyDescent="0.2">
      <c r="D48" s="78"/>
    </row>
    <row r="49" spans="1:12" x14ac:dyDescent="0.2">
      <c r="D49" s="78"/>
    </row>
    <row r="50" spans="1:12" x14ac:dyDescent="0.2">
      <c r="A50" s="391">
        <v>45231</v>
      </c>
      <c r="B50" s="391"/>
      <c r="C50" s="391"/>
      <c r="D50" s="391"/>
      <c r="E50" s="391"/>
      <c r="F50" s="391"/>
      <c r="G50" s="391"/>
      <c r="H50" s="391"/>
      <c r="I50" s="391"/>
      <c r="J50" s="391"/>
      <c r="K50" s="391"/>
      <c r="L50" s="391"/>
    </row>
    <row r="51" spans="1:12" ht="25.5" x14ac:dyDescent="0.2">
      <c r="A51" s="76" t="s">
        <v>52</v>
      </c>
      <c r="B51" s="77" t="s">
        <v>53</v>
      </c>
      <c r="C51" s="76" t="s">
        <v>54</v>
      </c>
      <c r="D51" s="77" t="s">
        <v>55</v>
      </c>
      <c r="E51" s="77" t="s">
        <v>56</v>
      </c>
      <c r="F51" s="77" t="s">
        <v>57</v>
      </c>
      <c r="G51" s="77" t="s">
        <v>58</v>
      </c>
      <c r="H51" s="77" t="s">
        <v>59</v>
      </c>
      <c r="I51" s="77" t="s">
        <v>60</v>
      </c>
      <c r="J51" s="77" t="s">
        <v>61</v>
      </c>
      <c r="K51" s="77" t="s">
        <v>62</v>
      </c>
      <c r="L51" s="77" t="s">
        <v>63</v>
      </c>
    </row>
    <row r="52" spans="1:12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9">
        <f>SUM(E52:K52)/35</f>
        <v>0</v>
      </c>
    </row>
    <row r="53" spans="1:1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9">
        <f t="shared" ref="L53:L60" si="10">SUM(E53:K53)/35</f>
        <v>0</v>
      </c>
    </row>
    <row r="54" spans="1:1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9">
        <f t="shared" si="10"/>
        <v>0</v>
      </c>
    </row>
    <row r="55" spans="1:1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9">
        <f t="shared" si="10"/>
        <v>0</v>
      </c>
    </row>
    <row r="56" spans="1:12" x14ac:dyDescent="0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9">
        <f t="shared" si="10"/>
        <v>0</v>
      </c>
    </row>
    <row r="57" spans="1:12" x14ac:dyDescent="0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9">
        <f t="shared" si="10"/>
        <v>0</v>
      </c>
    </row>
    <row r="58" spans="1:12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9">
        <f t="shared" si="10"/>
        <v>0</v>
      </c>
    </row>
    <row r="59" spans="1:12" x14ac:dyDescent="0.2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9">
        <f t="shared" si="10"/>
        <v>0</v>
      </c>
    </row>
    <row r="60" spans="1:12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9">
        <f t="shared" si="10"/>
        <v>0</v>
      </c>
    </row>
    <row r="61" spans="1:12" ht="25.5" x14ac:dyDescent="0.2">
      <c r="D61" s="84" t="s">
        <v>78</v>
      </c>
      <c r="E61" s="79" t="e">
        <f>SUM(E52:E60)/(5*COUNTIF(E52:E60,"&gt;0"))</f>
        <v>#DIV/0!</v>
      </c>
      <c r="F61" s="79" t="e">
        <f t="shared" ref="F61:K61" si="11">SUM(F52:F60)/(5*COUNTIF(F52:F60,"&gt;0"))</f>
        <v>#DIV/0!</v>
      </c>
      <c r="G61" s="79" t="e">
        <f t="shared" si="11"/>
        <v>#DIV/0!</v>
      </c>
      <c r="H61" s="79" t="e">
        <f t="shared" si="11"/>
        <v>#DIV/0!</v>
      </c>
      <c r="I61" s="79" t="e">
        <f t="shared" si="11"/>
        <v>#DIV/0!</v>
      </c>
      <c r="J61" s="79" t="e">
        <f t="shared" si="11"/>
        <v>#DIV/0!</v>
      </c>
      <c r="K61" s="79" t="e">
        <f t="shared" si="11"/>
        <v>#DIV/0!</v>
      </c>
      <c r="L61" s="79" t="e">
        <f>SUM(L52:L60)/COUNTIF(L52:L60,"&gt;0")</f>
        <v>#DIV/0!</v>
      </c>
    </row>
    <row r="62" spans="1:12" x14ac:dyDescent="0.2">
      <c r="D62" s="82"/>
      <c r="E62" s="80"/>
      <c r="F62" s="80"/>
      <c r="G62" s="80"/>
      <c r="H62" s="80"/>
      <c r="I62" s="80"/>
      <c r="J62" s="80"/>
      <c r="K62" s="80"/>
      <c r="L62" s="80"/>
    </row>
    <row r="64" spans="1:12" x14ac:dyDescent="0.2">
      <c r="A64" s="391">
        <v>45261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</row>
    <row r="65" spans="1:12" ht="25.5" x14ac:dyDescent="0.2">
      <c r="A65" s="76" t="s">
        <v>52</v>
      </c>
      <c r="B65" s="77" t="s">
        <v>53</v>
      </c>
      <c r="C65" s="76" t="s">
        <v>54</v>
      </c>
      <c r="D65" s="77" t="s">
        <v>55</v>
      </c>
      <c r="E65" s="77" t="s">
        <v>56</v>
      </c>
      <c r="F65" s="77" t="s">
        <v>57</v>
      </c>
      <c r="G65" s="77" t="s">
        <v>58</v>
      </c>
      <c r="H65" s="77" t="s">
        <v>59</v>
      </c>
      <c r="I65" s="77" t="s">
        <v>60</v>
      </c>
      <c r="J65" s="77" t="s">
        <v>61</v>
      </c>
      <c r="K65" s="77" t="s">
        <v>62</v>
      </c>
      <c r="L65" s="77" t="s">
        <v>63</v>
      </c>
    </row>
    <row r="66" spans="1:12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9">
        <f t="shared" ref="L66:L75" si="12">SUM(E66:K66)/35</f>
        <v>0</v>
      </c>
    </row>
    <row r="67" spans="1:1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9">
        <f t="shared" si="12"/>
        <v>0</v>
      </c>
    </row>
    <row r="68" spans="1:12" x14ac:dyDescent="0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9">
        <f t="shared" si="12"/>
        <v>0</v>
      </c>
    </row>
    <row r="69" spans="1:12" x14ac:dyDescent="0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9">
        <f t="shared" si="12"/>
        <v>0</v>
      </c>
    </row>
    <row r="70" spans="1:12" x14ac:dyDescent="0.2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9">
        <f t="shared" si="12"/>
        <v>0</v>
      </c>
    </row>
    <row r="71" spans="1:12" x14ac:dyDescent="0.2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9">
        <f t="shared" si="12"/>
        <v>0</v>
      </c>
    </row>
    <row r="72" spans="1:12" x14ac:dyDescent="0.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9">
        <f t="shared" si="12"/>
        <v>0</v>
      </c>
    </row>
    <row r="73" spans="1:12" x14ac:dyDescent="0.2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9">
        <f t="shared" si="12"/>
        <v>0</v>
      </c>
    </row>
    <row r="74" spans="1:12" x14ac:dyDescent="0.2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9">
        <f t="shared" si="12"/>
        <v>0</v>
      </c>
    </row>
    <row r="75" spans="1:12" x14ac:dyDescent="0.2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9">
        <f t="shared" si="12"/>
        <v>0</v>
      </c>
    </row>
    <row r="76" spans="1:12" ht="25.5" x14ac:dyDescent="0.2">
      <c r="D76" s="84" t="s">
        <v>78</v>
      </c>
      <c r="E76" s="79" t="e">
        <f>SUM(E66:E75)/(5*COUNTIF(E66:E75,"&gt;0"))</f>
        <v>#DIV/0!</v>
      </c>
      <c r="F76" s="79" t="e">
        <f t="shared" ref="F76:K76" si="13">SUM(F66:F75)/(5*COUNTIF(F66:F75,"&gt;0"))</f>
        <v>#DIV/0!</v>
      </c>
      <c r="G76" s="79" t="e">
        <f t="shared" si="13"/>
        <v>#DIV/0!</v>
      </c>
      <c r="H76" s="79" t="e">
        <f t="shared" si="13"/>
        <v>#DIV/0!</v>
      </c>
      <c r="I76" s="79" t="e">
        <f t="shared" si="13"/>
        <v>#DIV/0!</v>
      </c>
      <c r="J76" s="79" t="e">
        <f t="shared" si="13"/>
        <v>#DIV/0!</v>
      </c>
      <c r="K76" s="79" t="e">
        <f t="shared" si="13"/>
        <v>#DIV/0!</v>
      </c>
      <c r="L76" s="79" t="e">
        <f>SUM(L66:L75)/COUNTIF(L66:L75,"&gt;0")</f>
        <v>#DIV/0!</v>
      </c>
    </row>
    <row r="77" spans="1:12" x14ac:dyDescent="0.2">
      <c r="D77" s="78"/>
    </row>
    <row r="79" spans="1:12" x14ac:dyDescent="0.2">
      <c r="A79" s="391">
        <v>45292</v>
      </c>
      <c r="B79" s="391"/>
      <c r="C79" s="391"/>
      <c r="D79" s="391"/>
      <c r="E79" s="391"/>
      <c r="F79" s="391"/>
      <c r="G79" s="391"/>
      <c r="H79" s="391"/>
      <c r="I79" s="391"/>
      <c r="J79" s="391"/>
      <c r="K79" s="391"/>
      <c r="L79" s="391"/>
    </row>
    <row r="80" spans="1:12" ht="25.5" x14ac:dyDescent="0.2">
      <c r="A80" s="76" t="s">
        <v>52</v>
      </c>
      <c r="B80" s="77" t="s">
        <v>53</v>
      </c>
      <c r="C80" s="76" t="s">
        <v>54</v>
      </c>
      <c r="D80" s="77" t="s">
        <v>55</v>
      </c>
      <c r="E80" s="77" t="s">
        <v>56</v>
      </c>
      <c r="F80" s="77" t="s">
        <v>57</v>
      </c>
      <c r="G80" s="77" t="s">
        <v>58</v>
      </c>
      <c r="H80" s="77" t="s">
        <v>59</v>
      </c>
      <c r="I80" s="77" t="s">
        <v>60</v>
      </c>
      <c r="J80" s="77" t="s">
        <v>61</v>
      </c>
      <c r="K80" s="77" t="s">
        <v>62</v>
      </c>
      <c r="L80" s="77" t="s">
        <v>63</v>
      </c>
    </row>
    <row r="81" spans="1:12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9">
        <f t="shared" ref="L81:L91" si="14">SUM(E81:K81)/35</f>
        <v>0</v>
      </c>
    </row>
    <row r="82" spans="1:12" x14ac:dyDescent="0.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9">
        <f t="shared" si="14"/>
        <v>0</v>
      </c>
    </row>
    <row r="83" spans="1:12" x14ac:dyDescent="0.2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9">
        <f t="shared" si="14"/>
        <v>0</v>
      </c>
    </row>
    <row r="84" spans="1:12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9">
        <f t="shared" si="14"/>
        <v>0</v>
      </c>
    </row>
    <row r="85" spans="1:12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9">
        <f t="shared" si="14"/>
        <v>0</v>
      </c>
    </row>
    <row r="86" spans="1:12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9">
        <f t="shared" si="14"/>
        <v>0</v>
      </c>
    </row>
    <row r="87" spans="1:12" x14ac:dyDescent="0.2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9">
        <f t="shared" si="14"/>
        <v>0</v>
      </c>
    </row>
    <row r="88" spans="1:1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9">
        <f t="shared" si="14"/>
        <v>0</v>
      </c>
    </row>
    <row r="89" spans="1:12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9">
        <f t="shared" si="14"/>
        <v>0</v>
      </c>
    </row>
    <row r="90" spans="1:12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9">
        <f t="shared" si="14"/>
        <v>0</v>
      </c>
    </row>
    <row r="91" spans="1:12" x14ac:dyDescent="0.2">
      <c r="A91" s="76"/>
      <c r="B91" s="76"/>
      <c r="C91" s="76"/>
      <c r="D91" s="76"/>
      <c r="E91" s="76"/>
      <c r="F91" s="76"/>
      <c r="G91" s="76"/>
      <c r="H91" s="76"/>
      <c r="I91" s="76"/>
      <c r="J91" s="76"/>
      <c r="K91" s="76"/>
      <c r="L91" s="79">
        <f t="shared" si="14"/>
        <v>0</v>
      </c>
    </row>
    <row r="92" spans="1:12" ht="25.5" x14ac:dyDescent="0.2">
      <c r="D92" s="85" t="s">
        <v>78</v>
      </c>
      <c r="E92" s="79" t="e">
        <f>SUM(E81:E91)/(5*COUNTIF(E81:E91,"&gt;0"))</f>
        <v>#DIV/0!</v>
      </c>
      <c r="F92" s="79" t="e">
        <f t="shared" ref="F92:K92" si="15">SUM(F81:F91)/(5*COUNTIF(F81:F91,"&gt;0"))</f>
        <v>#DIV/0!</v>
      </c>
      <c r="G92" s="79" t="e">
        <f t="shared" si="15"/>
        <v>#DIV/0!</v>
      </c>
      <c r="H92" s="79" t="e">
        <f t="shared" si="15"/>
        <v>#DIV/0!</v>
      </c>
      <c r="I92" s="79" t="e">
        <f t="shared" si="15"/>
        <v>#DIV/0!</v>
      </c>
      <c r="J92" s="79" t="e">
        <f t="shared" si="15"/>
        <v>#DIV/0!</v>
      </c>
      <c r="K92" s="79" t="e">
        <f t="shared" si="15"/>
        <v>#DIV/0!</v>
      </c>
      <c r="L92" s="79" t="e">
        <f>SUM(L81:L91)/COUNTIF(L81:L91,"&gt;0")</f>
        <v>#DIV/0!</v>
      </c>
    </row>
    <row r="93" spans="1:12" x14ac:dyDescent="0.2">
      <c r="D93" s="78"/>
    </row>
    <row r="95" spans="1:12" x14ac:dyDescent="0.2">
      <c r="A95" s="391">
        <v>45323</v>
      </c>
      <c r="B95" s="391"/>
      <c r="C95" s="391"/>
      <c r="D95" s="391"/>
      <c r="E95" s="391"/>
      <c r="F95" s="391"/>
      <c r="G95" s="391"/>
      <c r="H95" s="391"/>
      <c r="I95" s="391"/>
      <c r="J95" s="391"/>
      <c r="K95" s="391"/>
      <c r="L95" s="391"/>
    </row>
    <row r="96" spans="1:12" ht="25.5" x14ac:dyDescent="0.2">
      <c r="A96" s="76" t="s">
        <v>52</v>
      </c>
      <c r="B96" s="77" t="s">
        <v>53</v>
      </c>
      <c r="C96" s="76" t="s">
        <v>54</v>
      </c>
      <c r="D96" s="77" t="s">
        <v>55</v>
      </c>
      <c r="E96" s="77" t="s">
        <v>56</v>
      </c>
      <c r="F96" s="77" t="s">
        <v>57</v>
      </c>
      <c r="G96" s="77" t="s">
        <v>58</v>
      </c>
      <c r="H96" s="77" t="s">
        <v>59</v>
      </c>
      <c r="I96" s="77" t="s">
        <v>60</v>
      </c>
      <c r="J96" s="77" t="s">
        <v>61</v>
      </c>
      <c r="K96" s="77" t="s">
        <v>62</v>
      </c>
      <c r="L96" s="77" t="s">
        <v>63</v>
      </c>
    </row>
    <row r="97" spans="1:12" x14ac:dyDescent="0.2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9">
        <f t="shared" ref="L97:L106" si="16">SUM(E97:K97)/35</f>
        <v>0</v>
      </c>
    </row>
    <row r="98" spans="1:12" x14ac:dyDescent="0.2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9">
        <f t="shared" si="16"/>
        <v>0</v>
      </c>
    </row>
    <row r="99" spans="1:12" x14ac:dyDescent="0.2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9">
        <f t="shared" si="16"/>
        <v>0</v>
      </c>
    </row>
    <row r="100" spans="1:12" x14ac:dyDescent="0.2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9">
        <f t="shared" si="16"/>
        <v>0</v>
      </c>
    </row>
    <row r="101" spans="1:12" x14ac:dyDescent="0.2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9">
        <f t="shared" si="16"/>
        <v>0</v>
      </c>
    </row>
    <row r="102" spans="1:12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9">
        <f t="shared" si="16"/>
        <v>0</v>
      </c>
    </row>
    <row r="103" spans="1:12" x14ac:dyDescent="0.2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9">
        <f t="shared" si="16"/>
        <v>0</v>
      </c>
    </row>
    <row r="104" spans="1:12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9">
        <f t="shared" si="16"/>
        <v>0</v>
      </c>
    </row>
    <row r="105" spans="1:12" x14ac:dyDescent="0.2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9">
        <f t="shared" si="16"/>
        <v>0</v>
      </c>
    </row>
    <row r="106" spans="1:12" x14ac:dyDescent="0.2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9">
        <f t="shared" si="16"/>
        <v>0</v>
      </c>
    </row>
    <row r="107" spans="1:12" ht="25.5" x14ac:dyDescent="0.2">
      <c r="D107" s="85" t="s">
        <v>78</v>
      </c>
      <c r="E107" s="79" t="e">
        <f>SUM(E97:E106)/(5*COUNTIF(E97:E106,"&gt;0"))</f>
        <v>#DIV/0!</v>
      </c>
      <c r="F107" s="79" t="e">
        <f t="shared" ref="F107:K107" si="17">SUM(F97:F106)/(5*COUNTIF(F97:F106,"&gt;0"))</f>
        <v>#DIV/0!</v>
      </c>
      <c r="G107" s="79" t="e">
        <f t="shared" si="17"/>
        <v>#DIV/0!</v>
      </c>
      <c r="H107" s="79" t="e">
        <f t="shared" si="17"/>
        <v>#DIV/0!</v>
      </c>
      <c r="I107" s="79" t="e">
        <f t="shared" si="17"/>
        <v>#DIV/0!</v>
      </c>
      <c r="J107" s="79" t="e">
        <f t="shared" si="17"/>
        <v>#DIV/0!</v>
      </c>
      <c r="K107" s="79" t="e">
        <f t="shared" si="17"/>
        <v>#DIV/0!</v>
      </c>
      <c r="L107" s="79" t="e">
        <f>SUM(L97:L106)/COUNTIF(L97:L106,"&gt;0")</f>
        <v>#DIV/0!</v>
      </c>
    </row>
    <row r="111" spans="1:12" x14ac:dyDescent="0.2">
      <c r="A111" s="391">
        <v>45352</v>
      </c>
      <c r="B111" s="391"/>
      <c r="C111" s="391"/>
      <c r="D111" s="391"/>
      <c r="E111" s="391"/>
      <c r="F111" s="391"/>
      <c r="G111" s="391"/>
      <c r="H111" s="391"/>
      <c r="I111" s="391"/>
      <c r="J111" s="391"/>
      <c r="K111" s="391"/>
      <c r="L111" s="391"/>
    </row>
    <row r="112" spans="1:12" ht="25.5" x14ac:dyDescent="0.2">
      <c r="A112" s="76" t="s">
        <v>52</v>
      </c>
      <c r="B112" s="77" t="s">
        <v>53</v>
      </c>
      <c r="C112" s="76" t="s">
        <v>54</v>
      </c>
      <c r="D112" s="77" t="s">
        <v>55</v>
      </c>
      <c r="E112" s="77" t="s">
        <v>56</v>
      </c>
      <c r="F112" s="77" t="s">
        <v>57</v>
      </c>
      <c r="G112" s="77" t="s">
        <v>58</v>
      </c>
      <c r="H112" s="77" t="s">
        <v>59</v>
      </c>
      <c r="I112" s="77" t="s">
        <v>60</v>
      </c>
      <c r="J112" s="77" t="s">
        <v>61</v>
      </c>
      <c r="K112" s="77" t="s">
        <v>62</v>
      </c>
      <c r="L112" s="77" t="s">
        <v>63</v>
      </c>
    </row>
    <row r="113" spans="1:12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9">
        <f t="shared" ref="L113:L122" si="18">SUM(E113:K113)/35</f>
        <v>0</v>
      </c>
    </row>
    <row r="114" spans="1:12" x14ac:dyDescent="0.2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9">
        <f t="shared" si="18"/>
        <v>0</v>
      </c>
    </row>
    <row r="115" spans="1:12" x14ac:dyDescent="0.2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9">
        <f t="shared" si="18"/>
        <v>0</v>
      </c>
    </row>
    <row r="116" spans="1:12" x14ac:dyDescent="0.2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9">
        <f t="shared" si="18"/>
        <v>0</v>
      </c>
    </row>
    <row r="117" spans="1:1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9">
        <f t="shared" si="18"/>
        <v>0</v>
      </c>
    </row>
    <row r="118" spans="1:1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9">
        <f t="shared" si="18"/>
        <v>0</v>
      </c>
    </row>
    <row r="119" spans="1:12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9">
        <f t="shared" si="18"/>
        <v>0</v>
      </c>
    </row>
    <row r="120" spans="1:12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9">
        <f t="shared" si="18"/>
        <v>0</v>
      </c>
    </row>
    <row r="121" spans="1:12" x14ac:dyDescent="0.2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9">
        <f t="shared" si="18"/>
        <v>0</v>
      </c>
    </row>
    <row r="122" spans="1:12" x14ac:dyDescent="0.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9">
        <f t="shared" si="18"/>
        <v>0</v>
      </c>
    </row>
    <row r="123" spans="1:12" ht="25.5" x14ac:dyDescent="0.2">
      <c r="D123" s="85" t="s">
        <v>78</v>
      </c>
      <c r="E123" s="79" t="e">
        <f>SUM(E113:E122)/(5*COUNTIF(E113:E122,"&gt;0"))</f>
        <v>#DIV/0!</v>
      </c>
      <c r="F123" s="79" t="e">
        <f t="shared" ref="F123:K123" si="19">SUM(F113:F122)/(5*COUNTIF(F113:F122,"&gt;0"))</f>
        <v>#DIV/0!</v>
      </c>
      <c r="G123" s="79" t="e">
        <f t="shared" si="19"/>
        <v>#DIV/0!</v>
      </c>
      <c r="H123" s="79" t="e">
        <f t="shared" si="19"/>
        <v>#DIV/0!</v>
      </c>
      <c r="I123" s="79" t="e">
        <f t="shared" si="19"/>
        <v>#DIV/0!</v>
      </c>
      <c r="J123" s="79" t="e">
        <f t="shared" si="19"/>
        <v>#DIV/0!</v>
      </c>
      <c r="K123" s="79" t="e">
        <f t="shared" si="19"/>
        <v>#DIV/0!</v>
      </c>
      <c r="L123" s="79" t="e">
        <f>SUM(L113:L122)/COUNTIF(L113:L122,"&gt;0")</f>
        <v>#DIV/0!</v>
      </c>
    </row>
  </sheetData>
  <mergeCells count="9">
    <mergeCell ref="A79:L79"/>
    <mergeCell ref="A95:L95"/>
    <mergeCell ref="A111:L111"/>
    <mergeCell ref="A7:L7"/>
    <mergeCell ref="A14:L14"/>
    <mergeCell ref="A21:L21"/>
    <mergeCell ref="A35:L35"/>
    <mergeCell ref="A50:L50"/>
    <mergeCell ref="A64:L64"/>
  </mergeCell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57A67-5CE6-4879-B93A-B066499FDE50}">
  <dimension ref="A1:AM15"/>
  <sheetViews>
    <sheetView workbookViewId="0">
      <pane xSplit="1" ySplit="2" topLeftCell="AC3" activePane="bottomRight" state="frozen"/>
      <selection pane="topRight" activeCell="B1" sqref="B1"/>
      <selection pane="bottomLeft" activeCell="A3" sqref="A3"/>
      <selection pane="bottomRight" activeCell="AF6" sqref="AF6"/>
    </sheetView>
  </sheetViews>
  <sheetFormatPr defaultColWidth="9.33203125" defaultRowHeight="12.75" x14ac:dyDescent="0.2"/>
  <cols>
    <col min="1" max="1" width="16.332031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19.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8.6640625" style="41" customWidth="1"/>
    <col min="33" max="33" width="19.1640625" style="41" customWidth="1"/>
    <col min="34" max="34" width="14.1640625" style="41" customWidth="1"/>
    <col min="35" max="35" width="16.33203125" style="41" customWidth="1"/>
    <col min="36" max="36" width="14.6640625" style="41" customWidth="1"/>
    <col min="37" max="37" width="16.33203125" style="41" customWidth="1"/>
    <col min="38" max="38" width="21.33203125" style="41" customWidth="1"/>
    <col min="39" max="39" width="23.33203125" style="41" customWidth="1"/>
    <col min="40" max="16384" width="9.33203125" style="41"/>
  </cols>
  <sheetData>
    <row r="1" spans="1:39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398" t="s">
        <v>83</v>
      </c>
      <c r="R1" s="399"/>
      <c r="S1" s="399"/>
      <c r="T1" s="399"/>
      <c r="U1" s="399"/>
      <c r="V1" s="399"/>
      <c r="W1" s="399"/>
      <c r="X1" s="399"/>
      <c r="Y1" s="400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63</v>
      </c>
    </row>
    <row r="2" spans="1:39" ht="57.75" customHeight="1" x14ac:dyDescent="0.2">
      <c r="A2" s="42" t="s">
        <v>0</v>
      </c>
      <c r="B2" s="43" t="s">
        <v>1</v>
      </c>
      <c r="C2" s="43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38</v>
      </c>
      <c r="K2" s="45" t="s">
        <v>19</v>
      </c>
      <c r="L2" s="45" t="s">
        <v>20</v>
      </c>
      <c r="M2" s="45" t="s">
        <v>21</v>
      </c>
      <c r="N2" s="45" t="s">
        <v>22</v>
      </c>
      <c r="O2" s="46" t="s">
        <v>23</v>
      </c>
      <c r="P2" s="45" t="s">
        <v>24</v>
      </c>
      <c r="Q2" s="47" t="s">
        <v>25</v>
      </c>
      <c r="R2" s="47" t="s">
        <v>26</v>
      </c>
      <c r="S2" s="47" t="s">
        <v>27</v>
      </c>
      <c r="T2" s="47" t="s">
        <v>346</v>
      </c>
      <c r="U2" s="47" t="s">
        <v>50</v>
      </c>
      <c r="V2" s="47" t="s">
        <v>47</v>
      </c>
      <c r="W2" s="47" t="s">
        <v>48</v>
      </c>
      <c r="X2" s="47" t="s">
        <v>49</v>
      </c>
      <c r="Y2" s="48" t="s">
        <v>28</v>
      </c>
      <c r="Z2" s="49" t="s">
        <v>37</v>
      </c>
      <c r="AA2" s="49" t="s">
        <v>29</v>
      </c>
      <c r="AB2" s="49" t="s">
        <v>30</v>
      </c>
      <c r="AC2" s="49" t="s">
        <v>31</v>
      </c>
      <c r="AD2" s="49" t="s">
        <v>32</v>
      </c>
      <c r="AE2" s="50" t="s">
        <v>34</v>
      </c>
      <c r="AF2" s="88" t="s">
        <v>56</v>
      </c>
      <c r="AG2" s="89" t="s">
        <v>57</v>
      </c>
      <c r="AH2" s="89" t="s">
        <v>58</v>
      </c>
      <c r="AI2" s="89" t="s">
        <v>59</v>
      </c>
      <c r="AJ2" s="89" t="s">
        <v>60</v>
      </c>
      <c r="AK2" s="89" t="s">
        <v>61</v>
      </c>
      <c r="AL2" s="89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INDICATORS'!C4</f>
        <v>0</v>
      </c>
      <c r="C3" s="43">
        <f>'LAGGING INDICATORS'!D4</f>
        <v>0</v>
      </c>
      <c r="D3" s="43">
        <f>'LAGGING INDICATORS'!E4</f>
        <v>0</v>
      </c>
      <c r="E3" s="43">
        <f>'LAGGING INDICATORS'!F4</f>
        <v>0</v>
      </c>
      <c r="F3" s="43">
        <f>'LAGGING INDICATORS'!G4</f>
        <v>0</v>
      </c>
      <c r="G3" s="43">
        <f>'LAGGING INDICATORS'!H4</f>
        <v>0</v>
      </c>
      <c r="H3" s="43">
        <f>'LAGGING INDICATORS'!I4</f>
        <v>0</v>
      </c>
      <c r="I3" s="43">
        <f>'LAGGING INDICATORS'!J4</f>
        <v>0</v>
      </c>
      <c r="J3" s="43">
        <f>'LAGGING INDICATORS'!K4</f>
        <v>30</v>
      </c>
      <c r="K3" s="45">
        <f>'LEADING INDICATORS'!C4</f>
        <v>2</v>
      </c>
      <c r="L3" s="45">
        <f>'LEADING INDICATORS'!D4</f>
        <v>0</v>
      </c>
      <c r="M3" s="45">
        <f>'LEADING INDICATORS'!E4</f>
        <v>0</v>
      </c>
      <c r="N3" s="45">
        <f>'LEADING INDICATORS'!F4</f>
        <v>1</v>
      </c>
      <c r="O3" s="45">
        <f>'LEADING INDICATORS'!G4</f>
        <v>0</v>
      </c>
      <c r="P3" s="45">
        <f>'LEADING INDICATORS'!H4</f>
        <v>1</v>
      </c>
      <c r="Q3" s="48">
        <f>'ENVIRONMENTAL CONTROLS'!C4</f>
        <v>0</v>
      </c>
      <c r="R3" s="48">
        <f>'ENVIRONMENTAL CONTROLS'!D4</f>
        <v>0</v>
      </c>
      <c r="S3" s="48">
        <f>'ENVIRONMENTAL CONTROLS'!E4</f>
        <v>1</v>
      </c>
      <c r="T3" s="48">
        <f>'ENVIRONMENTAL CONTROLS'!F4</f>
        <v>1082.3999999999999</v>
      </c>
      <c r="U3" s="54">
        <f>'ENVIRONMENTAL CONTROLS'!G4</f>
        <v>17763</v>
      </c>
      <c r="V3" s="54">
        <f>'ENVIRONMENTAL CONTROLS'!H4</f>
        <v>2871.6071999999995</v>
      </c>
      <c r="W3" s="54">
        <f>'ENVIRONMENTAL CONTROLS'!I4</f>
        <v>6554.5469999999996</v>
      </c>
      <c r="X3" s="54">
        <f>'ENVIRONMENTAL CONTROLS'!J4</f>
        <v>9426.154199999999</v>
      </c>
      <c r="Y3" s="48">
        <f>'ENVIRONMENTAL CONTROLS'!K4</f>
        <v>0</v>
      </c>
      <c r="Z3" s="55">
        <f>'SAFETY TRAINING'!C4</f>
        <v>0</v>
      </c>
      <c r="AA3" s="55">
        <f>'SAFETY TRAINING'!D4</f>
        <v>0</v>
      </c>
      <c r="AB3" s="55">
        <f>'SAFETY TRAINING'!E4</f>
        <v>0</v>
      </c>
      <c r="AC3" s="55">
        <f>'SAFETY TRAINING'!F4</f>
        <v>0</v>
      </c>
      <c r="AD3" s="56">
        <f>'SAFETY TRAINING'!G4</f>
        <v>0</v>
      </c>
      <c r="AE3" s="57">
        <f>'5S SCORES'!C4</f>
        <v>0</v>
      </c>
      <c r="AF3" s="68"/>
      <c r="AG3" s="48"/>
      <c r="AH3" s="48"/>
      <c r="AI3" s="48"/>
      <c r="AJ3" s="48"/>
      <c r="AK3" s="48"/>
      <c r="AL3" s="48"/>
      <c r="AM3" s="93"/>
    </row>
    <row r="4" spans="1:39" ht="15.75" x14ac:dyDescent="0.2">
      <c r="A4" s="53">
        <v>45047</v>
      </c>
      <c r="B4" s="43">
        <f>'LAGGING INDICATORS'!C15</f>
        <v>0</v>
      </c>
      <c r="C4" s="43">
        <f>'LAGGING INDICATORS'!D15</f>
        <v>0</v>
      </c>
      <c r="D4" s="43">
        <f>'LAGGING INDICATORS'!E15</f>
        <v>0</v>
      </c>
      <c r="E4" s="43">
        <f>'LAGGING INDICATORS'!F15</f>
        <v>0</v>
      </c>
      <c r="F4" s="43">
        <f>'LAGGING INDICATORS'!G15</f>
        <v>0</v>
      </c>
      <c r="G4" s="43">
        <f>'LAGGING INDICATORS'!H15</f>
        <v>0</v>
      </c>
      <c r="H4" s="43">
        <f>'LAGGING INDICATORS'!I15</f>
        <v>0</v>
      </c>
      <c r="I4" s="43">
        <f>'LAGGING INDICATORS'!J15</f>
        <v>0</v>
      </c>
      <c r="J4" s="43">
        <f>'LAGGING INDICATORS'!K15</f>
        <v>31</v>
      </c>
      <c r="K4" s="45">
        <f>'LEADING INDICATORS'!C15</f>
        <v>3</v>
      </c>
      <c r="L4" s="45">
        <f>'LEADING INDICATORS'!D15</f>
        <v>0</v>
      </c>
      <c r="M4" s="45">
        <f>'LEADING INDICATORS'!E15</f>
        <v>0</v>
      </c>
      <c r="N4" s="45">
        <f>'LEADING INDICATORS'!F15</f>
        <v>1</v>
      </c>
      <c r="O4" s="45">
        <f>'LEADING INDICATORS'!G15</f>
        <v>0</v>
      </c>
      <c r="P4" s="45">
        <f>'LEADING INDICATORS'!H15</f>
        <v>0</v>
      </c>
      <c r="Q4" s="48">
        <f>'ENVIRONMENTAL CONTROLS'!C15</f>
        <v>0</v>
      </c>
      <c r="R4" s="48">
        <f>'ENVIRONMENTAL CONTROLS'!D15</f>
        <v>0</v>
      </c>
      <c r="S4" s="48">
        <f>'ENVIRONMENTAL CONTROLS'!E15</f>
        <v>0</v>
      </c>
      <c r="T4" s="48">
        <f>'ENVIRONMENTAL CONTROLS'!F15</f>
        <v>1663.1999999999998</v>
      </c>
      <c r="U4" s="54">
        <f>'ENVIRONMENTAL CONTROLS'!G15</f>
        <v>7148</v>
      </c>
      <c r="V4" s="54">
        <f>'ENVIRONMENTAL CONTROLS'!H15</f>
        <v>4412.4695999999994</v>
      </c>
      <c r="W4" s="54">
        <f>'ENVIRONMENTAL CONTROLS'!I15</f>
        <v>2637.6120000000001</v>
      </c>
      <c r="X4" s="54">
        <f>'ENVIRONMENTAL CONTROLS'!J15</f>
        <v>7050.0815999999995</v>
      </c>
      <c r="Y4" s="48">
        <f>'ENVIRONMENTAL CONTROLS'!K15</f>
        <v>0</v>
      </c>
      <c r="Z4" s="55">
        <f>'SAFETY TRAINING'!C15</f>
        <v>0</v>
      </c>
      <c r="AA4" s="55">
        <f>'SAFETY TRAINING'!D15</f>
        <v>0</v>
      </c>
      <c r="AB4" s="55">
        <f>'SAFETY TRAINING'!E15</f>
        <v>0</v>
      </c>
      <c r="AC4" s="55">
        <f>'SAFETY TRAINING'!F15</f>
        <v>0</v>
      </c>
      <c r="AD4" s="56">
        <f>'SAFETY TRAINING'!G15</f>
        <v>0</v>
      </c>
      <c r="AE4" s="57">
        <f>'5S SCORES'!C15</f>
        <v>0</v>
      </c>
      <c r="AF4" s="68"/>
      <c r="AG4" s="48"/>
      <c r="AH4" s="48"/>
      <c r="AI4" s="48"/>
      <c r="AJ4" s="48"/>
      <c r="AK4" s="48"/>
      <c r="AL4" s="48"/>
      <c r="AM4" s="94"/>
    </row>
    <row r="5" spans="1:39" ht="15.75" x14ac:dyDescent="0.2">
      <c r="A5" s="53">
        <v>45078</v>
      </c>
      <c r="B5" s="43">
        <f>'LAGGING INDICATORS'!C26</f>
        <v>0</v>
      </c>
      <c r="C5" s="43">
        <f>'LAGGING INDICATORS'!D26</f>
        <v>0</v>
      </c>
      <c r="D5" s="43">
        <f>'LAGGING INDICATORS'!E26</f>
        <v>0</v>
      </c>
      <c r="E5" s="43">
        <f>'LAGGING INDICATORS'!F26</f>
        <v>0</v>
      </c>
      <c r="F5" s="43">
        <f>'LAGGING INDICATORS'!G26</f>
        <v>0</v>
      </c>
      <c r="G5" s="43">
        <f>'LAGGING INDICATORS'!H26</f>
        <v>0</v>
      </c>
      <c r="H5" s="43">
        <f>'LAGGING INDICATORS'!I26</f>
        <v>0</v>
      </c>
      <c r="I5" s="43">
        <f>'LAGGING INDICATORS'!J26</f>
        <v>0</v>
      </c>
      <c r="J5" s="43">
        <f>'LAGGING INDICATORS'!K26</f>
        <v>30</v>
      </c>
      <c r="K5" s="45">
        <f>'LEADING INDICATORS'!C26</f>
        <v>1</v>
      </c>
      <c r="L5" s="45">
        <f>'LEADING INDICATORS'!D26</f>
        <v>0</v>
      </c>
      <c r="M5" s="45">
        <f>'LEADING INDICATORS'!E26</f>
        <v>0</v>
      </c>
      <c r="N5" s="45">
        <f>'LEADING INDICATORS'!F26</f>
        <v>1</v>
      </c>
      <c r="O5" s="45">
        <f>'LEADING INDICATORS'!G26</f>
        <v>0</v>
      </c>
      <c r="P5" s="45">
        <f>'LEADING INDICATORS'!H26</f>
        <v>1</v>
      </c>
      <c r="Q5" s="48">
        <f>'ENVIRONMENTAL CONTROLS'!C26</f>
        <v>0</v>
      </c>
      <c r="R5" s="48">
        <f>'ENVIRONMENTAL CONTROLS'!D26</f>
        <v>0</v>
      </c>
      <c r="S5" s="48">
        <f>'ENVIRONMENTAL CONTROLS'!E26</f>
        <v>0</v>
      </c>
      <c r="T5" s="48">
        <f>'ENVIRONMENTAL CONTROLS'!F26</f>
        <v>673.19999999999993</v>
      </c>
      <c r="U5" s="54">
        <f>'ENVIRONMENTAL CONTROLS'!G26</f>
        <v>9262</v>
      </c>
      <c r="V5" s="54">
        <f>'ENVIRONMENTAL CONTROLS'!H26</f>
        <v>1785.9995999999999</v>
      </c>
      <c r="W5" s="54">
        <f>'ENVIRONMENTAL CONTROLS'!I26</f>
        <v>3417.6779999999999</v>
      </c>
      <c r="X5" s="54">
        <f>'ENVIRONMENTAL CONTROLS'!J26</f>
        <v>5203.6776</v>
      </c>
      <c r="Y5" s="48">
        <f>'ENVIRONMENTAL CONTROLS'!K26</f>
        <v>0</v>
      </c>
      <c r="Z5" s="55">
        <f>'SAFETY TRAINING'!C26</f>
        <v>1</v>
      </c>
      <c r="AA5" s="55">
        <f>'SAFETY TRAINING'!D26</f>
        <v>20</v>
      </c>
      <c r="AB5" s="55">
        <f>'SAFETY TRAINING'!E26</f>
        <v>17</v>
      </c>
      <c r="AC5" s="55">
        <f>'SAFETY TRAINING'!F26</f>
        <v>37.799999999999997</v>
      </c>
      <c r="AD5" s="56">
        <f>'SAFETY TRAINING'!G26</f>
        <v>17257.580000000002</v>
      </c>
      <c r="AE5" s="57">
        <f>'5S SCORES'!C26</f>
        <v>0</v>
      </c>
      <c r="AF5" s="68"/>
      <c r="AG5" s="69"/>
      <c r="AH5" s="69"/>
      <c r="AI5" s="69"/>
      <c r="AJ5" s="69"/>
      <c r="AK5" s="69"/>
      <c r="AL5" s="69"/>
      <c r="AM5" s="93"/>
    </row>
    <row r="6" spans="1:39" x14ac:dyDescent="0.2">
      <c r="A6" s="53">
        <v>45108</v>
      </c>
      <c r="B6" s="43">
        <f>'LAGGING INDICATORS'!C37</f>
        <v>0</v>
      </c>
      <c r="C6" s="43">
        <f>'LAGGING INDICATORS'!D37</f>
        <v>0</v>
      </c>
      <c r="D6" s="43">
        <f>'LAGGING INDICATORS'!E37</f>
        <v>0</v>
      </c>
      <c r="E6" s="43">
        <f>'LAGGING INDICATORS'!F37</f>
        <v>0</v>
      </c>
      <c r="F6" s="43">
        <f>'LAGGING INDICATORS'!G37</f>
        <v>0</v>
      </c>
      <c r="G6" s="43">
        <f>'LAGGING INDICATORS'!H37</f>
        <v>1</v>
      </c>
      <c r="H6" s="43">
        <f>'LAGGING INDICATORS'!I37</f>
        <v>1</v>
      </c>
      <c r="I6" s="43">
        <f>'LAGGING INDICATORS'!J37</f>
        <v>0</v>
      </c>
      <c r="J6" s="43">
        <f>'LAGGING INDICATORS'!K37</f>
        <v>30</v>
      </c>
      <c r="K6" s="45">
        <f>'LEADING INDICATORS'!C37</f>
        <v>3</v>
      </c>
      <c r="L6" s="45">
        <f>'LEADING INDICATORS'!D37</f>
        <v>0</v>
      </c>
      <c r="M6" s="45">
        <f>'LEADING INDICATORS'!E37</f>
        <v>0</v>
      </c>
      <c r="N6" s="45">
        <f>'LEADING INDICATORS'!F37</f>
        <v>0</v>
      </c>
      <c r="O6" s="45">
        <f>'LEADING INDICATORS'!G37</f>
        <v>1</v>
      </c>
      <c r="P6" s="45">
        <f>'LEADING INDICATORS'!H37</f>
        <v>0</v>
      </c>
      <c r="Q6" s="48">
        <f>'ENVIRONMENTAL CONTROLS'!C37</f>
        <v>0</v>
      </c>
      <c r="R6" s="48">
        <f>'ENVIRONMENTAL CONTROLS'!D37</f>
        <v>0</v>
      </c>
      <c r="S6" s="48">
        <f>'ENVIRONMENTAL CONTROLS'!E37</f>
        <v>0</v>
      </c>
      <c r="T6" s="48">
        <f>'ENVIRONMENTAL CONTROLS'!F37</f>
        <v>1095.5999999999999</v>
      </c>
      <c r="U6" s="54">
        <f>'ENVIRONMENTAL CONTROLS'!G37</f>
        <v>13932</v>
      </c>
      <c r="V6" s="54">
        <f>'ENVIRONMENTAL CONTROLS'!H37</f>
        <v>2906.6268</v>
      </c>
      <c r="W6" s="54">
        <f>'ENVIRONMENTAL CONTROLS'!I37</f>
        <v>5140.9080000000004</v>
      </c>
      <c r="X6" s="54">
        <f>'ENVIRONMENTAL CONTROLS'!J37</f>
        <v>8047.5348000000004</v>
      </c>
      <c r="Y6" s="48">
        <f>'ENVIRONMENTAL CONTROLS'!K37</f>
        <v>0</v>
      </c>
      <c r="Z6" s="55">
        <f>'SAFETY TRAINING'!C37</f>
        <v>2</v>
      </c>
      <c r="AA6" s="55">
        <f>'SAFETY TRAINING'!D37</f>
        <v>2</v>
      </c>
      <c r="AB6" s="55">
        <f>'SAFETY TRAINING'!E37</f>
        <v>2</v>
      </c>
      <c r="AC6" s="55">
        <f>'SAFETY TRAINING'!F37</f>
        <v>10.5</v>
      </c>
      <c r="AD6" s="56">
        <f>'SAFETY TRAINING'!G37</f>
        <v>0</v>
      </c>
      <c r="AE6" s="57">
        <f>'5S SCORES'!C37</f>
        <v>0.81599999999999995</v>
      </c>
      <c r="AF6" s="68">
        <f>'YAMAHA QLTY KPI'!E11</f>
        <v>0.9</v>
      </c>
      <c r="AG6" s="68">
        <f>'YAMAHA QLTY KPI'!F11</f>
        <v>0.9</v>
      </c>
      <c r="AH6" s="68">
        <f>'YAMAHA QLTY KPI'!G11</f>
        <v>1</v>
      </c>
      <c r="AI6" s="68">
        <f>'YAMAHA QLTY KPI'!H11</f>
        <v>0.6</v>
      </c>
      <c r="AJ6" s="68">
        <f>'YAMAHA QLTY KPI'!I11</f>
        <v>0.5</v>
      </c>
      <c r="AK6" s="68">
        <f>'YAMAHA QLTY KPI'!J11</f>
        <v>1</v>
      </c>
      <c r="AL6" s="68">
        <f>'YAMAHA QLTY KPI'!K11</f>
        <v>0.9</v>
      </c>
      <c r="AM6" s="104">
        <f>'YAMAHA QLTY KPI'!L11</f>
        <v>0.82857142857142851</v>
      </c>
    </row>
    <row r="7" spans="1:39" x14ac:dyDescent="0.2">
      <c r="A7" s="53">
        <v>45139</v>
      </c>
      <c r="B7" s="43">
        <f>'LAGGING INDICATORS'!C48</f>
        <v>0</v>
      </c>
      <c r="C7" s="43">
        <f>'LAGGING INDICATORS'!D48</f>
        <v>0</v>
      </c>
      <c r="D7" s="43">
        <f>'LAGGING INDICATORS'!E48</f>
        <v>0</v>
      </c>
      <c r="E7" s="43">
        <f>'LAGGING INDICATORS'!F48</f>
        <v>0</v>
      </c>
      <c r="F7" s="43">
        <f>'LAGGING INDICATORS'!G48</f>
        <v>0</v>
      </c>
      <c r="G7" s="43">
        <f>'LAGGING INDICATORS'!H48</f>
        <v>0</v>
      </c>
      <c r="H7" s="43">
        <f>'LAGGING INDICATORS'!I48</f>
        <v>0</v>
      </c>
      <c r="I7" s="43">
        <f>'LAGGING INDICATORS'!J48</f>
        <v>0</v>
      </c>
      <c r="J7" s="43">
        <f>'LAGGING INDICATORS'!K48</f>
        <v>31</v>
      </c>
      <c r="K7" s="45">
        <f>'LEADING INDICATORS'!C48</f>
        <v>1</v>
      </c>
      <c r="L7" s="45">
        <f>'LEADING INDICATORS'!D48</f>
        <v>0</v>
      </c>
      <c r="M7" s="45">
        <f>'LEADING INDICATORS'!E48</f>
        <v>0</v>
      </c>
      <c r="N7" s="45">
        <f>'LEADING INDICATORS'!F48</f>
        <v>1</v>
      </c>
      <c r="O7" s="45">
        <f>'LEADING INDICATORS'!G48</f>
        <v>0</v>
      </c>
      <c r="P7" s="45">
        <f>'LEADING INDICATORS'!H48</f>
        <v>1</v>
      </c>
      <c r="Q7" s="48">
        <f>'ENVIRONMENTAL CONTROLS'!C48</f>
        <v>0</v>
      </c>
      <c r="R7" s="48">
        <f>'ENVIRONMENTAL CONTROLS'!D48</f>
        <v>0</v>
      </c>
      <c r="S7" s="48">
        <f>'ENVIRONMENTAL CONTROLS'!E48</f>
        <v>0</v>
      </c>
      <c r="T7" s="48">
        <f>'ENVIRONMENTAL CONTROLS'!F48</f>
        <v>1122</v>
      </c>
      <c r="U7" s="54">
        <f>'ENVIRONMENTAL CONTROLS'!G48</f>
        <v>13932</v>
      </c>
      <c r="V7" s="54">
        <f>'ENVIRONMENTAL CONTROLS'!H48</f>
        <v>2976.6660000000002</v>
      </c>
      <c r="W7" s="54">
        <f>'ENVIRONMENTAL CONTROLS'!I48</f>
        <v>5140.9080000000004</v>
      </c>
      <c r="X7" s="54">
        <f>'ENVIRONMENTAL CONTROLS'!J48</f>
        <v>8117.5740000000005</v>
      </c>
      <c r="Y7" s="48">
        <f>'ENVIRONMENTAL CONTROLS'!K48</f>
        <v>0</v>
      </c>
      <c r="Z7" s="55">
        <f>'SAFETY TRAINING'!C48</f>
        <v>2</v>
      </c>
      <c r="AA7" s="55">
        <f>'SAFETY TRAINING'!D48</f>
        <v>5</v>
      </c>
      <c r="AB7" s="55">
        <f>'SAFETY TRAINING'!E48</f>
        <v>3</v>
      </c>
      <c r="AC7" s="55">
        <f>'SAFETY TRAINING'!F48</f>
        <v>4.5</v>
      </c>
      <c r="AD7" s="56">
        <f>'SAFETY TRAINING'!G48</f>
        <v>0</v>
      </c>
      <c r="AE7" s="57">
        <f>'5S SCORES'!C48</f>
        <v>0</v>
      </c>
      <c r="AF7" s="68">
        <f>'YAMAHA QLTY KPI'!E18</f>
        <v>1</v>
      </c>
      <c r="AG7" s="68">
        <f>'YAMAHA QLTY KPI'!F18</f>
        <v>0.7</v>
      </c>
      <c r="AH7" s="68">
        <f>'YAMAHA QLTY KPI'!G18</f>
        <v>0.9</v>
      </c>
      <c r="AI7" s="68">
        <f>'YAMAHA QLTY KPI'!H18</f>
        <v>0.8</v>
      </c>
      <c r="AJ7" s="68">
        <f>'YAMAHA QLTY KPI'!I18</f>
        <v>0.8</v>
      </c>
      <c r="AK7" s="68">
        <f>'YAMAHA QLTY KPI'!J18</f>
        <v>0.9</v>
      </c>
      <c r="AL7" s="68">
        <f>'YAMAHA QLTY KPI'!K18</f>
        <v>0.8</v>
      </c>
      <c r="AM7" s="104">
        <f>'YAMAHA QLTY KPI'!L18</f>
        <v>0.84285714285714286</v>
      </c>
    </row>
    <row r="8" spans="1:39" x14ac:dyDescent="0.2">
      <c r="A8" s="53">
        <v>45170</v>
      </c>
      <c r="B8" s="43">
        <f>'LAGGING INDICATORS'!C59</f>
        <v>0</v>
      </c>
      <c r="C8" s="43">
        <f>'LAGGING INDICATORS'!D59</f>
        <v>0</v>
      </c>
      <c r="D8" s="43">
        <f>'LAGGING INDICATORS'!E59</f>
        <v>0</v>
      </c>
      <c r="E8" s="43">
        <f>'LAGGING INDICATORS'!F59</f>
        <v>0</v>
      </c>
      <c r="F8" s="43">
        <f>'LAGGING INDICATORS'!G59</f>
        <v>0</v>
      </c>
      <c r="G8" s="43">
        <f>'LAGGING INDICATORS'!H59</f>
        <v>0</v>
      </c>
      <c r="H8" s="43">
        <f>'LAGGING INDICATORS'!I59</f>
        <v>0</v>
      </c>
      <c r="I8" s="43">
        <f>'LAGGING INDICATORS'!J59</f>
        <v>0</v>
      </c>
      <c r="J8" s="43">
        <f>'LAGGING INDICATORS'!K59</f>
        <v>0</v>
      </c>
      <c r="K8" s="45">
        <f>'LEADING INDICATORS'!C59</f>
        <v>0</v>
      </c>
      <c r="L8" s="45">
        <f>'LEADING INDICATORS'!D59</f>
        <v>0</v>
      </c>
      <c r="M8" s="45">
        <f>'LEADING INDICATORS'!E59</f>
        <v>0</v>
      </c>
      <c r="N8" s="45">
        <f>'LEADING INDICATORS'!F59</f>
        <v>0</v>
      </c>
      <c r="O8" s="45">
        <f>'LEADING INDICATORS'!G59</f>
        <v>0</v>
      </c>
      <c r="P8" s="45">
        <f>'LEADING INDICATORS'!H59</f>
        <v>0</v>
      </c>
      <c r="Q8" s="48">
        <f>'ENVIRONMENTAL CONTROLS'!C59</f>
        <v>0</v>
      </c>
      <c r="R8" s="48">
        <f>'ENVIRONMENTAL CONTROLS'!D59</f>
        <v>0</v>
      </c>
      <c r="S8" s="48">
        <f>'ENVIRONMENTAL CONTROLS'!E59</f>
        <v>0</v>
      </c>
      <c r="T8" s="48">
        <f>'ENVIRONMENTAL CONTROLS'!F59</f>
        <v>0</v>
      </c>
      <c r="U8" s="54">
        <f>'ENVIRONMENTAL CONTROLS'!G59</f>
        <v>0</v>
      </c>
      <c r="V8" s="54">
        <f>'ENVIRONMENTAL CONTROLS'!H59</f>
        <v>0</v>
      </c>
      <c r="W8" s="54">
        <f>'ENVIRONMENTAL CONTROLS'!I59</f>
        <v>0</v>
      </c>
      <c r="X8" s="54">
        <f>'ENVIRONMENTAL CONTROLS'!J59</f>
        <v>0</v>
      </c>
      <c r="Y8" s="48">
        <f>'ENVIRONMENTAL CONTROLS'!K59</f>
        <v>0</v>
      </c>
      <c r="Z8" s="55">
        <f>'SAFETY TRAINING'!C59</f>
        <v>1</v>
      </c>
      <c r="AA8" s="55">
        <f>'SAFETY TRAINING'!D59</f>
        <v>5</v>
      </c>
      <c r="AB8" s="55">
        <f>'SAFETY TRAINING'!E59</f>
        <v>5</v>
      </c>
      <c r="AC8" s="55">
        <f>'SAFETY TRAINING'!F59</f>
        <v>7.5</v>
      </c>
      <c r="AD8" s="56">
        <f>'SAFETY TRAINING'!G59</f>
        <v>4470.6000000000004</v>
      </c>
      <c r="AE8" s="57">
        <f>'5S SCORES'!C59</f>
        <v>0</v>
      </c>
      <c r="AF8" s="68" t="e">
        <f>'YAMAHA QLTY KPI'!E32</f>
        <v>#DIV/0!</v>
      </c>
      <c r="AG8" s="68" t="e">
        <f>'YAMAHA QLTY KPI'!F32</f>
        <v>#DIV/0!</v>
      </c>
      <c r="AH8" s="68" t="e">
        <f>'YAMAHA QLTY KPI'!G32</f>
        <v>#DIV/0!</v>
      </c>
      <c r="AI8" s="68" t="e">
        <f>'YAMAHA QLTY KPI'!H32</f>
        <v>#DIV/0!</v>
      </c>
      <c r="AJ8" s="68" t="e">
        <f>'YAMAHA QLTY KPI'!I32</f>
        <v>#DIV/0!</v>
      </c>
      <c r="AK8" s="68" t="e">
        <f>'YAMAHA QLTY KPI'!J32</f>
        <v>#DIV/0!</v>
      </c>
      <c r="AL8" s="68" t="e">
        <f>'YAMAHA QLTY KPI'!K32</f>
        <v>#DIV/0!</v>
      </c>
      <c r="AM8" s="104" t="e">
        <f>'YAMAHA QLTY KPI'!L32</f>
        <v>#DIV/0!</v>
      </c>
    </row>
    <row r="9" spans="1:39" x14ac:dyDescent="0.2">
      <c r="A9" s="53">
        <v>45200</v>
      </c>
      <c r="B9" s="43">
        <f>'LAGGING INDICATORS'!C70</f>
        <v>0</v>
      </c>
      <c r="C9" s="43">
        <f>'LAGGING INDICATORS'!D70</f>
        <v>0</v>
      </c>
      <c r="D9" s="43">
        <f>'LAGGING INDICATORS'!E70</f>
        <v>0</v>
      </c>
      <c r="E9" s="43">
        <f>'LAGGING INDICATORS'!F70</f>
        <v>0</v>
      </c>
      <c r="F9" s="43">
        <f>'LAGGING INDICATORS'!G70</f>
        <v>0</v>
      </c>
      <c r="G9" s="43">
        <f>'LAGGING INDICATORS'!H70</f>
        <v>0</v>
      </c>
      <c r="H9" s="43">
        <f>'LAGGING INDICATORS'!I70</f>
        <v>0</v>
      </c>
      <c r="I9" s="43">
        <f>'LAGGING INDICATORS'!J70</f>
        <v>0</v>
      </c>
      <c r="J9" s="43">
        <f>'LAGGING INDICATORS'!K70</f>
        <v>0</v>
      </c>
      <c r="K9" s="45">
        <f>'LEADING INDICATORS'!C70</f>
        <v>0</v>
      </c>
      <c r="L9" s="45">
        <f>'LEADING INDICATORS'!D70</f>
        <v>0</v>
      </c>
      <c r="M9" s="45">
        <f>'LEADING INDICATORS'!E70</f>
        <v>0</v>
      </c>
      <c r="N9" s="45">
        <f>'LEADING INDICATORS'!F70</f>
        <v>0</v>
      </c>
      <c r="O9" s="45">
        <f>'LEADING INDICATORS'!G70</f>
        <v>0</v>
      </c>
      <c r="P9" s="45">
        <f>'LEADING INDICATORS'!H70</f>
        <v>0</v>
      </c>
      <c r="Q9" s="48">
        <f>'ENVIRONMENTAL CONTROLS'!C70</f>
        <v>0</v>
      </c>
      <c r="R9" s="48">
        <f>'ENVIRONMENTAL CONTROLS'!D70</f>
        <v>0</v>
      </c>
      <c r="S9" s="48">
        <f>'ENVIRONMENTAL CONTROLS'!E70</f>
        <v>0</v>
      </c>
      <c r="T9" s="48">
        <f>'ENVIRONMENTAL CONTROLS'!F70</f>
        <v>0</v>
      </c>
      <c r="U9" s="54">
        <f>'ENVIRONMENTAL CONTROLS'!G70</f>
        <v>0</v>
      </c>
      <c r="V9" s="54">
        <f>'ENVIRONMENTAL CONTROLS'!H70</f>
        <v>0</v>
      </c>
      <c r="W9" s="54">
        <f>'ENVIRONMENTAL CONTROLS'!I70</f>
        <v>0</v>
      </c>
      <c r="X9" s="54">
        <f>'ENVIRONMENTAL CONTROLS'!J70</f>
        <v>0</v>
      </c>
      <c r="Y9" s="48">
        <f>'ENVIRONMENTAL CONTROLS'!K70</f>
        <v>0</v>
      </c>
      <c r="Z9" s="55">
        <f>'SAFETY TRAINING'!C70</f>
        <v>0</v>
      </c>
      <c r="AA9" s="55">
        <f>'SAFETY TRAINING'!D70</f>
        <v>0</v>
      </c>
      <c r="AB9" s="55">
        <f>'SAFETY TRAINING'!E70</f>
        <v>0</v>
      </c>
      <c r="AC9" s="55">
        <f>'SAFETY TRAINING'!F70</f>
        <v>0</v>
      </c>
      <c r="AD9" s="56">
        <f>'SAFETY TRAINING'!G70</f>
        <v>0</v>
      </c>
      <c r="AE9" s="57">
        <f>'5S SCORES'!C70</f>
        <v>0</v>
      </c>
      <c r="AF9" s="68" t="e">
        <f>'YAMAHA QLTY KPI'!E47</f>
        <v>#DIV/0!</v>
      </c>
      <c r="AG9" s="68" t="e">
        <f>'YAMAHA QLTY KPI'!F47</f>
        <v>#DIV/0!</v>
      </c>
      <c r="AH9" s="68" t="e">
        <f>'YAMAHA QLTY KPI'!G47</f>
        <v>#DIV/0!</v>
      </c>
      <c r="AI9" s="68" t="e">
        <f>'YAMAHA QLTY KPI'!H47</f>
        <v>#DIV/0!</v>
      </c>
      <c r="AJ9" s="68" t="e">
        <f>'YAMAHA QLTY KPI'!I47</f>
        <v>#DIV/0!</v>
      </c>
      <c r="AK9" s="68" t="e">
        <f>'YAMAHA QLTY KPI'!J47</f>
        <v>#DIV/0!</v>
      </c>
      <c r="AL9" s="68" t="e">
        <f>'YAMAHA QLTY KPI'!K47</f>
        <v>#DIV/0!</v>
      </c>
      <c r="AM9" s="104" t="e">
        <f>'YAMAHA QLTY KPI'!L47</f>
        <v>#DIV/0!</v>
      </c>
    </row>
    <row r="10" spans="1:39" x14ac:dyDescent="0.2">
      <c r="A10" s="53">
        <v>45231</v>
      </c>
      <c r="B10" s="43">
        <f>'LAGGING INDICATORS'!C81</f>
        <v>0</v>
      </c>
      <c r="C10" s="43">
        <f>'LAGGING INDICATORS'!D81</f>
        <v>0</v>
      </c>
      <c r="D10" s="43">
        <f>'LAGGING INDICATORS'!E81</f>
        <v>0</v>
      </c>
      <c r="E10" s="43">
        <f>'LAGGING INDICATORS'!F81</f>
        <v>0</v>
      </c>
      <c r="F10" s="43">
        <f>'LAGGING INDICATORS'!G81</f>
        <v>0</v>
      </c>
      <c r="G10" s="43">
        <f>'LAGGING INDICATORS'!H81</f>
        <v>0</v>
      </c>
      <c r="H10" s="43">
        <f>'LAGGING INDICATORS'!I81</f>
        <v>0</v>
      </c>
      <c r="I10" s="43">
        <f>'LAGGING INDICATORS'!J81</f>
        <v>0</v>
      </c>
      <c r="J10" s="43">
        <f>'LAGGING INDICATORS'!K81</f>
        <v>0</v>
      </c>
      <c r="K10" s="45">
        <f>'LEADING INDICATORS'!C81</f>
        <v>0</v>
      </c>
      <c r="L10" s="45">
        <f>'LEADING INDICATORS'!D81</f>
        <v>0</v>
      </c>
      <c r="M10" s="45">
        <f>'LEADING INDICATORS'!E81</f>
        <v>0</v>
      </c>
      <c r="N10" s="45">
        <f>'LEADING INDICATORS'!F81</f>
        <v>0</v>
      </c>
      <c r="O10" s="45">
        <f>'LEADING INDICATORS'!G81</f>
        <v>0</v>
      </c>
      <c r="P10" s="45">
        <f>'LEADING INDICATORS'!H81</f>
        <v>0</v>
      </c>
      <c r="Q10" s="48">
        <f>'ENVIRONMENTAL CONTROLS'!C81</f>
        <v>0</v>
      </c>
      <c r="R10" s="48">
        <f>'ENVIRONMENTAL CONTROLS'!D81</f>
        <v>0</v>
      </c>
      <c r="S10" s="48">
        <f>'ENVIRONMENTAL CONTROLS'!E81</f>
        <v>0</v>
      </c>
      <c r="T10" s="48">
        <f>'ENVIRONMENTAL CONTROLS'!F81</f>
        <v>0</v>
      </c>
      <c r="U10" s="54">
        <f>'ENVIRONMENTAL CONTROLS'!G81</f>
        <v>0</v>
      </c>
      <c r="V10" s="54">
        <f>'ENVIRONMENTAL CONTROLS'!H81</f>
        <v>0</v>
      </c>
      <c r="W10" s="54">
        <f>'ENVIRONMENTAL CONTROLS'!I81</f>
        <v>0</v>
      </c>
      <c r="X10" s="54">
        <f>'ENVIRONMENTAL CONTROLS'!J81</f>
        <v>0</v>
      </c>
      <c r="Y10" s="48">
        <f>'ENVIRONMENTAL CONTROLS'!K81</f>
        <v>0</v>
      </c>
      <c r="Z10" s="55">
        <f>'SAFETY TRAINING'!C81</f>
        <v>0</v>
      </c>
      <c r="AA10" s="55">
        <f>'SAFETY TRAINING'!D81</f>
        <v>0</v>
      </c>
      <c r="AB10" s="55">
        <f>'SAFETY TRAINING'!E81</f>
        <v>0</v>
      </c>
      <c r="AC10" s="55">
        <f>'SAFETY TRAINING'!F81</f>
        <v>0</v>
      </c>
      <c r="AD10" s="56">
        <f>'SAFETY TRAINING'!G81</f>
        <v>0</v>
      </c>
      <c r="AE10" s="57">
        <f>'5S SCORES'!C81</f>
        <v>0</v>
      </c>
      <c r="AF10" s="68" t="e">
        <f>'YAMAHA QLTY KPI'!E61</f>
        <v>#DIV/0!</v>
      </c>
      <c r="AG10" s="68" t="e">
        <f>'YAMAHA QLTY KPI'!F61</f>
        <v>#DIV/0!</v>
      </c>
      <c r="AH10" s="68" t="e">
        <f>'YAMAHA QLTY KPI'!G61</f>
        <v>#DIV/0!</v>
      </c>
      <c r="AI10" s="68" t="e">
        <f>'YAMAHA QLTY KPI'!H61</f>
        <v>#DIV/0!</v>
      </c>
      <c r="AJ10" s="68" t="e">
        <f>'YAMAHA QLTY KPI'!I61</f>
        <v>#DIV/0!</v>
      </c>
      <c r="AK10" s="68" t="e">
        <f>'YAMAHA QLTY KPI'!J61</f>
        <v>#DIV/0!</v>
      </c>
      <c r="AL10" s="68" t="e">
        <f>'YAMAHA QLTY KPI'!K61</f>
        <v>#DIV/0!</v>
      </c>
      <c r="AM10" s="104" t="e">
        <f>'YAMAHA QLTY KPI'!L61</f>
        <v>#DIV/0!</v>
      </c>
    </row>
    <row r="11" spans="1:39" x14ac:dyDescent="0.2">
      <c r="A11" s="53">
        <v>45261</v>
      </c>
      <c r="B11" s="43">
        <f>'LAGGING INDICATORS'!C92</f>
        <v>0</v>
      </c>
      <c r="C11" s="43">
        <f>'LAGGING INDICATORS'!D92</f>
        <v>0</v>
      </c>
      <c r="D11" s="43">
        <f>'LAGGING INDICATORS'!E92</f>
        <v>0</v>
      </c>
      <c r="E11" s="43">
        <f>'LAGGING INDICATORS'!F92</f>
        <v>0</v>
      </c>
      <c r="F11" s="43">
        <f>'LAGGING INDICATORS'!G92</f>
        <v>0</v>
      </c>
      <c r="G11" s="43">
        <f>'LAGGING INDICATORS'!H92</f>
        <v>0</v>
      </c>
      <c r="H11" s="43">
        <f>'LAGGING INDICATORS'!I92</f>
        <v>0</v>
      </c>
      <c r="I11" s="43">
        <f>'LAGGING INDICATORS'!J92</f>
        <v>0</v>
      </c>
      <c r="J11" s="43">
        <f>'LAGGING INDICATORS'!K92</f>
        <v>0</v>
      </c>
      <c r="K11" s="45">
        <f>'LEADING INDICATORS'!C92</f>
        <v>0</v>
      </c>
      <c r="L11" s="45">
        <f>'LEADING INDICATORS'!D92</f>
        <v>0</v>
      </c>
      <c r="M11" s="45">
        <f>'LEADING INDICATORS'!E92</f>
        <v>0</v>
      </c>
      <c r="N11" s="45">
        <f>'LEADING INDICATORS'!F92</f>
        <v>0</v>
      </c>
      <c r="O11" s="45">
        <f>'LEADING INDICATORS'!G92</f>
        <v>0</v>
      </c>
      <c r="P11" s="45">
        <f>'LEADING INDICATORS'!H92</f>
        <v>0</v>
      </c>
      <c r="Q11" s="48">
        <f>'ENVIRONMENTAL CONTROLS'!C92</f>
        <v>0</v>
      </c>
      <c r="R11" s="48">
        <f>'ENVIRONMENTAL CONTROLS'!D92</f>
        <v>0</v>
      </c>
      <c r="S11" s="48">
        <f>'ENVIRONMENTAL CONTROLS'!E92</f>
        <v>0</v>
      </c>
      <c r="T11" s="48">
        <f>'ENVIRONMENTAL CONTROLS'!F92</f>
        <v>0</v>
      </c>
      <c r="U11" s="54">
        <f>'ENVIRONMENTAL CONTROLS'!G92</f>
        <v>0</v>
      </c>
      <c r="V11" s="54">
        <f>'ENVIRONMENTAL CONTROLS'!H92</f>
        <v>0</v>
      </c>
      <c r="W11" s="54">
        <f>'ENVIRONMENTAL CONTROLS'!I92</f>
        <v>0</v>
      </c>
      <c r="X11" s="54">
        <f>'ENVIRONMENTAL CONTROLS'!J92</f>
        <v>0</v>
      </c>
      <c r="Y11" s="48">
        <f>'ENVIRONMENTAL CONTROLS'!K92</f>
        <v>0</v>
      </c>
      <c r="Z11" s="55">
        <f>'SAFETY TRAINING'!C92</f>
        <v>0</v>
      </c>
      <c r="AA11" s="55">
        <f>'SAFETY TRAINING'!D92</f>
        <v>0</v>
      </c>
      <c r="AB11" s="55">
        <f>'SAFETY TRAINING'!E92</f>
        <v>0</v>
      </c>
      <c r="AC11" s="55">
        <f>'SAFETY TRAINING'!F92</f>
        <v>0</v>
      </c>
      <c r="AD11" s="56">
        <f>'SAFETY TRAINING'!G92</f>
        <v>0</v>
      </c>
      <c r="AE11" s="57">
        <f>'5S SCORES'!C92</f>
        <v>0</v>
      </c>
      <c r="AF11" s="68" t="e">
        <f>'YAMAHA QLTY KPI'!E76</f>
        <v>#DIV/0!</v>
      </c>
      <c r="AG11" s="68" t="e">
        <f>'YAMAHA QLTY KPI'!F76</f>
        <v>#DIV/0!</v>
      </c>
      <c r="AH11" s="68" t="e">
        <f>'YAMAHA QLTY KPI'!G76</f>
        <v>#DIV/0!</v>
      </c>
      <c r="AI11" s="68" t="e">
        <f>'YAMAHA QLTY KPI'!H76</f>
        <v>#DIV/0!</v>
      </c>
      <c r="AJ11" s="68" t="e">
        <f>'YAMAHA QLTY KPI'!I76</f>
        <v>#DIV/0!</v>
      </c>
      <c r="AK11" s="68" t="e">
        <f>'YAMAHA QLTY KPI'!J76</f>
        <v>#DIV/0!</v>
      </c>
      <c r="AL11" s="68" t="e">
        <f>'YAMAHA QLTY KPI'!K76</f>
        <v>#DIV/0!</v>
      </c>
      <c r="AM11" s="104" t="e">
        <f>'YAMAHA QLTY KPI'!L76</f>
        <v>#DIV/0!</v>
      </c>
    </row>
    <row r="12" spans="1:39" x14ac:dyDescent="0.2">
      <c r="A12" s="53">
        <v>45292</v>
      </c>
      <c r="B12" s="43">
        <f>'LAGGING INDICATORS'!C103</f>
        <v>0</v>
      </c>
      <c r="C12" s="43">
        <f>'LAGGING INDICATORS'!D103</f>
        <v>0</v>
      </c>
      <c r="D12" s="43">
        <f>'LAGGING INDICATORS'!E103</f>
        <v>0</v>
      </c>
      <c r="E12" s="43">
        <f>'LAGGING INDICATORS'!F103</f>
        <v>0</v>
      </c>
      <c r="F12" s="43">
        <f>'LAGGING INDICATORS'!G103</f>
        <v>0</v>
      </c>
      <c r="G12" s="43">
        <f>'LAGGING INDICATORS'!H103</f>
        <v>0</v>
      </c>
      <c r="H12" s="43">
        <f>'LAGGING INDICATORS'!I103</f>
        <v>0</v>
      </c>
      <c r="I12" s="43">
        <f>'LAGGING INDICATORS'!J103</f>
        <v>0</v>
      </c>
      <c r="J12" s="43">
        <f>'LAGGING INDICATORS'!K103</f>
        <v>0</v>
      </c>
      <c r="K12" s="45">
        <f>'LEADING INDICATORS'!C103</f>
        <v>0</v>
      </c>
      <c r="L12" s="45">
        <f>'LEADING INDICATORS'!D103</f>
        <v>0</v>
      </c>
      <c r="M12" s="45">
        <f>'LEADING INDICATORS'!E103</f>
        <v>0</v>
      </c>
      <c r="N12" s="45">
        <f>'LEADING INDICATORS'!F103</f>
        <v>0</v>
      </c>
      <c r="O12" s="45">
        <f>'LEADING INDICATORS'!G103</f>
        <v>0</v>
      </c>
      <c r="P12" s="45">
        <f>'LEADING INDICATORS'!H103</f>
        <v>0</v>
      </c>
      <c r="Q12" s="48">
        <f>'ENVIRONMENTAL CONTROLS'!C103</f>
        <v>0</v>
      </c>
      <c r="R12" s="48">
        <f>'ENVIRONMENTAL CONTROLS'!D103</f>
        <v>0</v>
      </c>
      <c r="S12" s="48">
        <f>'ENVIRONMENTAL CONTROLS'!E103</f>
        <v>0</v>
      </c>
      <c r="T12" s="48">
        <f>'ENVIRONMENTAL CONTROLS'!F103</f>
        <v>0</v>
      </c>
      <c r="U12" s="54">
        <f>'ENVIRONMENTAL CONTROLS'!G103</f>
        <v>0</v>
      </c>
      <c r="V12" s="54">
        <f>'ENVIRONMENTAL CONTROLS'!H103</f>
        <v>0</v>
      </c>
      <c r="W12" s="54">
        <f>'ENVIRONMENTAL CONTROLS'!I103</f>
        <v>0</v>
      </c>
      <c r="X12" s="54">
        <f>'ENVIRONMENTAL CONTROLS'!J103</f>
        <v>0</v>
      </c>
      <c r="Y12" s="48">
        <f>'ENVIRONMENTAL CONTROLS'!K103</f>
        <v>0</v>
      </c>
      <c r="Z12" s="55">
        <f>'SAFETY TRAINING'!C103</f>
        <v>0</v>
      </c>
      <c r="AA12" s="55">
        <f>'SAFETY TRAINING'!D103</f>
        <v>0</v>
      </c>
      <c r="AB12" s="55">
        <f>'SAFETY TRAINING'!E103</f>
        <v>0</v>
      </c>
      <c r="AC12" s="55">
        <f>'SAFETY TRAINING'!F103</f>
        <v>0</v>
      </c>
      <c r="AD12" s="56">
        <f>'SAFETY TRAINING'!G103</f>
        <v>0</v>
      </c>
      <c r="AE12" s="57">
        <f>'5S SCORES'!C103</f>
        <v>0</v>
      </c>
      <c r="AF12" s="68" t="e">
        <f>'YAMAHA QLTY KPI'!E92</f>
        <v>#DIV/0!</v>
      </c>
      <c r="AG12" s="68" t="e">
        <f>'YAMAHA QLTY KPI'!F92</f>
        <v>#DIV/0!</v>
      </c>
      <c r="AH12" s="68" t="e">
        <f>'YAMAHA QLTY KPI'!G92</f>
        <v>#DIV/0!</v>
      </c>
      <c r="AI12" s="68" t="e">
        <f>'YAMAHA QLTY KPI'!H92</f>
        <v>#DIV/0!</v>
      </c>
      <c r="AJ12" s="68" t="e">
        <f>'YAMAHA QLTY KPI'!I92</f>
        <v>#DIV/0!</v>
      </c>
      <c r="AK12" s="68" t="e">
        <f>'YAMAHA QLTY KPI'!J92</f>
        <v>#DIV/0!</v>
      </c>
      <c r="AL12" s="68" t="e">
        <f>'YAMAHA QLTY KPI'!K92</f>
        <v>#DIV/0!</v>
      </c>
      <c r="AM12" s="104" t="e">
        <f>'YAMAHA QLTY KPI'!L92</f>
        <v>#DIV/0!</v>
      </c>
    </row>
    <row r="13" spans="1:39" x14ac:dyDescent="0.2">
      <c r="A13" s="53">
        <v>45323</v>
      </c>
      <c r="B13" s="43">
        <f>'LAGGING INDICATORS'!C114</f>
        <v>0</v>
      </c>
      <c r="C13" s="43">
        <f>'LAGGING INDICATORS'!D114</f>
        <v>0</v>
      </c>
      <c r="D13" s="43">
        <f>'LAGGING INDICATORS'!E114</f>
        <v>0</v>
      </c>
      <c r="E13" s="43">
        <f>'LAGGING INDICATORS'!F114</f>
        <v>0</v>
      </c>
      <c r="F13" s="43">
        <f>'LAGGING INDICATORS'!G114</f>
        <v>0</v>
      </c>
      <c r="G13" s="43">
        <f>'LAGGING INDICATORS'!H114</f>
        <v>0</v>
      </c>
      <c r="H13" s="43">
        <f>'LAGGING INDICATORS'!I114</f>
        <v>0</v>
      </c>
      <c r="I13" s="43">
        <f>'LAGGING INDICATORS'!J114</f>
        <v>0</v>
      </c>
      <c r="J13" s="43">
        <f>'LAGGING INDICATORS'!K114</f>
        <v>0</v>
      </c>
      <c r="K13" s="45">
        <f>'LEADING INDICATORS'!C114</f>
        <v>0</v>
      </c>
      <c r="L13" s="45">
        <f>'LEADING INDICATORS'!D114</f>
        <v>0</v>
      </c>
      <c r="M13" s="45">
        <f>'LEADING INDICATORS'!E114</f>
        <v>0</v>
      </c>
      <c r="N13" s="45">
        <f>'LEADING INDICATORS'!F114</f>
        <v>0</v>
      </c>
      <c r="O13" s="45">
        <f>'LEADING INDICATORS'!G114</f>
        <v>0</v>
      </c>
      <c r="P13" s="45">
        <f>'LEADING INDICATORS'!H114</f>
        <v>0</v>
      </c>
      <c r="Q13" s="48">
        <f>'ENVIRONMENTAL CONTROLS'!C114</f>
        <v>0</v>
      </c>
      <c r="R13" s="48">
        <f>'ENVIRONMENTAL CONTROLS'!D114</f>
        <v>0</v>
      </c>
      <c r="S13" s="48">
        <f>'ENVIRONMENTAL CONTROLS'!E114</f>
        <v>0</v>
      </c>
      <c r="T13" s="48">
        <f>'ENVIRONMENTAL CONTROLS'!F114</f>
        <v>0</v>
      </c>
      <c r="U13" s="54">
        <f>'ENVIRONMENTAL CONTROLS'!G114</f>
        <v>0</v>
      </c>
      <c r="V13" s="54">
        <f>'ENVIRONMENTAL CONTROLS'!H114</f>
        <v>0</v>
      </c>
      <c r="W13" s="54">
        <f>'ENVIRONMENTAL CONTROLS'!I114</f>
        <v>0</v>
      </c>
      <c r="X13" s="54">
        <f>'ENVIRONMENTAL CONTROLS'!J114</f>
        <v>0</v>
      </c>
      <c r="Y13" s="48">
        <f>'ENVIRONMENTAL CONTROLS'!K114</f>
        <v>0</v>
      </c>
      <c r="Z13" s="55">
        <f>'SAFETY TRAINING'!C114</f>
        <v>0</v>
      </c>
      <c r="AA13" s="55">
        <f>'SAFETY TRAINING'!D114</f>
        <v>0</v>
      </c>
      <c r="AB13" s="55">
        <f>'SAFETY TRAINING'!E114</f>
        <v>0</v>
      </c>
      <c r="AC13" s="55">
        <f>'SAFETY TRAINING'!F114</f>
        <v>0</v>
      </c>
      <c r="AD13" s="56">
        <f>'SAFETY TRAINING'!G114</f>
        <v>0</v>
      </c>
      <c r="AE13" s="57">
        <f>'5S SCORES'!C114</f>
        <v>0</v>
      </c>
      <c r="AF13" s="68" t="e">
        <f>'YAMAHA QLTY KPI'!E107</f>
        <v>#DIV/0!</v>
      </c>
      <c r="AG13" s="68" t="e">
        <f>'YAMAHA QLTY KPI'!F107</f>
        <v>#DIV/0!</v>
      </c>
      <c r="AH13" s="68" t="e">
        <f>'YAMAHA QLTY KPI'!G107</f>
        <v>#DIV/0!</v>
      </c>
      <c r="AI13" s="68" t="e">
        <f>'YAMAHA QLTY KPI'!H107</f>
        <v>#DIV/0!</v>
      </c>
      <c r="AJ13" s="68" t="e">
        <f>'YAMAHA QLTY KPI'!I107</f>
        <v>#DIV/0!</v>
      </c>
      <c r="AK13" s="68" t="e">
        <f>'YAMAHA QLTY KPI'!J107</f>
        <v>#DIV/0!</v>
      </c>
      <c r="AL13" s="68" t="e">
        <f>'YAMAHA QLTY KPI'!K107</f>
        <v>#DIV/0!</v>
      </c>
      <c r="AM13" s="104" t="e">
        <f>'YAMAHA QLTY KPI'!L107</f>
        <v>#DIV/0!</v>
      </c>
    </row>
    <row r="14" spans="1:39" x14ac:dyDescent="0.2">
      <c r="A14" s="53">
        <v>45352</v>
      </c>
      <c r="B14" s="43">
        <f>'LAGGING INDICATORS'!C125</f>
        <v>0</v>
      </c>
      <c r="C14" s="43">
        <f>'LAGGING INDICATORS'!D125</f>
        <v>0</v>
      </c>
      <c r="D14" s="43">
        <f>'LAGGING INDICATORS'!E125</f>
        <v>0</v>
      </c>
      <c r="E14" s="43">
        <f>'LAGGING INDICATORS'!F125</f>
        <v>0</v>
      </c>
      <c r="F14" s="43">
        <f>'LAGGING INDICATORS'!G125</f>
        <v>0</v>
      </c>
      <c r="G14" s="43">
        <f>'LAGGING INDICATORS'!H125</f>
        <v>0</v>
      </c>
      <c r="H14" s="43">
        <f>'LAGGING INDICATORS'!I125</f>
        <v>0</v>
      </c>
      <c r="I14" s="43">
        <f>'LAGGING INDICATORS'!J125</f>
        <v>0</v>
      </c>
      <c r="J14" s="43">
        <f>'LAGGING INDICATORS'!K125</f>
        <v>0</v>
      </c>
      <c r="K14" s="45">
        <f>'LEADING INDICATORS'!C125</f>
        <v>0</v>
      </c>
      <c r="L14" s="45">
        <f>'LEADING INDICATORS'!D125</f>
        <v>0</v>
      </c>
      <c r="M14" s="45">
        <f>'LEADING INDICATORS'!E125</f>
        <v>0</v>
      </c>
      <c r="N14" s="45">
        <f>'LEADING INDICATORS'!F125</f>
        <v>0</v>
      </c>
      <c r="O14" s="45">
        <f>'LEADING INDICATORS'!G125</f>
        <v>0</v>
      </c>
      <c r="P14" s="45">
        <f>'LEADING INDICATORS'!H125</f>
        <v>0</v>
      </c>
      <c r="Q14" s="48">
        <f>'ENVIRONMENTAL CONTROLS'!C125</f>
        <v>0</v>
      </c>
      <c r="R14" s="48">
        <f>'ENVIRONMENTAL CONTROLS'!D125</f>
        <v>0</v>
      </c>
      <c r="S14" s="48">
        <f>'ENVIRONMENTAL CONTROLS'!E125</f>
        <v>0</v>
      </c>
      <c r="T14" s="48">
        <f>'ENVIRONMENTAL CONTROLS'!F125</f>
        <v>0</v>
      </c>
      <c r="U14" s="54">
        <f>'ENVIRONMENTAL CONTROLS'!G125</f>
        <v>0</v>
      </c>
      <c r="V14" s="54">
        <f>'ENVIRONMENTAL CONTROLS'!H125</f>
        <v>0</v>
      </c>
      <c r="W14" s="54">
        <f>'ENVIRONMENTAL CONTROLS'!I125</f>
        <v>0</v>
      </c>
      <c r="X14" s="54">
        <f>'ENVIRONMENTAL CONTROLS'!J125</f>
        <v>0</v>
      </c>
      <c r="Y14" s="48">
        <f>'ENVIRONMENTAL CONTROLS'!K125</f>
        <v>0</v>
      </c>
      <c r="Z14" s="55">
        <f>'SAFETY TRAINING'!C125</f>
        <v>0</v>
      </c>
      <c r="AA14" s="55">
        <f>'SAFETY TRAINING'!D125</f>
        <v>0</v>
      </c>
      <c r="AB14" s="55">
        <f>'SAFETY TRAINING'!E125</f>
        <v>0</v>
      </c>
      <c r="AC14" s="55">
        <f>'SAFETY TRAINING'!F125</f>
        <v>0</v>
      </c>
      <c r="AD14" s="56">
        <f>'SAFETY TRAINING'!G125</f>
        <v>0</v>
      </c>
      <c r="AE14" s="57">
        <f>'5S SCORES'!C125</f>
        <v>0</v>
      </c>
      <c r="AF14" s="68" t="e">
        <f>'YAMAHA QLTY KPI'!E123</f>
        <v>#DIV/0!</v>
      </c>
      <c r="AG14" s="68" t="e">
        <f>'YAMAHA QLTY KPI'!F123</f>
        <v>#DIV/0!</v>
      </c>
      <c r="AH14" s="68" t="e">
        <f>'YAMAHA QLTY KPI'!G123</f>
        <v>#DIV/0!</v>
      </c>
      <c r="AI14" s="68" t="e">
        <f>'YAMAHA QLTY KPI'!H123</f>
        <v>#DIV/0!</v>
      </c>
      <c r="AJ14" s="68" t="e">
        <f>'YAMAHA QLTY KPI'!I123</f>
        <v>#DIV/0!</v>
      </c>
      <c r="AK14" s="68" t="e">
        <f>'YAMAHA QLTY KPI'!J123</f>
        <v>#DIV/0!</v>
      </c>
      <c r="AL14" s="68" t="e">
        <f>'YAMAHA QLTY KPI'!K123</f>
        <v>#DIV/0!</v>
      </c>
      <c r="AM14" s="104" t="e">
        <f>'YAMAHA QLTY KPI'!L123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1</v>
      </c>
      <c r="H15" s="43">
        <f t="shared" si="0"/>
        <v>1</v>
      </c>
      <c r="I15" s="43">
        <f t="shared" si="0"/>
        <v>0</v>
      </c>
      <c r="J15" s="43">
        <f t="shared" si="0"/>
        <v>152</v>
      </c>
      <c r="K15" s="45">
        <f t="shared" si="0"/>
        <v>10</v>
      </c>
      <c r="L15" s="45">
        <f t="shared" si="0"/>
        <v>0</v>
      </c>
      <c r="M15" s="45">
        <f t="shared" si="0"/>
        <v>0</v>
      </c>
      <c r="N15" s="45">
        <f t="shared" si="0"/>
        <v>4</v>
      </c>
      <c r="O15" s="45">
        <f t="shared" si="0"/>
        <v>1</v>
      </c>
      <c r="P15" s="45">
        <f t="shared" si="0"/>
        <v>3</v>
      </c>
      <c r="Q15" s="48">
        <f t="shared" si="0"/>
        <v>0</v>
      </c>
      <c r="R15" s="48">
        <f t="shared" si="0"/>
        <v>0</v>
      </c>
      <c r="S15" s="48">
        <f t="shared" si="0"/>
        <v>1</v>
      </c>
      <c r="T15" s="48">
        <f t="shared" si="0"/>
        <v>5636.4</v>
      </c>
      <c r="U15" s="54">
        <f t="shared" si="0"/>
        <v>62037</v>
      </c>
      <c r="V15" s="54">
        <f t="shared" si="0"/>
        <v>14953.369199999997</v>
      </c>
      <c r="W15" s="54">
        <f t="shared" si="0"/>
        <v>22891.652999999998</v>
      </c>
      <c r="X15" s="54">
        <f t="shared" si="0"/>
        <v>37845.022199999999</v>
      </c>
      <c r="Y15" s="48">
        <f t="shared" si="0"/>
        <v>0</v>
      </c>
      <c r="Z15" s="56">
        <f t="shared" si="0"/>
        <v>6</v>
      </c>
      <c r="AA15" s="56">
        <f t="shared" si="0"/>
        <v>32</v>
      </c>
      <c r="AB15" s="56">
        <f t="shared" si="0"/>
        <v>27</v>
      </c>
      <c r="AC15" s="56">
        <f t="shared" si="0"/>
        <v>60.3</v>
      </c>
      <c r="AD15" s="56">
        <f t="shared" si="0"/>
        <v>21728.18</v>
      </c>
      <c r="AE15" s="57">
        <f t="shared" si="0"/>
        <v>0.81599999999999995</v>
      </c>
      <c r="AF15" s="70"/>
      <c r="AG15" s="70"/>
      <c r="AH15" s="70"/>
      <c r="AI15" s="70"/>
      <c r="AJ15" s="70"/>
      <c r="AK15" s="70"/>
      <c r="AL15" s="71"/>
      <c r="AM15" s="94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799AC-D56A-4833-8747-2CD4C54B23E5}">
  <dimension ref="A1"/>
  <sheetViews>
    <sheetView workbookViewId="0">
      <selection activeCell="A28" sqref="A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3CB11-7218-4CE6-AC23-9CD8C694AA5D}">
  <dimension ref="A1:M121"/>
  <sheetViews>
    <sheetView topLeftCell="A98" workbookViewId="0">
      <selection activeCell="L17" sqref="L17"/>
    </sheetView>
  </sheetViews>
  <sheetFormatPr defaultColWidth="23.6640625" defaultRowHeight="12.75" x14ac:dyDescent="0.2"/>
  <cols>
    <col min="1" max="8" width="23.6640625" style="75"/>
    <col min="9" max="9" width="19.6640625" style="75" customWidth="1"/>
    <col min="10" max="10" width="23.6640625" style="75"/>
    <col min="11" max="11" width="30.6640625" style="75" customWidth="1"/>
    <col min="12" max="12" width="30.33203125" style="75" bestFit="1" customWidth="1"/>
    <col min="13" max="16384" width="23.6640625" style="75"/>
  </cols>
  <sheetData>
    <row r="1" spans="1:13" x14ac:dyDescent="0.2">
      <c r="A1" s="74">
        <v>45078</v>
      </c>
    </row>
    <row r="2" spans="1:13" ht="25.5" x14ac:dyDescent="0.2">
      <c r="A2" s="76" t="s">
        <v>52</v>
      </c>
      <c r="B2" s="77" t="s">
        <v>53</v>
      </c>
      <c r="C2" s="76" t="s">
        <v>54</v>
      </c>
      <c r="D2" s="77" t="s">
        <v>55</v>
      </c>
      <c r="E2" s="77" t="s">
        <v>56</v>
      </c>
      <c r="F2" s="77" t="s">
        <v>57</v>
      </c>
      <c r="G2" s="77" t="s">
        <v>58</v>
      </c>
      <c r="H2" s="77" t="s">
        <v>59</v>
      </c>
      <c r="I2" s="77" t="s">
        <v>60</v>
      </c>
      <c r="J2" s="77" t="s">
        <v>61</v>
      </c>
      <c r="K2" s="77" t="s">
        <v>62</v>
      </c>
      <c r="L2" s="77" t="s">
        <v>63</v>
      </c>
      <c r="M2" s="78"/>
    </row>
    <row r="3" spans="1:13" x14ac:dyDescent="0.2">
      <c r="A3" s="74">
        <v>45100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9">
        <f t="shared" ref="L3" si="0">SUM(E3:K3)/35</f>
        <v>0</v>
      </c>
    </row>
    <row r="4" spans="1:13" ht="25.5" x14ac:dyDescent="0.2">
      <c r="A4" s="80"/>
      <c r="B4" s="80"/>
      <c r="C4" s="80"/>
      <c r="D4" s="81" t="s">
        <v>75</v>
      </c>
      <c r="E4" s="79" t="e">
        <f t="shared" ref="E4:K4" si="1">SUM(E3:E3)/(5*COUNTIF(E3:E3,"&gt;0"))</f>
        <v>#DIV/0!</v>
      </c>
      <c r="F4" s="79" t="e">
        <f t="shared" si="1"/>
        <v>#DIV/0!</v>
      </c>
      <c r="G4" s="79" t="e">
        <f t="shared" si="1"/>
        <v>#DIV/0!</v>
      </c>
      <c r="H4" s="79" t="e">
        <f t="shared" si="1"/>
        <v>#DIV/0!</v>
      </c>
      <c r="I4" s="79" t="e">
        <f t="shared" si="1"/>
        <v>#DIV/0!</v>
      </c>
      <c r="J4" s="79" t="e">
        <f t="shared" si="1"/>
        <v>#DIV/0!</v>
      </c>
      <c r="K4" s="79" t="e">
        <f t="shared" si="1"/>
        <v>#DIV/0!</v>
      </c>
      <c r="L4" s="79">
        <v>0</v>
      </c>
    </row>
    <row r="5" spans="1:13" x14ac:dyDescent="0.2">
      <c r="A5" s="80"/>
      <c r="B5" s="80"/>
      <c r="C5" s="80"/>
      <c r="D5" s="82"/>
      <c r="E5" s="83"/>
      <c r="F5" s="83"/>
      <c r="G5" s="83"/>
      <c r="H5" s="83"/>
      <c r="I5" s="83"/>
      <c r="J5" s="83"/>
      <c r="K5" s="83"/>
      <c r="L5" s="83"/>
    </row>
    <row r="6" spans="1:13" x14ac:dyDescent="0.2">
      <c r="A6" s="80"/>
      <c r="B6" s="80"/>
      <c r="C6" s="80"/>
      <c r="D6" s="82"/>
      <c r="E6" s="83"/>
      <c r="F6" s="83"/>
      <c r="G6" s="83"/>
      <c r="H6" s="83"/>
      <c r="I6" s="83"/>
      <c r="J6" s="83"/>
      <c r="K6" s="83"/>
      <c r="L6" s="83"/>
    </row>
    <row r="7" spans="1:13" x14ac:dyDescent="0.2">
      <c r="A7" s="391">
        <v>45108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</row>
    <row r="8" spans="1:13" ht="25.5" x14ac:dyDescent="0.2">
      <c r="A8" s="76" t="s">
        <v>52</v>
      </c>
      <c r="B8" s="77" t="s">
        <v>53</v>
      </c>
      <c r="C8" s="76" t="s">
        <v>54</v>
      </c>
      <c r="D8" s="77" t="s">
        <v>55</v>
      </c>
      <c r="E8" s="77" t="s">
        <v>56</v>
      </c>
      <c r="F8" s="77" t="s">
        <v>57</v>
      </c>
      <c r="G8" s="77" t="s">
        <v>58</v>
      </c>
      <c r="H8" s="77" t="s">
        <v>59</v>
      </c>
      <c r="I8" s="77" t="s">
        <v>60</v>
      </c>
      <c r="J8" s="77" t="s">
        <v>61</v>
      </c>
      <c r="K8" s="77" t="s">
        <v>62</v>
      </c>
      <c r="L8" s="77" t="s">
        <v>63</v>
      </c>
    </row>
    <row r="9" spans="1:13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9">
        <f t="shared" ref="L9" si="2">SUM(E9:K9)/35</f>
        <v>0</v>
      </c>
    </row>
    <row r="10" spans="1:13" ht="25.5" x14ac:dyDescent="0.2">
      <c r="D10" s="84" t="s">
        <v>78</v>
      </c>
      <c r="E10" s="79" t="e">
        <f t="shared" ref="E10:K10" si="3">SUM(E9:E9)/(5*COUNTIF(E9:E9,"&gt;0"))</f>
        <v>#DIV/0!</v>
      </c>
      <c r="F10" s="79" t="e">
        <f t="shared" si="3"/>
        <v>#DIV/0!</v>
      </c>
      <c r="G10" s="79" t="e">
        <f t="shared" si="3"/>
        <v>#DIV/0!</v>
      </c>
      <c r="H10" s="79" t="e">
        <f t="shared" si="3"/>
        <v>#DIV/0!</v>
      </c>
      <c r="I10" s="79" t="e">
        <f t="shared" si="3"/>
        <v>#DIV/0!</v>
      </c>
      <c r="J10" s="79" t="e">
        <f t="shared" si="3"/>
        <v>#DIV/0!</v>
      </c>
      <c r="K10" s="79" t="e">
        <f t="shared" si="3"/>
        <v>#DIV/0!</v>
      </c>
      <c r="L10" s="79">
        <v>0</v>
      </c>
    </row>
    <row r="11" spans="1:13" x14ac:dyDescent="0.2">
      <c r="D11" s="78"/>
    </row>
    <row r="13" spans="1:13" x14ac:dyDescent="0.2">
      <c r="A13" s="391">
        <v>45139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</row>
    <row r="14" spans="1:13" ht="25.5" x14ac:dyDescent="0.2">
      <c r="A14" s="76" t="s">
        <v>52</v>
      </c>
      <c r="B14" s="77" t="s">
        <v>53</v>
      </c>
      <c r="C14" s="76" t="s">
        <v>54</v>
      </c>
      <c r="D14" s="77" t="s">
        <v>55</v>
      </c>
      <c r="E14" s="77" t="s">
        <v>56</v>
      </c>
      <c r="F14" s="77" t="s">
        <v>57</v>
      </c>
      <c r="G14" s="77" t="s">
        <v>58</v>
      </c>
      <c r="H14" s="77" t="s">
        <v>59</v>
      </c>
      <c r="I14" s="77" t="s">
        <v>60</v>
      </c>
      <c r="J14" s="77" t="s">
        <v>61</v>
      </c>
      <c r="K14" s="77" t="s">
        <v>62</v>
      </c>
      <c r="L14" s="77" t="s">
        <v>63</v>
      </c>
    </row>
    <row r="15" spans="1:13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9">
        <f t="shared" ref="L15" si="4">SUM(E15:K15)/35</f>
        <v>0</v>
      </c>
    </row>
    <row r="16" spans="1:13" ht="25.5" x14ac:dyDescent="0.2">
      <c r="D16" s="84" t="s">
        <v>78</v>
      </c>
      <c r="E16" s="79" t="e">
        <f t="shared" ref="E16:K16" si="5">SUM(E15:E15)/(5*COUNTIF(E15:E15,"&gt;0"))</f>
        <v>#DIV/0!</v>
      </c>
      <c r="F16" s="79" t="e">
        <f t="shared" si="5"/>
        <v>#DIV/0!</v>
      </c>
      <c r="G16" s="79" t="e">
        <f t="shared" si="5"/>
        <v>#DIV/0!</v>
      </c>
      <c r="H16" s="79" t="e">
        <f t="shared" si="5"/>
        <v>#DIV/0!</v>
      </c>
      <c r="I16" s="79" t="e">
        <f t="shared" si="5"/>
        <v>#DIV/0!</v>
      </c>
      <c r="J16" s="79" t="e">
        <f t="shared" si="5"/>
        <v>#DIV/0!</v>
      </c>
      <c r="K16" s="79" t="e">
        <f t="shared" si="5"/>
        <v>#DIV/0!</v>
      </c>
      <c r="L16" s="79">
        <v>0</v>
      </c>
    </row>
    <row r="17" spans="1:12" x14ac:dyDescent="0.2">
      <c r="D17" s="78"/>
    </row>
    <row r="19" spans="1:12" x14ac:dyDescent="0.2">
      <c r="A19" s="391">
        <v>45170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</row>
    <row r="20" spans="1:12" ht="25.5" x14ac:dyDescent="0.2">
      <c r="A20" s="76" t="s">
        <v>52</v>
      </c>
      <c r="B20" s="77" t="s">
        <v>53</v>
      </c>
      <c r="C20" s="76" t="s">
        <v>54</v>
      </c>
      <c r="D20" s="77" t="s">
        <v>55</v>
      </c>
      <c r="E20" s="77" t="s">
        <v>56</v>
      </c>
      <c r="F20" s="77" t="s">
        <v>57</v>
      </c>
      <c r="G20" s="77" t="s">
        <v>58</v>
      </c>
      <c r="H20" s="77" t="s">
        <v>59</v>
      </c>
      <c r="I20" s="77" t="s">
        <v>60</v>
      </c>
      <c r="J20" s="77" t="s">
        <v>61</v>
      </c>
      <c r="K20" s="77" t="s">
        <v>62</v>
      </c>
      <c r="L20" s="77" t="s">
        <v>63</v>
      </c>
    </row>
    <row r="21" spans="1:12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9">
        <f t="shared" ref="L21:L28" si="6">SUM(E21:K21)/35</f>
        <v>0</v>
      </c>
    </row>
    <row r="22" spans="1:12" x14ac:dyDescent="0.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9">
        <f t="shared" si="6"/>
        <v>0</v>
      </c>
    </row>
    <row r="23" spans="1:12" x14ac:dyDescent="0.2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9">
        <f t="shared" si="6"/>
        <v>0</v>
      </c>
    </row>
    <row r="24" spans="1:12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9">
        <f t="shared" si="6"/>
        <v>0</v>
      </c>
    </row>
    <row r="25" spans="1:12" x14ac:dyDescent="0.2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9">
        <f t="shared" si="6"/>
        <v>0</v>
      </c>
    </row>
    <row r="26" spans="1:12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9">
        <f t="shared" si="6"/>
        <v>0</v>
      </c>
    </row>
    <row r="27" spans="1:12" x14ac:dyDescent="0.2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9">
        <f t="shared" si="6"/>
        <v>0</v>
      </c>
    </row>
    <row r="28" spans="1:12" x14ac:dyDescent="0.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9">
        <f t="shared" si="6"/>
        <v>0</v>
      </c>
    </row>
    <row r="29" spans="1:12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9">
        <f>SUM(E29:K29)/35</f>
        <v>0</v>
      </c>
    </row>
    <row r="30" spans="1:12" ht="25.5" x14ac:dyDescent="0.2">
      <c r="D30" s="84" t="s">
        <v>78</v>
      </c>
      <c r="E30" s="79" t="e">
        <f>SUM(E21:E29)/(5*COUNTIF(E21:E29,"&gt;0"))</f>
        <v>#DIV/0!</v>
      </c>
      <c r="F30" s="79" t="e">
        <f t="shared" ref="F30:K30" si="7">SUM(F21:F29)/(5*COUNTIF(F21:F29,"&gt;0"))</f>
        <v>#DIV/0!</v>
      </c>
      <c r="G30" s="79" t="e">
        <f t="shared" si="7"/>
        <v>#DIV/0!</v>
      </c>
      <c r="H30" s="79" t="e">
        <f t="shared" si="7"/>
        <v>#DIV/0!</v>
      </c>
      <c r="I30" s="79" t="e">
        <f t="shared" si="7"/>
        <v>#DIV/0!</v>
      </c>
      <c r="J30" s="79" t="e">
        <f t="shared" si="7"/>
        <v>#DIV/0!</v>
      </c>
      <c r="K30" s="79" t="e">
        <f t="shared" si="7"/>
        <v>#DIV/0!</v>
      </c>
      <c r="L30" s="79" t="e">
        <f>SUM(L21:L29)/COUNTIF(L21:L29,"&gt;0")</f>
        <v>#DIV/0!</v>
      </c>
    </row>
    <row r="31" spans="1:12" x14ac:dyDescent="0.2">
      <c r="D31" s="78"/>
    </row>
    <row r="33" spans="1:12" x14ac:dyDescent="0.2">
      <c r="A33" s="391">
        <v>45200</v>
      </c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91"/>
    </row>
    <row r="34" spans="1:12" ht="25.5" x14ac:dyDescent="0.2">
      <c r="A34" s="76" t="s">
        <v>52</v>
      </c>
      <c r="B34" s="77" t="s">
        <v>53</v>
      </c>
      <c r="C34" s="76" t="s">
        <v>54</v>
      </c>
      <c r="D34" s="77" t="s">
        <v>55</v>
      </c>
      <c r="E34" s="77" t="s">
        <v>56</v>
      </c>
      <c r="F34" s="77" t="s">
        <v>57</v>
      </c>
      <c r="G34" s="77" t="s">
        <v>58</v>
      </c>
      <c r="H34" s="77" t="s">
        <v>59</v>
      </c>
      <c r="I34" s="77" t="s">
        <v>60</v>
      </c>
      <c r="J34" s="77" t="s">
        <v>61</v>
      </c>
      <c r="K34" s="77" t="s">
        <v>62</v>
      </c>
      <c r="L34" s="77" t="s">
        <v>63</v>
      </c>
    </row>
    <row r="35" spans="1:12" x14ac:dyDescent="0.2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9">
        <f>SUM(E35:K35)/35</f>
        <v>0</v>
      </c>
    </row>
    <row r="36" spans="1:12" x14ac:dyDescent="0.2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9">
        <f t="shared" ref="L36:L44" si="8">SUM(E36:K36)/35</f>
        <v>0</v>
      </c>
    </row>
    <row r="37" spans="1:12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9">
        <f t="shared" si="8"/>
        <v>0</v>
      </c>
    </row>
    <row r="38" spans="1:12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9">
        <f t="shared" si="8"/>
        <v>0</v>
      </c>
    </row>
    <row r="39" spans="1:12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9">
        <f t="shared" si="8"/>
        <v>0</v>
      </c>
    </row>
    <row r="40" spans="1:12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9">
        <f t="shared" si="8"/>
        <v>0</v>
      </c>
    </row>
    <row r="41" spans="1:12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9">
        <f t="shared" si="8"/>
        <v>0</v>
      </c>
    </row>
    <row r="42" spans="1:12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9">
        <f t="shared" si="8"/>
        <v>0</v>
      </c>
    </row>
    <row r="43" spans="1:12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9">
        <f t="shared" si="8"/>
        <v>0</v>
      </c>
    </row>
    <row r="44" spans="1:12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9">
        <f t="shared" si="8"/>
        <v>0</v>
      </c>
    </row>
    <row r="45" spans="1:12" ht="25.5" x14ac:dyDescent="0.2">
      <c r="D45" s="84" t="s">
        <v>78</v>
      </c>
      <c r="E45" s="79" t="e">
        <f>SUM(E36:E44)/(5*COUNTIF(E36:E44,"&gt;0"))</f>
        <v>#DIV/0!</v>
      </c>
      <c r="F45" s="79" t="e">
        <f t="shared" ref="F45:K45" si="9">SUM(F36:F44)/(5*COUNTIF(F36:F44,"&gt;0"))</f>
        <v>#DIV/0!</v>
      </c>
      <c r="G45" s="79" t="e">
        <f t="shared" si="9"/>
        <v>#DIV/0!</v>
      </c>
      <c r="H45" s="79" t="e">
        <f t="shared" si="9"/>
        <v>#DIV/0!</v>
      </c>
      <c r="I45" s="79" t="e">
        <f t="shared" si="9"/>
        <v>#DIV/0!</v>
      </c>
      <c r="J45" s="79" t="e">
        <f t="shared" si="9"/>
        <v>#DIV/0!</v>
      </c>
      <c r="K45" s="79" t="e">
        <f t="shared" si="9"/>
        <v>#DIV/0!</v>
      </c>
      <c r="L45" s="79" t="e">
        <f>SUM(L35:L44)/COUNTIF(L35:L44,"&gt;0")</f>
        <v>#DIV/0!</v>
      </c>
    </row>
    <row r="46" spans="1:12" x14ac:dyDescent="0.2">
      <c r="D46" s="78"/>
    </row>
    <row r="47" spans="1:12" x14ac:dyDescent="0.2">
      <c r="D47" s="78"/>
    </row>
    <row r="48" spans="1:12" x14ac:dyDescent="0.2">
      <c r="A48" s="391">
        <v>45231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</row>
    <row r="49" spans="1:12" ht="25.5" x14ac:dyDescent="0.2">
      <c r="A49" s="76" t="s">
        <v>52</v>
      </c>
      <c r="B49" s="77" t="s">
        <v>53</v>
      </c>
      <c r="C49" s="76" t="s">
        <v>54</v>
      </c>
      <c r="D49" s="77" t="s">
        <v>55</v>
      </c>
      <c r="E49" s="77" t="s">
        <v>56</v>
      </c>
      <c r="F49" s="77" t="s">
        <v>57</v>
      </c>
      <c r="G49" s="77" t="s">
        <v>58</v>
      </c>
      <c r="H49" s="77" t="s">
        <v>59</v>
      </c>
      <c r="I49" s="77" t="s">
        <v>60</v>
      </c>
      <c r="J49" s="77" t="s">
        <v>61</v>
      </c>
      <c r="K49" s="77" t="s">
        <v>62</v>
      </c>
      <c r="L49" s="77" t="s">
        <v>63</v>
      </c>
    </row>
    <row r="50" spans="1:12" x14ac:dyDescent="0.2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9">
        <f>SUM(E50:K50)/35</f>
        <v>0</v>
      </c>
    </row>
    <row r="51" spans="1:12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9">
        <f t="shared" ref="L51:L58" si="10">SUM(E51:K51)/35</f>
        <v>0</v>
      </c>
    </row>
    <row r="52" spans="1:12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9">
        <f t="shared" si="10"/>
        <v>0</v>
      </c>
    </row>
    <row r="53" spans="1:1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9">
        <f t="shared" si="10"/>
        <v>0</v>
      </c>
    </row>
    <row r="54" spans="1:1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9">
        <f t="shared" si="10"/>
        <v>0</v>
      </c>
    </row>
    <row r="55" spans="1:1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9">
        <f t="shared" si="10"/>
        <v>0</v>
      </c>
    </row>
    <row r="56" spans="1:12" x14ac:dyDescent="0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9">
        <f t="shared" si="10"/>
        <v>0</v>
      </c>
    </row>
    <row r="57" spans="1:12" x14ac:dyDescent="0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9">
        <f t="shared" si="10"/>
        <v>0</v>
      </c>
    </row>
    <row r="58" spans="1:12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9">
        <f t="shared" si="10"/>
        <v>0</v>
      </c>
    </row>
    <row r="59" spans="1:12" ht="25.5" x14ac:dyDescent="0.2">
      <c r="D59" s="84" t="s">
        <v>78</v>
      </c>
      <c r="E59" s="79" t="e">
        <f>SUM(E50:E58)/(5*COUNTIF(E50:E58,"&gt;0"))</f>
        <v>#DIV/0!</v>
      </c>
      <c r="F59" s="79" t="e">
        <f t="shared" ref="F59:K59" si="11">SUM(F50:F58)/(5*COUNTIF(F50:F58,"&gt;0"))</f>
        <v>#DIV/0!</v>
      </c>
      <c r="G59" s="79" t="e">
        <f t="shared" si="11"/>
        <v>#DIV/0!</v>
      </c>
      <c r="H59" s="79" t="e">
        <f t="shared" si="11"/>
        <v>#DIV/0!</v>
      </c>
      <c r="I59" s="79" t="e">
        <f t="shared" si="11"/>
        <v>#DIV/0!</v>
      </c>
      <c r="J59" s="79" t="e">
        <f t="shared" si="11"/>
        <v>#DIV/0!</v>
      </c>
      <c r="K59" s="79" t="e">
        <f t="shared" si="11"/>
        <v>#DIV/0!</v>
      </c>
      <c r="L59" s="79" t="e">
        <f>SUM(L50:L58)/COUNTIF(L50:L58,"&gt;0")</f>
        <v>#DIV/0!</v>
      </c>
    </row>
    <row r="60" spans="1:12" x14ac:dyDescent="0.2">
      <c r="D60" s="82"/>
      <c r="E60" s="80"/>
      <c r="F60" s="80"/>
      <c r="G60" s="80"/>
      <c r="H60" s="80"/>
      <c r="I60" s="80"/>
      <c r="J60" s="80"/>
      <c r="K60" s="80"/>
      <c r="L60" s="80"/>
    </row>
    <row r="62" spans="1:12" x14ac:dyDescent="0.2">
      <c r="A62" s="391">
        <v>45261</v>
      </c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</row>
    <row r="63" spans="1:12" ht="25.5" x14ac:dyDescent="0.2">
      <c r="A63" s="76" t="s">
        <v>52</v>
      </c>
      <c r="B63" s="77" t="s">
        <v>53</v>
      </c>
      <c r="C63" s="76" t="s">
        <v>54</v>
      </c>
      <c r="D63" s="77" t="s">
        <v>55</v>
      </c>
      <c r="E63" s="77" t="s">
        <v>56</v>
      </c>
      <c r="F63" s="77" t="s">
        <v>57</v>
      </c>
      <c r="G63" s="77" t="s">
        <v>58</v>
      </c>
      <c r="H63" s="77" t="s">
        <v>59</v>
      </c>
      <c r="I63" s="77" t="s">
        <v>60</v>
      </c>
      <c r="J63" s="77" t="s">
        <v>61</v>
      </c>
      <c r="K63" s="77" t="s">
        <v>62</v>
      </c>
      <c r="L63" s="77" t="s">
        <v>63</v>
      </c>
    </row>
    <row r="64" spans="1:12" x14ac:dyDescent="0.2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9">
        <f t="shared" ref="L64:L73" si="12">SUM(E64:K64)/35</f>
        <v>0</v>
      </c>
    </row>
    <row r="65" spans="1:12" x14ac:dyDescent="0.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9">
        <f t="shared" si="12"/>
        <v>0</v>
      </c>
    </row>
    <row r="66" spans="1:12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9">
        <f t="shared" si="12"/>
        <v>0</v>
      </c>
    </row>
    <row r="67" spans="1:1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9">
        <f t="shared" si="12"/>
        <v>0</v>
      </c>
    </row>
    <row r="68" spans="1:12" x14ac:dyDescent="0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9">
        <f t="shared" si="12"/>
        <v>0</v>
      </c>
    </row>
    <row r="69" spans="1:12" x14ac:dyDescent="0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9">
        <f t="shared" si="12"/>
        <v>0</v>
      </c>
    </row>
    <row r="70" spans="1:12" x14ac:dyDescent="0.2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9">
        <f t="shared" si="12"/>
        <v>0</v>
      </c>
    </row>
    <row r="71" spans="1:12" x14ac:dyDescent="0.2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9">
        <f t="shared" si="12"/>
        <v>0</v>
      </c>
    </row>
    <row r="72" spans="1:12" x14ac:dyDescent="0.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9">
        <f t="shared" si="12"/>
        <v>0</v>
      </c>
    </row>
    <row r="73" spans="1:12" x14ac:dyDescent="0.2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9">
        <f t="shared" si="12"/>
        <v>0</v>
      </c>
    </row>
    <row r="74" spans="1:12" ht="25.5" x14ac:dyDescent="0.2">
      <c r="D74" s="84" t="s">
        <v>78</v>
      </c>
      <c r="E74" s="79" t="e">
        <f>SUM(E64:E73)/(5*COUNTIF(E64:E73,"&gt;0"))</f>
        <v>#DIV/0!</v>
      </c>
      <c r="F74" s="79" t="e">
        <f t="shared" ref="F74:K74" si="13">SUM(F64:F73)/(5*COUNTIF(F64:F73,"&gt;0"))</f>
        <v>#DIV/0!</v>
      </c>
      <c r="G74" s="79" t="e">
        <f t="shared" si="13"/>
        <v>#DIV/0!</v>
      </c>
      <c r="H74" s="79" t="e">
        <f t="shared" si="13"/>
        <v>#DIV/0!</v>
      </c>
      <c r="I74" s="79" t="e">
        <f t="shared" si="13"/>
        <v>#DIV/0!</v>
      </c>
      <c r="J74" s="79" t="e">
        <f t="shared" si="13"/>
        <v>#DIV/0!</v>
      </c>
      <c r="K74" s="79" t="e">
        <f t="shared" si="13"/>
        <v>#DIV/0!</v>
      </c>
      <c r="L74" s="79" t="e">
        <f>SUM(L64:L73)/COUNTIF(L64:L73,"&gt;0")</f>
        <v>#DIV/0!</v>
      </c>
    </row>
    <row r="75" spans="1:12" x14ac:dyDescent="0.2">
      <c r="D75" s="78"/>
    </row>
    <row r="77" spans="1:12" x14ac:dyDescent="0.2">
      <c r="A77" s="391">
        <v>45292</v>
      </c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</row>
    <row r="78" spans="1:12" ht="25.5" x14ac:dyDescent="0.2">
      <c r="A78" s="76" t="s">
        <v>52</v>
      </c>
      <c r="B78" s="77" t="s">
        <v>53</v>
      </c>
      <c r="C78" s="76" t="s">
        <v>54</v>
      </c>
      <c r="D78" s="77" t="s">
        <v>55</v>
      </c>
      <c r="E78" s="77" t="s">
        <v>56</v>
      </c>
      <c r="F78" s="77" t="s">
        <v>57</v>
      </c>
      <c r="G78" s="77" t="s">
        <v>58</v>
      </c>
      <c r="H78" s="77" t="s">
        <v>59</v>
      </c>
      <c r="I78" s="77" t="s">
        <v>60</v>
      </c>
      <c r="J78" s="77" t="s">
        <v>61</v>
      </c>
      <c r="K78" s="77" t="s">
        <v>62</v>
      </c>
      <c r="L78" s="77" t="s">
        <v>63</v>
      </c>
    </row>
    <row r="79" spans="1:12" x14ac:dyDescent="0.2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9">
        <f t="shared" ref="L79:L89" si="14">SUM(E79:K79)/35</f>
        <v>0</v>
      </c>
    </row>
    <row r="80" spans="1:12" x14ac:dyDescent="0.2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9">
        <f t="shared" si="14"/>
        <v>0</v>
      </c>
    </row>
    <row r="81" spans="1:12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9">
        <f t="shared" si="14"/>
        <v>0</v>
      </c>
    </row>
    <row r="82" spans="1:12" x14ac:dyDescent="0.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9">
        <f t="shared" si="14"/>
        <v>0</v>
      </c>
    </row>
    <row r="83" spans="1:12" x14ac:dyDescent="0.2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9">
        <f t="shared" si="14"/>
        <v>0</v>
      </c>
    </row>
    <row r="84" spans="1:12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9">
        <f t="shared" si="14"/>
        <v>0</v>
      </c>
    </row>
    <row r="85" spans="1:12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9">
        <f t="shared" si="14"/>
        <v>0</v>
      </c>
    </row>
    <row r="86" spans="1:12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9">
        <f t="shared" si="14"/>
        <v>0</v>
      </c>
    </row>
    <row r="87" spans="1:12" x14ac:dyDescent="0.2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9">
        <f t="shared" si="14"/>
        <v>0</v>
      </c>
    </row>
    <row r="88" spans="1:1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9">
        <f t="shared" si="14"/>
        <v>0</v>
      </c>
    </row>
    <row r="89" spans="1:12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9">
        <f t="shared" si="14"/>
        <v>0</v>
      </c>
    </row>
    <row r="90" spans="1:12" ht="25.5" x14ac:dyDescent="0.2">
      <c r="D90" s="85" t="s">
        <v>78</v>
      </c>
      <c r="E90" s="79" t="e">
        <f>SUM(E79:E89)/(5*COUNTIF(E79:E89,"&gt;0"))</f>
        <v>#DIV/0!</v>
      </c>
      <c r="F90" s="79" t="e">
        <f t="shared" ref="F90:K90" si="15">SUM(F79:F89)/(5*COUNTIF(F79:F89,"&gt;0"))</f>
        <v>#DIV/0!</v>
      </c>
      <c r="G90" s="79" t="e">
        <f t="shared" si="15"/>
        <v>#DIV/0!</v>
      </c>
      <c r="H90" s="79" t="e">
        <f t="shared" si="15"/>
        <v>#DIV/0!</v>
      </c>
      <c r="I90" s="79" t="e">
        <f t="shared" si="15"/>
        <v>#DIV/0!</v>
      </c>
      <c r="J90" s="79" t="e">
        <f t="shared" si="15"/>
        <v>#DIV/0!</v>
      </c>
      <c r="K90" s="79" t="e">
        <f t="shared" si="15"/>
        <v>#DIV/0!</v>
      </c>
      <c r="L90" s="79" t="e">
        <f>SUM(L79:L89)/COUNTIF(L79:L89,"&gt;0")</f>
        <v>#DIV/0!</v>
      </c>
    </row>
    <row r="91" spans="1:12" x14ac:dyDescent="0.2">
      <c r="D91" s="78"/>
    </row>
    <row r="93" spans="1:12" x14ac:dyDescent="0.2">
      <c r="A93" s="391">
        <v>45323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</row>
    <row r="94" spans="1:12" ht="25.5" x14ac:dyDescent="0.2">
      <c r="A94" s="76" t="s">
        <v>52</v>
      </c>
      <c r="B94" s="77" t="s">
        <v>53</v>
      </c>
      <c r="C94" s="76" t="s">
        <v>54</v>
      </c>
      <c r="D94" s="77" t="s">
        <v>55</v>
      </c>
      <c r="E94" s="77" t="s">
        <v>56</v>
      </c>
      <c r="F94" s="77" t="s">
        <v>57</v>
      </c>
      <c r="G94" s="77" t="s">
        <v>58</v>
      </c>
      <c r="H94" s="77" t="s">
        <v>59</v>
      </c>
      <c r="I94" s="77" t="s">
        <v>60</v>
      </c>
      <c r="J94" s="77" t="s">
        <v>61</v>
      </c>
      <c r="K94" s="77" t="s">
        <v>62</v>
      </c>
      <c r="L94" s="77" t="s">
        <v>63</v>
      </c>
    </row>
    <row r="95" spans="1:12" x14ac:dyDescent="0.2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9">
        <f t="shared" ref="L95:L104" si="16">SUM(E95:K95)/35</f>
        <v>0</v>
      </c>
    </row>
    <row r="96" spans="1:12" x14ac:dyDescent="0.2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9">
        <f t="shared" si="16"/>
        <v>0</v>
      </c>
    </row>
    <row r="97" spans="1:12" x14ac:dyDescent="0.2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9">
        <f t="shared" si="16"/>
        <v>0</v>
      </c>
    </row>
    <row r="98" spans="1:12" x14ac:dyDescent="0.2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9">
        <f t="shared" si="16"/>
        <v>0</v>
      </c>
    </row>
    <row r="99" spans="1:12" x14ac:dyDescent="0.2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9">
        <f t="shared" si="16"/>
        <v>0</v>
      </c>
    </row>
    <row r="100" spans="1:12" x14ac:dyDescent="0.2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9">
        <f t="shared" si="16"/>
        <v>0</v>
      </c>
    </row>
    <row r="101" spans="1:12" x14ac:dyDescent="0.2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9">
        <f t="shared" si="16"/>
        <v>0</v>
      </c>
    </row>
    <row r="102" spans="1:12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9">
        <f t="shared" si="16"/>
        <v>0</v>
      </c>
    </row>
    <row r="103" spans="1:12" x14ac:dyDescent="0.2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9">
        <f t="shared" si="16"/>
        <v>0</v>
      </c>
    </row>
    <row r="104" spans="1:12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9">
        <f t="shared" si="16"/>
        <v>0</v>
      </c>
    </row>
    <row r="105" spans="1:12" ht="25.5" x14ac:dyDescent="0.2">
      <c r="D105" s="85" t="s">
        <v>78</v>
      </c>
      <c r="E105" s="79" t="e">
        <f>SUM(E95:E104)/(5*COUNTIF(E95:E104,"&gt;0"))</f>
        <v>#DIV/0!</v>
      </c>
      <c r="F105" s="79" t="e">
        <f t="shared" ref="F105:K105" si="17">SUM(F95:F104)/(5*COUNTIF(F95:F104,"&gt;0"))</f>
        <v>#DIV/0!</v>
      </c>
      <c r="G105" s="79" t="e">
        <f t="shared" si="17"/>
        <v>#DIV/0!</v>
      </c>
      <c r="H105" s="79" t="e">
        <f t="shared" si="17"/>
        <v>#DIV/0!</v>
      </c>
      <c r="I105" s="79" t="e">
        <f t="shared" si="17"/>
        <v>#DIV/0!</v>
      </c>
      <c r="J105" s="79" t="e">
        <f t="shared" si="17"/>
        <v>#DIV/0!</v>
      </c>
      <c r="K105" s="79" t="e">
        <f t="shared" si="17"/>
        <v>#DIV/0!</v>
      </c>
      <c r="L105" s="79" t="e">
        <f>SUM(L95:L104)/COUNTIF(L95:L104,"&gt;0")</f>
        <v>#DIV/0!</v>
      </c>
    </row>
    <row r="109" spans="1:12" x14ac:dyDescent="0.2">
      <c r="A109" s="391">
        <v>45352</v>
      </c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</row>
    <row r="110" spans="1:12" ht="25.5" x14ac:dyDescent="0.2">
      <c r="A110" s="76" t="s">
        <v>52</v>
      </c>
      <c r="B110" s="77" t="s">
        <v>53</v>
      </c>
      <c r="C110" s="76" t="s">
        <v>54</v>
      </c>
      <c r="D110" s="77" t="s">
        <v>55</v>
      </c>
      <c r="E110" s="77" t="s">
        <v>56</v>
      </c>
      <c r="F110" s="77" t="s">
        <v>57</v>
      </c>
      <c r="G110" s="77" t="s">
        <v>58</v>
      </c>
      <c r="H110" s="77" t="s">
        <v>59</v>
      </c>
      <c r="I110" s="77" t="s">
        <v>60</v>
      </c>
      <c r="J110" s="77" t="s">
        <v>61</v>
      </c>
      <c r="K110" s="77" t="s">
        <v>62</v>
      </c>
      <c r="L110" s="77" t="s">
        <v>63</v>
      </c>
    </row>
    <row r="111" spans="1:12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9">
        <f t="shared" ref="L111:L120" si="18">SUM(E111:K111)/35</f>
        <v>0</v>
      </c>
    </row>
    <row r="112" spans="1:12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9">
        <f t="shared" si="18"/>
        <v>0</v>
      </c>
    </row>
    <row r="113" spans="1:12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9">
        <f t="shared" si="18"/>
        <v>0</v>
      </c>
    </row>
    <row r="114" spans="1:12" x14ac:dyDescent="0.2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9">
        <f t="shared" si="18"/>
        <v>0</v>
      </c>
    </row>
    <row r="115" spans="1:12" x14ac:dyDescent="0.2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9">
        <f t="shared" si="18"/>
        <v>0</v>
      </c>
    </row>
    <row r="116" spans="1:12" x14ac:dyDescent="0.2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9">
        <f t="shared" si="18"/>
        <v>0</v>
      </c>
    </row>
    <row r="117" spans="1:1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9">
        <f t="shared" si="18"/>
        <v>0</v>
      </c>
    </row>
    <row r="118" spans="1:1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9">
        <f t="shared" si="18"/>
        <v>0</v>
      </c>
    </row>
    <row r="119" spans="1:12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9">
        <f t="shared" si="18"/>
        <v>0</v>
      </c>
    </row>
    <row r="120" spans="1:12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9">
        <f t="shared" si="18"/>
        <v>0</v>
      </c>
    </row>
    <row r="121" spans="1:12" ht="25.5" x14ac:dyDescent="0.2">
      <c r="D121" s="85" t="s">
        <v>78</v>
      </c>
      <c r="E121" s="79" t="e">
        <f>SUM(E111:E120)/(5*COUNTIF(E111:E120,"&gt;0"))</f>
        <v>#DIV/0!</v>
      </c>
      <c r="F121" s="79" t="e">
        <f t="shared" ref="F121:K121" si="19">SUM(F111:F120)/(5*COUNTIF(F111:F120,"&gt;0"))</f>
        <v>#DIV/0!</v>
      </c>
      <c r="G121" s="79" t="e">
        <f t="shared" si="19"/>
        <v>#DIV/0!</v>
      </c>
      <c r="H121" s="79" t="e">
        <f t="shared" si="19"/>
        <v>#DIV/0!</v>
      </c>
      <c r="I121" s="79" t="e">
        <f t="shared" si="19"/>
        <v>#DIV/0!</v>
      </c>
      <c r="J121" s="79" t="e">
        <f t="shared" si="19"/>
        <v>#DIV/0!</v>
      </c>
      <c r="K121" s="79" t="e">
        <f t="shared" si="19"/>
        <v>#DIV/0!</v>
      </c>
      <c r="L121" s="79" t="e">
        <f>SUM(L111:L120)/COUNTIF(L111:L120,"&gt;0")</f>
        <v>#DIV/0!</v>
      </c>
    </row>
  </sheetData>
  <mergeCells count="9">
    <mergeCell ref="A77:L77"/>
    <mergeCell ref="A93:L93"/>
    <mergeCell ref="A109:L109"/>
    <mergeCell ref="A7:L7"/>
    <mergeCell ref="A13:L13"/>
    <mergeCell ref="A19:L19"/>
    <mergeCell ref="A33:L33"/>
    <mergeCell ref="A48:L48"/>
    <mergeCell ref="A62:L6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43202-06ED-438B-9388-1E405E606479}">
  <dimension ref="A1:AM15"/>
  <sheetViews>
    <sheetView workbookViewId="0">
      <pane xSplit="1" ySplit="1" topLeftCell="X2" activePane="bottomRight" state="frozen"/>
      <selection pane="topRight" activeCell="B1" sqref="B1"/>
      <selection pane="bottomLeft" activeCell="A2" sqref="A2"/>
      <selection pane="bottomRight" activeCell="A2" sqref="A2:A14"/>
    </sheetView>
  </sheetViews>
  <sheetFormatPr defaultColWidth="9.33203125" defaultRowHeight="12.75" x14ac:dyDescent="0.2"/>
  <cols>
    <col min="1" max="1" width="16.332031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23.664062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5.83203125" style="41" customWidth="1"/>
    <col min="33" max="33" width="16.33203125" style="41" customWidth="1"/>
    <col min="34" max="34" width="15.6640625" style="41" customWidth="1"/>
    <col min="35" max="35" width="17.6640625" style="41" customWidth="1"/>
    <col min="36" max="36" width="12.6640625" style="41" customWidth="1"/>
    <col min="37" max="37" width="16.33203125" style="41" customWidth="1"/>
    <col min="38" max="38" width="24" style="41" customWidth="1"/>
    <col min="39" max="39" width="21.83203125" style="41" customWidth="1"/>
    <col min="40" max="16384" width="9.33203125" style="41"/>
  </cols>
  <sheetData>
    <row r="1" spans="1:39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398" t="s">
        <v>83</v>
      </c>
      <c r="R1" s="399"/>
      <c r="S1" s="399"/>
      <c r="T1" s="399"/>
      <c r="U1" s="399"/>
      <c r="V1" s="399"/>
      <c r="W1" s="399"/>
      <c r="X1" s="399"/>
      <c r="Y1" s="400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63</v>
      </c>
    </row>
    <row r="2" spans="1:39" s="64" customFormat="1" ht="44.25" customHeight="1" x14ac:dyDescent="0.2">
      <c r="A2" s="95" t="s">
        <v>0</v>
      </c>
      <c r="B2" s="98" t="s">
        <v>1</v>
      </c>
      <c r="C2" s="98" t="s">
        <v>2</v>
      </c>
      <c r="D2" s="99" t="s">
        <v>3</v>
      </c>
      <c r="E2" s="99" t="s">
        <v>4</v>
      </c>
      <c r="F2" s="99" t="s">
        <v>5</v>
      </c>
      <c r="G2" s="99" t="s">
        <v>6</v>
      </c>
      <c r="H2" s="99" t="s">
        <v>7</v>
      </c>
      <c r="I2" s="99" t="s">
        <v>8</v>
      </c>
      <c r="J2" s="99" t="s">
        <v>38</v>
      </c>
      <c r="K2" s="100" t="s">
        <v>19</v>
      </c>
      <c r="L2" s="100" t="s">
        <v>20</v>
      </c>
      <c r="M2" s="100" t="s">
        <v>21</v>
      </c>
      <c r="N2" s="100" t="s">
        <v>22</v>
      </c>
      <c r="O2" s="101" t="s">
        <v>23</v>
      </c>
      <c r="P2" s="100" t="s">
        <v>24</v>
      </c>
      <c r="Q2" s="89" t="s">
        <v>25</v>
      </c>
      <c r="R2" s="89" t="s">
        <v>26</v>
      </c>
      <c r="S2" s="89" t="s">
        <v>27</v>
      </c>
      <c r="T2" s="89" t="s">
        <v>346</v>
      </c>
      <c r="U2" s="89" t="s">
        <v>50</v>
      </c>
      <c r="V2" s="89" t="s">
        <v>47</v>
      </c>
      <c r="W2" s="89" t="s">
        <v>48</v>
      </c>
      <c r="X2" s="89" t="s">
        <v>49</v>
      </c>
      <c r="Y2" s="102" t="s">
        <v>28</v>
      </c>
      <c r="Z2" s="103" t="s">
        <v>37</v>
      </c>
      <c r="AA2" s="103" t="s">
        <v>29</v>
      </c>
      <c r="AB2" s="103" t="s">
        <v>30</v>
      </c>
      <c r="AC2" s="103" t="s">
        <v>31</v>
      </c>
      <c r="AD2" s="103" t="s">
        <v>32</v>
      </c>
      <c r="AE2" s="63" t="s">
        <v>34</v>
      </c>
      <c r="AF2" s="91" t="s">
        <v>56</v>
      </c>
      <c r="AG2" s="89" t="s">
        <v>57</v>
      </c>
      <c r="AH2" s="89" t="s">
        <v>58</v>
      </c>
      <c r="AI2" s="89" t="s">
        <v>59</v>
      </c>
      <c r="AJ2" s="89" t="s">
        <v>60</v>
      </c>
      <c r="AK2" s="89" t="s">
        <v>61</v>
      </c>
      <c r="AL2" s="89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INDICATORS'!C5</f>
        <v>0</v>
      </c>
      <c r="C3" s="43">
        <f>'LAGGING INDICATORS'!D5</f>
        <v>0</v>
      </c>
      <c r="D3" s="43">
        <f>'LAGGING INDICATORS'!E5</f>
        <v>0</v>
      </c>
      <c r="E3" s="43">
        <f>'LAGGING INDICATORS'!F5</f>
        <v>0</v>
      </c>
      <c r="F3" s="43">
        <f>'LAGGING INDICATORS'!G5</f>
        <v>0</v>
      </c>
      <c r="G3" s="43">
        <f>'LAGGING INDICATORS'!H5</f>
        <v>0</v>
      </c>
      <c r="H3" s="43">
        <f>'LAGGING INDICATORS'!I5</f>
        <v>0</v>
      </c>
      <c r="I3" s="43">
        <f>'LAGGING INDICATORS'!J5</f>
        <v>0</v>
      </c>
      <c r="J3" s="43">
        <f>'LAGGING INDICATORS'!K5</f>
        <v>30</v>
      </c>
      <c r="K3" s="45">
        <f>'LEADING INDICATORS'!C5</f>
        <v>0</v>
      </c>
      <c r="L3" s="45">
        <f>'LEADING INDICATORS'!D5</f>
        <v>0</v>
      </c>
      <c r="M3" s="45">
        <f>'LEADING INDICATORS'!E5</f>
        <v>0</v>
      </c>
      <c r="N3" s="45">
        <f>'LEADING INDICATORS'!F5</f>
        <v>0</v>
      </c>
      <c r="O3" s="45">
        <f>'LEADING INDICATORS'!G5</f>
        <v>0</v>
      </c>
      <c r="P3" s="45">
        <f>'LEADING INDICATORS'!H5</f>
        <v>0</v>
      </c>
      <c r="Q3" s="48">
        <f>'ENVIRONMENTAL CONTROLS'!C5</f>
        <v>0</v>
      </c>
      <c r="R3" s="48">
        <f>'ENVIRONMENTAL CONTROLS'!D5</f>
        <v>0</v>
      </c>
      <c r="S3" s="48">
        <f>'ENVIRONMENTAL CONTROLS'!E5</f>
        <v>14</v>
      </c>
      <c r="T3" s="48">
        <f>'ENVIRONMENTAL CONTROLS'!F5</f>
        <v>0</v>
      </c>
      <c r="U3" s="48">
        <f>'ENVIRONMENTAL CONTROLS'!G5</f>
        <v>0</v>
      </c>
      <c r="V3" s="48">
        <f>'ENVIRONMENTAL CONTROLS'!H5</f>
        <v>0</v>
      </c>
      <c r="W3" s="48">
        <f>'ENVIRONMENTAL CONTROLS'!I5</f>
        <v>0</v>
      </c>
      <c r="X3" s="48">
        <f>'ENVIRONMENTAL CONTROLS'!J5</f>
        <v>0</v>
      </c>
      <c r="Y3" s="48">
        <f>'ENVIRONMENTAL CONTROLS'!K5</f>
        <v>0</v>
      </c>
      <c r="Z3" s="55">
        <f>'SAFETY TRAINING'!C5</f>
        <v>0</v>
      </c>
      <c r="AA3" s="55">
        <f>'SAFETY TRAINING'!D5</f>
        <v>0</v>
      </c>
      <c r="AB3" s="55">
        <f>'SAFETY TRAINING'!E5</f>
        <v>0</v>
      </c>
      <c r="AC3" s="55">
        <f>'SAFETY TRAINING'!F5</f>
        <v>0</v>
      </c>
      <c r="AD3" s="56">
        <f>'SAFETY TRAINING'!G5</f>
        <v>0</v>
      </c>
      <c r="AE3" s="57">
        <f>'5S SCORES'!C5</f>
        <v>0</v>
      </c>
      <c r="AF3" s="68"/>
      <c r="AG3" s="48"/>
      <c r="AH3" s="48"/>
      <c r="AI3" s="48"/>
      <c r="AJ3" s="48"/>
      <c r="AK3" s="48"/>
      <c r="AL3" s="48"/>
      <c r="AM3" s="93"/>
    </row>
    <row r="4" spans="1:39" ht="15.75" x14ac:dyDescent="0.2">
      <c r="A4" s="53">
        <v>45047</v>
      </c>
      <c r="B4" s="43">
        <f>'LAGGING INDICATORS'!C16</f>
        <v>0</v>
      </c>
      <c r="C4" s="43">
        <f>'LAGGING INDICATORS'!D16</f>
        <v>0</v>
      </c>
      <c r="D4" s="43">
        <f>'LAGGING INDICATORS'!E16</f>
        <v>0</v>
      </c>
      <c r="E4" s="43">
        <f>'LAGGING INDICATORS'!F16</f>
        <v>0</v>
      </c>
      <c r="F4" s="43">
        <f>'LAGGING INDICATORS'!G16</f>
        <v>0</v>
      </c>
      <c r="G4" s="43">
        <f>'LAGGING INDICATORS'!H16</f>
        <v>0</v>
      </c>
      <c r="H4" s="43">
        <f>'LAGGING INDICATORS'!I16</f>
        <v>0</v>
      </c>
      <c r="I4" s="43">
        <f>'LAGGING INDICATORS'!J16</f>
        <v>0</v>
      </c>
      <c r="J4" s="43">
        <f>'LAGGING INDICATORS'!K16</f>
        <v>31</v>
      </c>
      <c r="K4" s="45">
        <f>'LEADING INDICATORS'!C16</f>
        <v>0</v>
      </c>
      <c r="L4" s="45">
        <f>'LEADING INDICATORS'!D16</f>
        <v>0</v>
      </c>
      <c r="M4" s="45">
        <f>'LEADING INDICATORS'!E16</f>
        <v>0</v>
      </c>
      <c r="N4" s="45">
        <f>'LEADING INDICATORS'!F16</f>
        <v>0</v>
      </c>
      <c r="O4" s="45">
        <f>'LEADING INDICATORS'!G16</f>
        <v>0</v>
      </c>
      <c r="P4" s="45">
        <f>'LEADING INDICATORS'!H16</f>
        <v>0</v>
      </c>
      <c r="Q4" s="48">
        <f>'ENVIRONMENTAL CONTROLS'!C16</f>
        <v>91</v>
      </c>
      <c r="R4" s="48">
        <f>'ENVIRONMENTAL CONTROLS'!D16</f>
        <v>171</v>
      </c>
      <c r="S4" s="48">
        <f>'ENVIRONMENTAL CONTROLS'!E16</f>
        <v>0</v>
      </c>
      <c r="T4" s="48">
        <f>'ENVIRONMENTAL CONTROLS'!F16</f>
        <v>0</v>
      </c>
      <c r="U4" s="48">
        <f>'ENVIRONMENTAL CONTROLS'!G16</f>
        <v>0</v>
      </c>
      <c r="V4" s="48">
        <f>'ENVIRONMENTAL CONTROLS'!H16</f>
        <v>0</v>
      </c>
      <c r="W4" s="48">
        <f>'ENVIRONMENTAL CONTROLS'!I16</f>
        <v>0</v>
      </c>
      <c r="X4" s="48">
        <f>'ENVIRONMENTAL CONTROLS'!J16</f>
        <v>0</v>
      </c>
      <c r="Y4" s="48">
        <f>'ENVIRONMENTAL CONTROLS'!K16</f>
        <v>0</v>
      </c>
      <c r="Z4" s="55">
        <f>'SAFETY TRAINING'!C16</f>
        <v>0</v>
      </c>
      <c r="AA4" s="55">
        <f>'SAFETY TRAINING'!D16</f>
        <v>0</v>
      </c>
      <c r="AB4" s="55">
        <f>'SAFETY TRAINING'!E16</f>
        <v>0</v>
      </c>
      <c r="AC4" s="55">
        <f>'SAFETY TRAINING'!F16</f>
        <v>0</v>
      </c>
      <c r="AD4" s="56">
        <f>'SAFETY TRAINING'!G16</f>
        <v>0</v>
      </c>
      <c r="AE4" s="57">
        <f>'5S SCORES'!C16</f>
        <v>0</v>
      </c>
      <c r="AF4" s="68"/>
      <c r="AG4" s="48"/>
      <c r="AH4" s="48"/>
      <c r="AI4" s="48"/>
      <c r="AJ4" s="48"/>
      <c r="AK4" s="48"/>
      <c r="AL4" s="48"/>
      <c r="AM4" s="94"/>
    </row>
    <row r="5" spans="1:39" ht="15.75" x14ac:dyDescent="0.2">
      <c r="A5" s="53">
        <v>45078</v>
      </c>
      <c r="B5" s="43">
        <f>'LAGGING INDICATORS'!C27</f>
        <v>0</v>
      </c>
      <c r="C5" s="43">
        <f>'LAGGING INDICATORS'!D27</f>
        <v>0</v>
      </c>
      <c r="D5" s="43">
        <f>'LAGGING INDICATORS'!E27</f>
        <v>0</v>
      </c>
      <c r="E5" s="43">
        <f>'LAGGING INDICATORS'!F27</f>
        <v>0</v>
      </c>
      <c r="F5" s="43">
        <f>'LAGGING INDICATORS'!G27</f>
        <v>0</v>
      </c>
      <c r="G5" s="43">
        <f>'LAGGING INDICATORS'!H27</f>
        <v>0</v>
      </c>
      <c r="H5" s="43">
        <f>'LAGGING INDICATORS'!I27</f>
        <v>0</v>
      </c>
      <c r="I5" s="43">
        <f>'LAGGING INDICATORS'!J27</f>
        <v>0</v>
      </c>
      <c r="J5" s="43">
        <f>'LAGGING INDICATORS'!K27</f>
        <v>30</v>
      </c>
      <c r="K5" s="45">
        <f>'LEADING INDICATORS'!C27</f>
        <v>0</v>
      </c>
      <c r="L5" s="45">
        <f>'LEADING INDICATORS'!D27</f>
        <v>0</v>
      </c>
      <c r="M5" s="45">
        <f>'LEADING INDICATORS'!E27</f>
        <v>0</v>
      </c>
      <c r="N5" s="45">
        <f>'LEADING INDICATORS'!F27</f>
        <v>0</v>
      </c>
      <c r="O5" s="45">
        <f>'LEADING INDICATORS'!G27</f>
        <v>0</v>
      </c>
      <c r="P5" s="45">
        <f>'LEADING INDICATORS'!H27</f>
        <v>0</v>
      </c>
      <c r="Q5" s="48">
        <f>'ENVIRONMENTAL CONTROLS'!C27</f>
        <v>38</v>
      </c>
      <c r="R5" s="48">
        <f>'ENVIRONMENTAL CONTROLS'!D27</f>
        <v>20</v>
      </c>
      <c r="S5" s="48">
        <f>'ENVIRONMENTAL CONTROLS'!E27</f>
        <v>0</v>
      </c>
      <c r="T5" s="48">
        <f>'ENVIRONMENTAL CONTROLS'!F27</f>
        <v>0</v>
      </c>
      <c r="U5" s="48">
        <f>'ENVIRONMENTAL CONTROLS'!G27</f>
        <v>0</v>
      </c>
      <c r="V5" s="48">
        <f>'ENVIRONMENTAL CONTROLS'!H27</f>
        <v>0</v>
      </c>
      <c r="W5" s="48">
        <f>'ENVIRONMENTAL CONTROLS'!I27</f>
        <v>0</v>
      </c>
      <c r="X5" s="48">
        <f>'ENVIRONMENTAL CONTROLS'!J27</f>
        <v>0</v>
      </c>
      <c r="Y5" s="48">
        <f>'ENVIRONMENTAL CONTROLS'!K27</f>
        <v>0</v>
      </c>
      <c r="Z5" s="55">
        <f>'SAFETY TRAINING'!C27</f>
        <v>1</v>
      </c>
      <c r="AA5" s="55">
        <f>'SAFETY TRAINING'!D27</f>
        <v>6</v>
      </c>
      <c r="AB5" s="55">
        <f>'SAFETY TRAINING'!E27</f>
        <v>6</v>
      </c>
      <c r="AC5" s="55">
        <f>'SAFETY TRAINING'!F27</f>
        <v>13.6</v>
      </c>
      <c r="AD5" s="56">
        <f>'SAFETY TRAINING'!G27</f>
        <v>6090.91</v>
      </c>
      <c r="AE5" s="57">
        <f>'5S SCORES'!C27</f>
        <v>0</v>
      </c>
      <c r="AF5" s="68"/>
      <c r="AG5" s="69"/>
      <c r="AH5" s="69"/>
      <c r="AI5" s="69"/>
      <c r="AJ5" s="69"/>
      <c r="AK5" s="69"/>
      <c r="AL5" s="69"/>
      <c r="AM5" s="93"/>
    </row>
    <row r="6" spans="1:39" x14ac:dyDescent="0.2">
      <c r="A6" s="53">
        <v>45108</v>
      </c>
      <c r="B6" s="43">
        <f>'LAGGING INDICATORS'!C38</f>
        <v>0</v>
      </c>
      <c r="C6" s="43">
        <f>'LAGGING INDICATORS'!D38</f>
        <v>0</v>
      </c>
      <c r="D6" s="43">
        <f>'LAGGING INDICATORS'!E38</f>
        <v>0</v>
      </c>
      <c r="E6" s="43">
        <f>'LAGGING INDICATORS'!F38</f>
        <v>0</v>
      </c>
      <c r="F6" s="43">
        <f>'LAGGING INDICATORS'!G38</f>
        <v>0</v>
      </c>
      <c r="G6" s="43">
        <f>'LAGGING INDICATORS'!H38</f>
        <v>0</v>
      </c>
      <c r="H6" s="43">
        <f>'LAGGING INDICATORS'!I38</f>
        <v>0</v>
      </c>
      <c r="I6" s="43">
        <f>'LAGGING INDICATORS'!J38</f>
        <v>0</v>
      </c>
      <c r="J6" s="43">
        <f>'LAGGING INDICATORS'!K38</f>
        <v>31</v>
      </c>
      <c r="K6" s="45">
        <f>'LEADING INDICATORS'!C38</f>
        <v>0</v>
      </c>
      <c r="L6" s="45">
        <f>'LEADING INDICATORS'!D38</f>
        <v>0</v>
      </c>
      <c r="M6" s="45">
        <f>'LEADING INDICATORS'!E38</f>
        <v>0</v>
      </c>
      <c r="N6" s="45">
        <f>'LEADING INDICATORS'!F38</f>
        <v>0</v>
      </c>
      <c r="O6" s="45">
        <f>'LEADING INDICATORS'!G38</f>
        <v>1</v>
      </c>
      <c r="P6" s="45">
        <f>'LEADING INDICATORS'!H38</f>
        <v>0</v>
      </c>
      <c r="Q6" s="48">
        <f>'ENVIRONMENTAL CONTROLS'!C38</f>
        <v>0</v>
      </c>
      <c r="R6" s="48">
        <f>'ENVIRONMENTAL CONTROLS'!D38</f>
        <v>0</v>
      </c>
      <c r="S6" s="48">
        <f>'ENVIRONMENTAL CONTROLS'!E38</f>
        <v>11</v>
      </c>
      <c r="T6" s="48">
        <f>'ENVIRONMENTAL CONTROLS'!F38</f>
        <v>0</v>
      </c>
      <c r="U6" s="48">
        <f>'ENVIRONMENTAL CONTROLS'!G38</f>
        <v>0</v>
      </c>
      <c r="V6" s="48">
        <f>'ENVIRONMENTAL CONTROLS'!H38</f>
        <v>0</v>
      </c>
      <c r="W6" s="48">
        <f>'ENVIRONMENTAL CONTROLS'!I38</f>
        <v>0</v>
      </c>
      <c r="X6" s="48">
        <f>'ENVIRONMENTAL CONTROLS'!J38</f>
        <v>0</v>
      </c>
      <c r="Y6" s="48">
        <f>'ENVIRONMENTAL CONTROLS'!K38</f>
        <v>0</v>
      </c>
      <c r="Z6" s="55">
        <f>'SAFETY TRAINING'!C38</f>
        <v>1</v>
      </c>
      <c r="AA6" s="55">
        <f>'SAFETY TRAINING'!D38</f>
        <v>2</v>
      </c>
      <c r="AB6" s="55">
        <f>'SAFETY TRAINING'!E38</f>
        <v>2</v>
      </c>
      <c r="AC6" s="55">
        <f>'SAFETY TRAINING'!F38</f>
        <v>10</v>
      </c>
      <c r="AD6" s="56">
        <f>'SAFETY TRAINING'!G38</f>
        <v>0</v>
      </c>
      <c r="AE6" s="57">
        <f>'5S SCORES'!C38</f>
        <v>0</v>
      </c>
      <c r="AF6" s="68" t="e">
        <f>'AUTOFAST QLTY KPI'!E10</f>
        <v>#DIV/0!</v>
      </c>
      <c r="AG6" s="68" t="e">
        <f>'AUTOFAST QLTY KPI'!F10</f>
        <v>#DIV/0!</v>
      </c>
      <c r="AH6" s="68" t="e">
        <f>'AUTOFAST QLTY KPI'!G10</f>
        <v>#DIV/0!</v>
      </c>
      <c r="AI6" s="68" t="e">
        <f>'AUTOFAST QLTY KPI'!H10</f>
        <v>#DIV/0!</v>
      </c>
      <c r="AJ6" s="68" t="e">
        <f>'AUTOFAST QLTY KPI'!I10</f>
        <v>#DIV/0!</v>
      </c>
      <c r="AK6" s="68" t="e">
        <f>'AUTOFAST QLTY KPI'!J10</f>
        <v>#DIV/0!</v>
      </c>
      <c r="AL6" s="68" t="e">
        <f>'AUTOFAST QLTY KPI'!K10</f>
        <v>#DIV/0!</v>
      </c>
      <c r="AM6" s="104">
        <f>'AUTOFAST QLTY KPI'!L10</f>
        <v>0</v>
      </c>
    </row>
    <row r="7" spans="1:39" x14ac:dyDescent="0.2">
      <c r="A7" s="53">
        <v>45139</v>
      </c>
      <c r="B7" s="43">
        <f>'LAGGING INDICATORS'!C49</f>
        <v>0</v>
      </c>
      <c r="C7" s="43">
        <f>'LAGGING INDICATORS'!D49</f>
        <v>0</v>
      </c>
      <c r="D7" s="43">
        <f>'LAGGING INDICATORS'!E49</f>
        <v>0</v>
      </c>
      <c r="E7" s="43">
        <f>'LAGGING INDICATORS'!F49</f>
        <v>0</v>
      </c>
      <c r="F7" s="43">
        <f>'LAGGING INDICATORS'!G49</f>
        <v>0</v>
      </c>
      <c r="G7" s="43">
        <f>'LAGGING INDICATORS'!H49</f>
        <v>0</v>
      </c>
      <c r="H7" s="43">
        <f>'LAGGING INDICATORS'!I49</f>
        <v>0</v>
      </c>
      <c r="I7" s="43">
        <f>'LAGGING INDICATORS'!J49</f>
        <v>0</v>
      </c>
      <c r="J7" s="43">
        <f>'LAGGING INDICATORS'!K49</f>
        <v>31</v>
      </c>
      <c r="K7" s="45">
        <f>'LEADING INDICATORS'!C49</f>
        <v>0</v>
      </c>
      <c r="L7" s="45">
        <f>'LEADING INDICATORS'!D49</f>
        <v>0</v>
      </c>
      <c r="M7" s="45">
        <f>'LEADING INDICATORS'!E49</f>
        <v>0</v>
      </c>
      <c r="N7" s="45">
        <f>'LEADING INDICATORS'!F49</f>
        <v>0</v>
      </c>
      <c r="O7" s="45">
        <f>'LEADING INDICATORS'!G49</f>
        <v>0</v>
      </c>
      <c r="P7" s="45">
        <f>'LEADING INDICATORS'!H49</f>
        <v>0</v>
      </c>
      <c r="Q7" s="48">
        <f>'ENVIRONMENTAL CONTROLS'!C49</f>
        <v>82</v>
      </c>
      <c r="R7" s="48">
        <f>'ENVIRONMENTAL CONTROLS'!D49</f>
        <v>24</v>
      </c>
      <c r="S7" s="48">
        <f>'ENVIRONMENTAL CONTROLS'!E49</f>
        <v>5</v>
      </c>
      <c r="T7" s="48">
        <f>'ENVIRONMENTAL CONTROLS'!F49</f>
        <v>0</v>
      </c>
      <c r="U7" s="48">
        <f>'ENVIRONMENTAL CONTROLS'!G49</f>
        <v>0</v>
      </c>
      <c r="V7" s="48">
        <f>'ENVIRONMENTAL CONTROLS'!H49</f>
        <v>0</v>
      </c>
      <c r="W7" s="48">
        <f>'ENVIRONMENTAL CONTROLS'!I49</f>
        <v>0</v>
      </c>
      <c r="X7" s="48">
        <f>'ENVIRONMENTAL CONTROLS'!J49</f>
        <v>0</v>
      </c>
      <c r="Y7" s="48">
        <f>'ENVIRONMENTAL CONTROLS'!K49</f>
        <v>0</v>
      </c>
      <c r="Z7" s="55">
        <f>'SAFETY TRAINING'!C49</f>
        <v>1</v>
      </c>
      <c r="AA7" s="55">
        <f>'SAFETY TRAINING'!D49</f>
        <v>1</v>
      </c>
      <c r="AB7" s="55">
        <f>'SAFETY TRAINING'!E49</f>
        <v>1</v>
      </c>
      <c r="AC7" s="55">
        <f>'SAFETY TRAINING'!F49</f>
        <v>1.5</v>
      </c>
      <c r="AD7" s="56">
        <f>'SAFETY TRAINING'!G49</f>
        <v>0</v>
      </c>
      <c r="AE7" s="57">
        <f>'5S SCORES'!C49</f>
        <v>0</v>
      </c>
      <c r="AF7" s="68" t="e">
        <f>'AUTOFAST QLTY KPI'!E16</f>
        <v>#DIV/0!</v>
      </c>
      <c r="AG7" s="68" t="e">
        <f>'AUTOFAST QLTY KPI'!F16</f>
        <v>#DIV/0!</v>
      </c>
      <c r="AH7" s="68" t="e">
        <f>'AUTOFAST QLTY KPI'!G16</f>
        <v>#DIV/0!</v>
      </c>
      <c r="AI7" s="68" t="e">
        <f>'AUTOFAST QLTY KPI'!H16</f>
        <v>#DIV/0!</v>
      </c>
      <c r="AJ7" s="68" t="e">
        <f>'AUTOFAST QLTY KPI'!I16</f>
        <v>#DIV/0!</v>
      </c>
      <c r="AK7" s="68" t="e">
        <f>'AUTOFAST QLTY KPI'!J16</f>
        <v>#DIV/0!</v>
      </c>
      <c r="AL7" s="68" t="e">
        <f>'AUTOFAST QLTY KPI'!K16</f>
        <v>#DIV/0!</v>
      </c>
      <c r="AM7" s="104">
        <f>'AUTOFAST QLTY KPI'!L16</f>
        <v>0</v>
      </c>
    </row>
    <row r="8" spans="1:39" x14ac:dyDescent="0.2">
      <c r="A8" s="53">
        <v>45170</v>
      </c>
      <c r="B8" s="43">
        <f>'LAGGING INDICATORS'!C60</f>
        <v>0</v>
      </c>
      <c r="C8" s="43">
        <f>'LAGGING INDICATORS'!D60</f>
        <v>0</v>
      </c>
      <c r="D8" s="43">
        <f>'LAGGING INDICATORS'!E60</f>
        <v>0</v>
      </c>
      <c r="E8" s="43">
        <f>'LAGGING INDICATORS'!F60</f>
        <v>0</v>
      </c>
      <c r="F8" s="43">
        <f>'LAGGING INDICATORS'!G60</f>
        <v>0</v>
      </c>
      <c r="G8" s="43">
        <f>'LAGGING INDICATORS'!H60</f>
        <v>0</v>
      </c>
      <c r="H8" s="43">
        <f>'LAGGING INDICATORS'!I60</f>
        <v>0</v>
      </c>
      <c r="I8" s="43">
        <f>'LAGGING INDICATORS'!J60</f>
        <v>0</v>
      </c>
      <c r="J8" s="43">
        <f>'LAGGING INDICATORS'!K60</f>
        <v>0</v>
      </c>
      <c r="K8" s="45">
        <f>'LEADING INDICATORS'!C60</f>
        <v>0</v>
      </c>
      <c r="L8" s="45">
        <f>'LEADING INDICATORS'!D60</f>
        <v>0</v>
      </c>
      <c r="M8" s="45">
        <f>'LEADING INDICATORS'!E60</f>
        <v>0</v>
      </c>
      <c r="N8" s="45">
        <f>'LEADING INDICATORS'!F60</f>
        <v>0</v>
      </c>
      <c r="O8" s="45">
        <f>'LEADING INDICATORS'!G60</f>
        <v>0</v>
      </c>
      <c r="P8" s="45">
        <f>'LEADING INDICATORS'!H60</f>
        <v>0</v>
      </c>
      <c r="Q8" s="48">
        <f>'ENVIRONMENTAL CONTROLS'!C60</f>
        <v>0</v>
      </c>
      <c r="R8" s="48">
        <f>'ENVIRONMENTAL CONTROLS'!D60</f>
        <v>0</v>
      </c>
      <c r="S8" s="48">
        <f>'ENVIRONMENTAL CONTROLS'!E60</f>
        <v>0</v>
      </c>
      <c r="T8" s="48">
        <f>'ENVIRONMENTAL CONTROLS'!F60</f>
        <v>0</v>
      </c>
      <c r="U8" s="48">
        <f>'ENVIRONMENTAL CONTROLS'!G60</f>
        <v>0</v>
      </c>
      <c r="V8" s="48">
        <f>'ENVIRONMENTAL CONTROLS'!H60</f>
        <v>0</v>
      </c>
      <c r="W8" s="48">
        <f>'ENVIRONMENTAL CONTROLS'!I60</f>
        <v>0</v>
      </c>
      <c r="X8" s="48">
        <f>'ENVIRONMENTAL CONTROLS'!J60</f>
        <v>0</v>
      </c>
      <c r="Y8" s="48">
        <f>'ENVIRONMENTAL CONTROLS'!K60</f>
        <v>0</v>
      </c>
      <c r="Z8" s="55">
        <f>'SAFETY TRAINING'!C60</f>
        <v>0</v>
      </c>
      <c r="AA8" s="55">
        <f>'SAFETY TRAINING'!D60</f>
        <v>0</v>
      </c>
      <c r="AB8" s="55">
        <f>'SAFETY TRAINING'!E60</f>
        <v>0</v>
      </c>
      <c r="AC8" s="55">
        <f>'SAFETY TRAINING'!F60</f>
        <v>0</v>
      </c>
      <c r="AD8" s="56">
        <f>'SAFETY TRAINING'!G60</f>
        <v>0</v>
      </c>
      <c r="AE8" s="57">
        <f>'5S SCORES'!C60</f>
        <v>0</v>
      </c>
      <c r="AF8" s="68" t="e">
        <f>'AUTOFAST QLTY KPI'!E30</f>
        <v>#DIV/0!</v>
      </c>
      <c r="AG8" s="68" t="e">
        <f>'AUTOFAST QLTY KPI'!F30</f>
        <v>#DIV/0!</v>
      </c>
      <c r="AH8" s="68" t="e">
        <f>'AUTOFAST QLTY KPI'!G30</f>
        <v>#DIV/0!</v>
      </c>
      <c r="AI8" s="68" t="e">
        <f>'AUTOFAST QLTY KPI'!H30</f>
        <v>#DIV/0!</v>
      </c>
      <c r="AJ8" s="68" t="e">
        <f>'AUTOFAST QLTY KPI'!I30</f>
        <v>#DIV/0!</v>
      </c>
      <c r="AK8" s="68" t="e">
        <f>'AUTOFAST QLTY KPI'!J30</f>
        <v>#DIV/0!</v>
      </c>
      <c r="AL8" s="68" t="e">
        <f>'AUTOFAST QLTY KPI'!K30</f>
        <v>#DIV/0!</v>
      </c>
      <c r="AM8" s="104" t="e">
        <f>'AUTOFAST QLTY KPI'!L30</f>
        <v>#DIV/0!</v>
      </c>
    </row>
    <row r="9" spans="1:39" x14ac:dyDescent="0.2">
      <c r="A9" s="53">
        <v>45200</v>
      </c>
      <c r="B9" s="43">
        <f>'LAGGING INDICATORS'!C71</f>
        <v>0</v>
      </c>
      <c r="C9" s="43">
        <f>'LAGGING INDICATORS'!D71</f>
        <v>0</v>
      </c>
      <c r="D9" s="43">
        <f>'LAGGING INDICATORS'!E71</f>
        <v>0</v>
      </c>
      <c r="E9" s="43">
        <f>'LAGGING INDICATORS'!F71</f>
        <v>0</v>
      </c>
      <c r="F9" s="43">
        <f>'LAGGING INDICATORS'!G71</f>
        <v>0</v>
      </c>
      <c r="G9" s="43">
        <f>'LAGGING INDICATORS'!H71</f>
        <v>0</v>
      </c>
      <c r="H9" s="43">
        <f>'LAGGING INDICATORS'!I71</f>
        <v>0</v>
      </c>
      <c r="I9" s="43">
        <f>'LAGGING INDICATORS'!J71</f>
        <v>0</v>
      </c>
      <c r="J9" s="43">
        <f>'LAGGING INDICATORS'!K71</f>
        <v>0</v>
      </c>
      <c r="K9" s="45">
        <f>'LEADING INDICATORS'!C71</f>
        <v>0</v>
      </c>
      <c r="L9" s="45">
        <f>'LEADING INDICATORS'!D71</f>
        <v>0</v>
      </c>
      <c r="M9" s="45">
        <f>'LEADING INDICATORS'!E71</f>
        <v>0</v>
      </c>
      <c r="N9" s="45">
        <f>'LEADING INDICATORS'!F71</f>
        <v>0</v>
      </c>
      <c r="O9" s="45">
        <f>'LEADING INDICATORS'!G71</f>
        <v>0</v>
      </c>
      <c r="P9" s="45">
        <f>'LEADING INDICATORS'!H71</f>
        <v>0</v>
      </c>
      <c r="Q9" s="48">
        <f>'ENVIRONMENTAL CONTROLS'!C71</f>
        <v>0</v>
      </c>
      <c r="R9" s="48">
        <f>'ENVIRONMENTAL CONTROLS'!D71</f>
        <v>0</v>
      </c>
      <c r="S9" s="48">
        <f>'ENVIRONMENTAL CONTROLS'!E71</f>
        <v>0</v>
      </c>
      <c r="T9" s="48">
        <f>'ENVIRONMENTAL CONTROLS'!F71</f>
        <v>0</v>
      </c>
      <c r="U9" s="48">
        <f>'ENVIRONMENTAL CONTROLS'!G71</f>
        <v>0</v>
      </c>
      <c r="V9" s="48">
        <f>'ENVIRONMENTAL CONTROLS'!H71</f>
        <v>0</v>
      </c>
      <c r="W9" s="48">
        <f>'ENVIRONMENTAL CONTROLS'!I71</f>
        <v>0</v>
      </c>
      <c r="X9" s="48">
        <f>'ENVIRONMENTAL CONTROLS'!J71</f>
        <v>0</v>
      </c>
      <c r="Y9" s="48">
        <f>'ENVIRONMENTAL CONTROLS'!K71</f>
        <v>0</v>
      </c>
      <c r="Z9" s="55">
        <f>'SAFETY TRAINING'!C71</f>
        <v>0</v>
      </c>
      <c r="AA9" s="55">
        <f>'SAFETY TRAINING'!D71</f>
        <v>0</v>
      </c>
      <c r="AB9" s="55">
        <f>'SAFETY TRAINING'!E71</f>
        <v>0</v>
      </c>
      <c r="AC9" s="55">
        <f>'SAFETY TRAINING'!F71</f>
        <v>0</v>
      </c>
      <c r="AD9" s="56">
        <f>'SAFETY TRAINING'!G71</f>
        <v>0</v>
      </c>
      <c r="AE9" s="57">
        <f>'5S SCORES'!C71</f>
        <v>0</v>
      </c>
      <c r="AF9" s="68" t="e">
        <f>'AUTOFAST QLTY KPI'!E45</f>
        <v>#DIV/0!</v>
      </c>
      <c r="AG9" s="68" t="e">
        <f>'AUTOFAST QLTY KPI'!F45</f>
        <v>#DIV/0!</v>
      </c>
      <c r="AH9" s="68" t="e">
        <f>'AUTOFAST QLTY KPI'!G45</f>
        <v>#DIV/0!</v>
      </c>
      <c r="AI9" s="68" t="e">
        <f>'AUTOFAST QLTY KPI'!H45</f>
        <v>#DIV/0!</v>
      </c>
      <c r="AJ9" s="68" t="e">
        <f>'AUTOFAST QLTY KPI'!I45</f>
        <v>#DIV/0!</v>
      </c>
      <c r="AK9" s="68" t="e">
        <f>'AUTOFAST QLTY KPI'!J45</f>
        <v>#DIV/0!</v>
      </c>
      <c r="AL9" s="68" t="e">
        <f>'AUTOFAST QLTY KPI'!K45</f>
        <v>#DIV/0!</v>
      </c>
      <c r="AM9" s="104" t="e">
        <f>'AUTOFAST QLTY KPI'!L45</f>
        <v>#DIV/0!</v>
      </c>
    </row>
    <row r="10" spans="1:39" x14ac:dyDescent="0.2">
      <c r="A10" s="53">
        <v>45231</v>
      </c>
      <c r="B10" s="43">
        <f>'LAGGING INDICATORS'!C82</f>
        <v>0</v>
      </c>
      <c r="C10" s="43">
        <f>'LAGGING INDICATORS'!D82</f>
        <v>0</v>
      </c>
      <c r="D10" s="43">
        <f>'LAGGING INDICATORS'!E82</f>
        <v>0</v>
      </c>
      <c r="E10" s="43">
        <f>'LAGGING INDICATORS'!F82</f>
        <v>0</v>
      </c>
      <c r="F10" s="43">
        <f>'LAGGING INDICATORS'!G82</f>
        <v>0</v>
      </c>
      <c r="G10" s="43">
        <f>'LAGGING INDICATORS'!H82</f>
        <v>0</v>
      </c>
      <c r="H10" s="43">
        <f>'LAGGING INDICATORS'!I82</f>
        <v>0</v>
      </c>
      <c r="I10" s="43">
        <f>'LAGGING INDICATORS'!J82</f>
        <v>0</v>
      </c>
      <c r="J10" s="43">
        <f>'LAGGING INDICATORS'!K82</f>
        <v>0</v>
      </c>
      <c r="K10" s="45">
        <f>'LEADING INDICATORS'!C82</f>
        <v>0</v>
      </c>
      <c r="L10" s="45">
        <f>'LEADING INDICATORS'!D82</f>
        <v>0</v>
      </c>
      <c r="M10" s="45">
        <f>'LEADING INDICATORS'!E82</f>
        <v>0</v>
      </c>
      <c r="N10" s="45">
        <f>'LEADING INDICATORS'!F82</f>
        <v>0</v>
      </c>
      <c r="O10" s="45">
        <f>'LEADING INDICATORS'!G82</f>
        <v>0</v>
      </c>
      <c r="P10" s="45">
        <f>'LEADING INDICATORS'!H82</f>
        <v>0</v>
      </c>
      <c r="Q10" s="48">
        <f>'ENVIRONMENTAL CONTROLS'!C82</f>
        <v>0</v>
      </c>
      <c r="R10" s="48">
        <f>'ENVIRONMENTAL CONTROLS'!D82</f>
        <v>0</v>
      </c>
      <c r="S10" s="48">
        <f>'ENVIRONMENTAL CONTROLS'!E82</f>
        <v>0</v>
      </c>
      <c r="T10" s="48">
        <f>'ENVIRONMENTAL CONTROLS'!F82</f>
        <v>0</v>
      </c>
      <c r="U10" s="48">
        <f>'ENVIRONMENTAL CONTROLS'!G82</f>
        <v>0</v>
      </c>
      <c r="V10" s="48">
        <f>'ENVIRONMENTAL CONTROLS'!H82</f>
        <v>0</v>
      </c>
      <c r="W10" s="48">
        <f>'ENVIRONMENTAL CONTROLS'!I82</f>
        <v>0</v>
      </c>
      <c r="X10" s="48">
        <f>'ENVIRONMENTAL CONTROLS'!J82</f>
        <v>0</v>
      </c>
      <c r="Y10" s="48">
        <f>'ENVIRONMENTAL CONTROLS'!K82</f>
        <v>0</v>
      </c>
      <c r="Z10" s="55">
        <f>'SAFETY TRAINING'!C82</f>
        <v>0</v>
      </c>
      <c r="AA10" s="55">
        <f>'SAFETY TRAINING'!D82</f>
        <v>0</v>
      </c>
      <c r="AB10" s="55">
        <f>'SAFETY TRAINING'!E82</f>
        <v>0</v>
      </c>
      <c r="AC10" s="55">
        <f>'SAFETY TRAINING'!F82</f>
        <v>0</v>
      </c>
      <c r="AD10" s="56">
        <f>'SAFETY TRAINING'!G82</f>
        <v>0</v>
      </c>
      <c r="AE10" s="57">
        <f>'5S SCORES'!C82</f>
        <v>0</v>
      </c>
      <c r="AF10" s="68" t="e">
        <f>'AUTOFAST QLTY KPI'!E59</f>
        <v>#DIV/0!</v>
      </c>
      <c r="AG10" s="68" t="e">
        <f>'AUTOFAST QLTY KPI'!F59</f>
        <v>#DIV/0!</v>
      </c>
      <c r="AH10" s="68" t="e">
        <f>'AUTOFAST QLTY KPI'!G59</f>
        <v>#DIV/0!</v>
      </c>
      <c r="AI10" s="68" t="e">
        <f>'AUTOFAST QLTY KPI'!H59</f>
        <v>#DIV/0!</v>
      </c>
      <c r="AJ10" s="68" t="e">
        <f>'AUTOFAST QLTY KPI'!I59</f>
        <v>#DIV/0!</v>
      </c>
      <c r="AK10" s="68" t="e">
        <f>'AUTOFAST QLTY KPI'!J59</f>
        <v>#DIV/0!</v>
      </c>
      <c r="AL10" s="68" t="e">
        <f>'AUTOFAST QLTY KPI'!K59</f>
        <v>#DIV/0!</v>
      </c>
      <c r="AM10" s="104" t="e">
        <f>'AUTOFAST QLTY KPI'!L59</f>
        <v>#DIV/0!</v>
      </c>
    </row>
    <row r="11" spans="1:39" x14ac:dyDescent="0.2">
      <c r="A11" s="53">
        <v>45261</v>
      </c>
      <c r="B11" s="43">
        <f>'LAGGING INDICATORS'!C93</f>
        <v>0</v>
      </c>
      <c r="C11" s="43">
        <f>'LAGGING INDICATORS'!D93</f>
        <v>0</v>
      </c>
      <c r="D11" s="43">
        <f>'LAGGING INDICATORS'!E93</f>
        <v>0</v>
      </c>
      <c r="E11" s="43">
        <f>'LAGGING INDICATORS'!F93</f>
        <v>0</v>
      </c>
      <c r="F11" s="43">
        <f>'LAGGING INDICATORS'!G93</f>
        <v>0</v>
      </c>
      <c r="G11" s="43">
        <f>'LAGGING INDICATORS'!H93</f>
        <v>0</v>
      </c>
      <c r="H11" s="43">
        <f>'LAGGING INDICATORS'!I93</f>
        <v>0</v>
      </c>
      <c r="I11" s="43">
        <f>'LAGGING INDICATORS'!J93</f>
        <v>0</v>
      </c>
      <c r="J11" s="43">
        <f>'LAGGING INDICATORS'!K93</f>
        <v>0</v>
      </c>
      <c r="K11" s="45">
        <f>'LEADING INDICATORS'!C93</f>
        <v>0</v>
      </c>
      <c r="L11" s="45">
        <f>'LEADING INDICATORS'!D93</f>
        <v>0</v>
      </c>
      <c r="M11" s="45">
        <f>'LEADING INDICATORS'!E93</f>
        <v>0</v>
      </c>
      <c r="N11" s="45">
        <f>'LEADING INDICATORS'!F93</f>
        <v>0</v>
      </c>
      <c r="O11" s="45">
        <f>'LEADING INDICATORS'!G93</f>
        <v>0</v>
      </c>
      <c r="P11" s="45">
        <f>'LEADING INDICATORS'!H93</f>
        <v>0</v>
      </c>
      <c r="Q11" s="48">
        <f>'ENVIRONMENTAL CONTROLS'!C93</f>
        <v>0</v>
      </c>
      <c r="R11" s="48">
        <f>'ENVIRONMENTAL CONTROLS'!D93</f>
        <v>0</v>
      </c>
      <c r="S11" s="48">
        <f>'ENVIRONMENTAL CONTROLS'!E93</f>
        <v>0</v>
      </c>
      <c r="T11" s="48">
        <f>'ENVIRONMENTAL CONTROLS'!F93</f>
        <v>0</v>
      </c>
      <c r="U11" s="48">
        <f>'ENVIRONMENTAL CONTROLS'!G93</f>
        <v>0</v>
      </c>
      <c r="V11" s="48">
        <f>'ENVIRONMENTAL CONTROLS'!H93</f>
        <v>0</v>
      </c>
      <c r="W11" s="48">
        <f>'ENVIRONMENTAL CONTROLS'!I93</f>
        <v>0</v>
      </c>
      <c r="X11" s="48">
        <f>'ENVIRONMENTAL CONTROLS'!J93</f>
        <v>0</v>
      </c>
      <c r="Y11" s="48">
        <f>'ENVIRONMENTAL CONTROLS'!K93</f>
        <v>0</v>
      </c>
      <c r="Z11" s="55">
        <f>'SAFETY TRAINING'!C93</f>
        <v>0</v>
      </c>
      <c r="AA11" s="55">
        <f>'SAFETY TRAINING'!D93</f>
        <v>0</v>
      </c>
      <c r="AB11" s="55">
        <f>'SAFETY TRAINING'!E93</f>
        <v>0</v>
      </c>
      <c r="AC11" s="55">
        <f>'SAFETY TRAINING'!F93</f>
        <v>0</v>
      </c>
      <c r="AD11" s="56">
        <f>'SAFETY TRAINING'!G93</f>
        <v>0</v>
      </c>
      <c r="AE11" s="57">
        <f>'5S SCORES'!C93</f>
        <v>0</v>
      </c>
      <c r="AF11" s="68" t="e">
        <f>'AUTOFAST QLTY KPI'!E74</f>
        <v>#DIV/0!</v>
      </c>
      <c r="AG11" s="68" t="e">
        <f>'AUTOFAST QLTY KPI'!F74</f>
        <v>#DIV/0!</v>
      </c>
      <c r="AH11" s="68" t="e">
        <f>'AUTOFAST QLTY KPI'!G74</f>
        <v>#DIV/0!</v>
      </c>
      <c r="AI11" s="68" t="e">
        <f>'AUTOFAST QLTY KPI'!H74</f>
        <v>#DIV/0!</v>
      </c>
      <c r="AJ11" s="68" t="e">
        <f>'AUTOFAST QLTY KPI'!I74</f>
        <v>#DIV/0!</v>
      </c>
      <c r="AK11" s="68" t="e">
        <f>'AUTOFAST QLTY KPI'!J74</f>
        <v>#DIV/0!</v>
      </c>
      <c r="AL11" s="68" t="e">
        <f>'AUTOFAST QLTY KPI'!K74</f>
        <v>#DIV/0!</v>
      </c>
      <c r="AM11" s="104" t="e">
        <f>'AUTOFAST QLTY KPI'!L74</f>
        <v>#DIV/0!</v>
      </c>
    </row>
    <row r="12" spans="1:39" x14ac:dyDescent="0.2">
      <c r="A12" s="53">
        <v>45292</v>
      </c>
      <c r="B12" s="43">
        <f>'LAGGING INDICATORS'!C104</f>
        <v>0</v>
      </c>
      <c r="C12" s="43">
        <f>'LAGGING INDICATORS'!D104</f>
        <v>0</v>
      </c>
      <c r="D12" s="43">
        <f>'LAGGING INDICATORS'!E104</f>
        <v>0</v>
      </c>
      <c r="E12" s="43">
        <f>'LAGGING INDICATORS'!F104</f>
        <v>0</v>
      </c>
      <c r="F12" s="43">
        <f>'LAGGING INDICATORS'!G104</f>
        <v>0</v>
      </c>
      <c r="G12" s="43">
        <f>'LAGGING INDICATORS'!H104</f>
        <v>0</v>
      </c>
      <c r="H12" s="43">
        <f>'LAGGING INDICATORS'!I104</f>
        <v>0</v>
      </c>
      <c r="I12" s="43">
        <f>'LAGGING INDICATORS'!J104</f>
        <v>0</v>
      </c>
      <c r="J12" s="43">
        <f>'LAGGING INDICATORS'!K104</f>
        <v>0</v>
      </c>
      <c r="K12" s="45">
        <f>'LEADING INDICATORS'!C104</f>
        <v>0</v>
      </c>
      <c r="L12" s="45">
        <f>'LEADING INDICATORS'!D104</f>
        <v>0</v>
      </c>
      <c r="M12" s="45">
        <f>'LEADING INDICATORS'!E104</f>
        <v>0</v>
      </c>
      <c r="N12" s="45">
        <f>'LEADING INDICATORS'!F104</f>
        <v>0</v>
      </c>
      <c r="O12" s="45">
        <f>'LEADING INDICATORS'!G104</f>
        <v>0</v>
      </c>
      <c r="P12" s="45">
        <f>'LEADING INDICATORS'!H104</f>
        <v>0</v>
      </c>
      <c r="Q12" s="48">
        <f>'ENVIRONMENTAL CONTROLS'!C104</f>
        <v>0</v>
      </c>
      <c r="R12" s="48">
        <f>'ENVIRONMENTAL CONTROLS'!D104</f>
        <v>0</v>
      </c>
      <c r="S12" s="48">
        <f>'ENVIRONMENTAL CONTROLS'!E104</f>
        <v>0</v>
      </c>
      <c r="T12" s="48">
        <f>'ENVIRONMENTAL CONTROLS'!F104</f>
        <v>0</v>
      </c>
      <c r="U12" s="48">
        <f>'ENVIRONMENTAL CONTROLS'!G104</f>
        <v>0</v>
      </c>
      <c r="V12" s="48">
        <f>'ENVIRONMENTAL CONTROLS'!H104</f>
        <v>0</v>
      </c>
      <c r="W12" s="48">
        <f>'ENVIRONMENTAL CONTROLS'!I104</f>
        <v>0</v>
      </c>
      <c r="X12" s="48">
        <f>'ENVIRONMENTAL CONTROLS'!J104</f>
        <v>0</v>
      </c>
      <c r="Y12" s="48">
        <f>'ENVIRONMENTAL CONTROLS'!K104</f>
        <v>0</v>
      </c>
      <c r="Z12" s="55">
        <f>'SAFETY TRAINING'!C104</f>
        <v>0</v>
      </c>
      <c r="AA12" s="55">
        <f>'SAFETY TRAINING'!D104</f>
        <v>0</v>
      </c>
      <c r="AB12" s="55">
        <f>'SAFETY TRAINING'!E104</f>
        <v>0</v>
      </c>
      <c r="AC12" s="55">
        <f>'SAFETY TRAINING'!F104</f>
        <v>0</v>
      </c>
      <c r="AD12" s="56">
        <f>'SAFETY TRAINING'!G104</f>
        <v>0</v>
      </c>
      <c r="AE12" s="57">
        <f>'5S SCORES'!C104</f>
        <v>0</v>
      </c>
      <c r="AF12" s="68" t="e">
        <f>'AUTOFAST QLTY KPI'!E90</f>
        <v>#DIV/0!</v>
      </c>
      <c r="AG12" s="68" t="e">
        <f>'AUTOFAST QLTY KPI'!F90</f>
        <v>#DIV/0!</v>
      </c>
      <c r="AH12" s="68" t="e">
        <f>'AUTOFAST QLTY KPI'!G90</f>
        <v>#DIV/0!</v>
      </c>
      <c r="AI12" s="68" t="e">
        <f>'AUTOFAST QLTY KPI'!H90</f>
        <v>#DIV/0!</v>
      </c>
      <c r="AJ12" s="68" t="e">
        <f>'AUTOFAST QLTY KPI'!I90</f>
        <v>#DIV/0!</v>
      </c>
      <c r="AK12" s="68" t="e">
        <f>'AUTOFAST QLTY KPI'!J90</f>
        <v>#DIV/0!</v>
      </c>
      <c r="AL12" s="68" t="e">
        <f>'AUTOFAST QLTY KPI'!K90</f>
        <v>#DIV/0!</v>
      </c>
      <c r="AM12" s="104" t="e">
        <f>'AUTOFAST QLTY KPI'!L90</f>
        <v>#DIV/0!</v>
      </c>
    </row>
    <row r="13" spans="1:39" x14ac:dyDescent="0.2">
      <c r="A13" s="53">
        <v>45323</v>
      </c>
      <c r="B13" s="43">
        <f>'LAGGING INDICATORS'!C115</f>
        <v>0</v>
      </c>
      <c r="C13" s="43">
        <f>'LAGGING INDICATORS'!D115</f>
        <v>0</v>
      </c>
      <c r="D13" s="43">
        <f>'LAGGING INDICATORS'!E115</f>
        <v>0</v>
      </c>
      <c r="E13" s="43">
        <f>'LAGGING INDICATORS'!F115</f>
        <v>0</v>
      </c>
      <c r="F13" s="43">
        <f>'LAGGING INDICATORS'!G115</f>
        <v>0</v>
      </c>
      <c r="G13" s="43">
        <f>'LAGGING INDICATORS'!H115</f>
        <v>0</v>
      </c>
      <c r="H13" s="43">
        <f>'LAGGING INDICATORS'!I115</f>
        <v>0</v>
      </c>
      <c r="I13" s="43">
        <f>'LAGGING INDICATORS'!J115</f>
        <v>0</v>
      </c>
      <c r="J13" s="43">
        <f>'LAGGING INDICATORS'!K115</f>
        <v>0</v>
      </c>
      <c r="K13" s="45">
        <f>'LEADING INDICATORS'!C115</f>
        <v>0</v>
      </c>
      <c r="L13" s="45">
        <f>'LEADING INDICATORS'!D115</f>
        <v>0</v>
      </c>
      <c r="M13" s="45">
        <f>'LEADING INDICATORS'!E115</f>
        <v>0</v>
      </c>
      <c r="N13" s="45">
        <f>'LEADING INDICATORS'!F115</f>
        <v>0</v>
      </c>
      <c r="O13" s="45">
        <f>'LEADING INDICATORS'!G115</f>
        <v>0</v>
      </c>
      <c r="P13" s="45">
        <f>'LEADING INDICATORS'!H115</f>
        <v>0</v>
      </c>
      <c r="Q13" s="48">
        <f>'ENVIRONMENTAL CONTROLS'!C115</f>
        <v>0</v>
      </c>
      <c r="R13" s="48">
        <f>'ENVIRONMENTAL CONTROLS'!D115</f>
        <v>0</v>
      </c>
      <c r="S13" s="48">
        <f>'ENVIRONMENTAL CONTROLS'!E115</f>
        <v>0</v>
      </c>
      <c r="T13" s="48">
        <f>'ENVIRONMENTAL CONTROLS'!F115</f>
        <v>0</v>
      </c>
      <c r="U13" s="48">
        <f>'ENVIRONMENTAL CONTROLS'!G115</f>
        <v>0</v>
      </c>
      <c r="V13" s="48">
        <f>'ENVIRONMENTAL CONTROLS'!H115</f>
        <v>0</v>
      </c>
      <c r="W13" s="48">
        <f>'ENVIRONMENTAL CONTROLS'!I115</f>
        <v>0</v>
      </c>
      <c r="X13" s="48">
        <f>'ENVIRONMENTAL CONTROLS'!J115</f>
        <v>0</v>
      </c>
      <c r="Y13" s="48">
        <f>'ENVIRONMENTAL CONTROLS'!K115</f>
        <v>0</v>
      </c>
      <c r="Z13" s="55">
        <f>'SAFETY TRAINING'!C115</f>
        <v>0</v>
      </c>
      <c r="AA13" s="55">
        <f>'SAFETY TRAINING'!D115</f>
        <v>0</v>
      </c>
      <c r="AB13" s="55">
        <f>'SAFETY TRAINING'!E115</f>
        <v>0</v>
      </c>
      <c r="AC13" s="55">
        <f>'SAFETY TRAINING'!F115</f>
        <v>0</v>
      </c>
      <c r="AD13" s="56">
        <f>'SAFETY TRAINING'!G115</f>
        <v>0</v>
      </c>
      <c r="AE13" s="57">
        <f>'5S SCORES'!C115</f>
        <v>0</v>
      </c>
      <c r="AF13" s="68" t="e">
        <f>'AUTOFAST QLTY KPI'!E105</f>
        <v>#DIV/0!</v>
      </c>
      <c r="AG13" s="68" t="e">
        <f>'AUTOFAST QLTY KPI'!F105</f>
        <v>#DIV/0!</v>
      </c>
      <c r="AH13" s="68" t="e">
        <f>'AUTOFAST QLTY KPI'!G105</f>
        <v>#DIV/0!</v>
      </c>
      <c r="AI13" s="68" t="e">
        <f>'AUTOFAST QLTY KPI'!H105</f>
        <v>#DIV/0!</v>
      </c>
      <c r="AJ13" s="68" t="e">
        <f>'AUTOFAST QLTY KPI'!I105</f>
        <v>#DIV/0!</v>
      </c>
      <c r="AK13" s="68" t="e">
        <f>'AUTOFAST QLTY KPI'!J105</f>
        <v>#DIV/0!</v>
      </c>
      <c r="AL13" s="68" t="e">
        <f>'AUTOFAST QLTY KPI'!K105</f>
        <v>#DIV/0!</v>
      </c>
      <c r="AM13" s="104" t="e">
        <f>'AUTOFAST QLTY KPI'!L105</f>
        <v>#DIV/0!</v>
      </c>
    </row>
    <row r="14" spans="1:39" x14ac:dyDescent="0.2">
      <c r="A14" s="53">
        <v>45352</v>
      </c>
      <c r="B14" s="43">
        <f>'LAGGING INDICATORS'!C126</f>
        <v>0</v>
      </c>
      <c r="C14" s="43">
        <f>'LAGGING INDICATORS'!D126</f>
        <v>0</v>
      </c>
      <c r="D14" s="43">
        <f>'LAGGING INDICATORS'!E126</f>
        <v>0</v>
      </c>
      <c r="E14" s="43">
        <f>'LAGGING INDICATORS'!F126</f>
        <v>0</v>
      </c>
      <c r="F14" s="43">
        <f>'LAGGING INDICATORS'!G126</f>
        <v>0</v>
      </c>
      <c r="G14" s="43">
        <f>'LAGGING INDICATORS'!H126</f>
        <v>0</v>
      </c>
      <c r="H14" s="43">
        <f>'LAGGING INDICATORS'!I126</f>
        <v>0</v>
      </c>
      <c r="I14" s="43">
        <f>'LAGGING INDICATORS'!J126</f>
        <v>0</v>
      </c>
      <c r="J14" s="43">
        <f>'LAGGING INDICATORS'!K126</f>
        <v>0</v>
      </c>
      <c r="K14" s="45">
        <f>'LEADING INDICATORS'!C126</f>
        <v>0</v>
      </c>
      <c r="L14" s="45">
        <f>'LEADING INDICATORS'!D126</f>
        <v>0</v>
      </c>
      <c r="M14" s="45">
        <f>'LEADING INDICATORS'!E126</f>
        <v>0</v>
      </c>
      <c r="N14" s="45">
        <f>'LEADING INDICATORS'!F126</f>
        <v>0</v>
      </c>
      <c r="O14" s="45">
        <f>'LEADING INDICATORS'!G126</f>
        <v>0</v>
      </c>
      <c r="P14" s="45">
        <f>'LEADING INDICATORS'!H126</f>
        <v>0</v>
      </c>
      <c r="Q14" s="48">
        <f>'ENVIRONMENTAL CONTROLS'!C126</f>
        <v>0</v>
      </c>
      <c r="R14" s="48">
        <f>'ENVIRONMENTAL CONTROLS'!D126</f>
        <v>0</v>
      </c>
      <c r="S14" s="48">
        <f>'ENVIRONMENTAL CONTROLS'!E126</f>
        <v>0</v>
      </c>
      <c r="T14" s="48">
        <f>'ENVIRONMENTAL CONTROLS'!F126</f>
        <v>0</v>
      </c>
      <c r="U14" s="48">
        <f>'ENVIRONMENTAL CONTROLS'!G126</f>
        <v>0</v>
      </c>
      <c r="V14" s="48">
        <f>'ENVIRONMENTAL CONTROLS'!H126</f>
        <v>0</v>
      </c>
      <c r="W14" s="48">
        <f>'ENVIRONMENTAL CONTROLS'!I126</f>
        <v>0</v>
      </c>
      <c r="X14" s="48">
        <f>'ENVIRONMENTAL CONTROLS'!J126</f>
        <v>0</v>
      </c>
      <c r="Y14" s="48">
        <f>'ENVIRONMENTAL CONTROLS'!K126</f>
        <v>0</v>
      </c>
      <c r="Z14" s="55">
        <f>'SAFETY TRAINING'!C126</f>
        <v>0</v>
      </c>
      <c r="AA14" s="55">
        <f>'SAFETY TRAINING'!D126</f>
        <v>0</v>
      </c>
      <c r="AB14" s="55">
        <f>'SAFETY TRAINING'!E126</f>
        <v>0</v>
      </c>
      <c r="AC14" s="55">
        <f>'SAFETY TRAINING'!F126</f>
        <v>0</v>
      </c>
      <c r="AD14" s="56">
        <f>'SAFETY TRAINING'!G126</f>
        <v>0</v>
      </c>
      <c r="AE14" s="57">
        <f>'5S SCORES'!C126</f>
        <v>0</v>
      </c>
      <c r="AF14" s="68" t="e">
        <f>'AUTOFAST QLTY KPI'!E121</f>
        <v>#DIV/0!</v>
      </c>
      <c r="AG14" s="68" t="e">
        <f>'AUTOFAST QLTY KPI'!F121</f>
        <v>#DIV/0!</v>
      </c>
      <c r="AH14" s="68" t="e">
        <f>'AUTOFAST QLTY KPI'!G121</f>
        <v>#DIV/0!</v>
      </c>
      <c r="AI14" s="68" t="e">
        <f>'AUTOFAST QLTY KPI'!H121</f>
        <v>#DIV/0!</v>
      </c>
      <c r="AJ14" s="68" t="e">
        <f>'AUTOFAST QLTY KPI'!I121</f>
        <v>#DIV/0!</v>
      </c>
      <c r="AK14" s="68" t="e">
        <f>'AUTOFAST QLTY KPI'!J121</f>
        <v>#DIV/0!</v>
      </c>
      <c r="AL14" s="68" t="e">
        <f>'AUTOFAST QLTY KPI'!K121</f>
        <v>#DIV/0!</v>
      </c>
      <c r="AM14" s="104" t="e">
        <f>'AUTOFAST QLTY KPI'!L121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0</v>
      </c>
      <c r="H15" s="43">
        <f t="shared" si="0"/>
        <v>0</v>
      </c>
      <c r="I15" s="43">
        <f t="shared" si="0"/>
        <v>0</v>
      </c>
      <c r="J15" s="43">
        <f t="shared" si="0"/>
        <v>153</v>
      </c>
      <c r="K15" s="45">
        <f t="shared" si="0"/>
        <v>0</v>
      </c>
      <c r="L15" s="45">
        <f t="shared" si="0"/>
        <v>0</v>
      </c>
      <c r="M15" s="45">
        <f t="shared" si="0"/>
        <v>0</v>
      </c>
      <c r="N15" s="45">
        <f t="shared" si="0"/>
        <v>0</v>
      </c>
      <c r="O15" s="45">
        <f t="shared" si="0"/>
        <v>1</v>
      </c>
      <c r="P15" s="45">
        <f t="shared" si="0"/>
        <v>0</v>
      </c>
      <c r="Q15" s="48">
        <f t="shared" si="0"/>
        <v>211</v>
      </c>
      <c r="R15" s="48">
        <f t="shared" si="0"/>
        <v>215</v>
      </c>
      <c r="S15" s="48">
        <f t="shared" si="0"/>
        <v>30</v>
      </c>
      <c r="T15" s="48">
        <f t="shared" si="0"/>
        <v>0</v>
      </c>
      <c r="U15" s="48">
        <f t="shared" si="0"/>
        <v>0</v>
      </c>
      <c r="V15" s="48">
        <f t="shared" si="0"/>
        <v>0</v>
      </c>
      <c r="W15" s="48">
        <f t="shared" si="0"/>
        <v>0</v>
      </c>
      <c r="X15" s="48">
        <f t="shared" si="0"/>
        <v>0</v>
      </c>
      <c r="Y15" s="48">
        <f t="shared" si="0"/>
        <v>0</v>
      </c>
      <c r="Z15" s="56">
        <f t="shared" si="0"/>
        <v>3</v>
      </c>
      <c r="AA15" s="56">
        <f t="shared" si="0"/>
        <v>9</v>
      </c>
      <c r="AB15" s="56">
        <f t="shared" si="0"/>
        <v>9</v>
      </c>
      <c r="AC15" s="56">
        <f t="shared" si="0"/>
        <v>25.1</v>
      </c>
      <c r="AD15" s="56">
        <f t="shared" si="0"/>
        <v>6090.91</v>
      </c>
      <c r="AE15" s="57">
        <f t="shared" si="0"/>
        <v>0</v>
      </c>
      <c r="AF15" s="70"/>
      <c r="AG15" s="70"/>
      <c r="AH15" s="70"/>
      <c r="AI15" s="70"/>
      <c r="AJ15" s="70"/>
      <c r="AK15" s="70"/>
      <c r="AL15" s="71"/>
      <c r="AM15" s="94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4C1FA-E15D-4D55-A1A3-411AD6C2071D}">
  <dimension ref="A1"/>
  <sheetViews>
    <sheetView workbookViewId="0">
      <selection activeCell="H29" sqref="H2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15284-5FD4-4A55-B1DD-D922956A28FD}">
  <dimension ref="A1:AL15"/>
  <sheetViews>
    <sheetView topLeftCell="J1" workbookViewId="0">
      <selection activeCell="AM18" sqref="AM18"/>
    </sheetView>
  </sheetViews>
  <sheetFormatPr defaultColWidth="9.33203125" defaultRowHeight="12.75" x14ac:dyDescent="0.2"/>
  <cols>
    <col min="1" max="1" width="16.332031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19.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5.83203125" style="41" customWidth="1"/>
    <col min="33" max="33" width="16.33203125" style="41" customWidth="1"/>
    <col min="34" max="34" width="15.6640625" style="41" customWidth="1"/>
    <col min="35" max="35" width="17.6640625" style="41" customWidth="1"/>
    <col min="36" max="36" width="12.6640625" style="41" customWidth="1"/>
    <col min="37" max="37" width="16.33203125" style="41" customWidth="1"/>
    <col min="38" max="38" width="24" style="41" customWidth="1"/>
    <col min="39" max="16384" width="9.33203125" style="41"/>
  </cols>
  <sheetData>
    <row r="1" spans="1:38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398" t="s">
        <v>83</v>
      </c>
      <c r="R1" s="399"/>
      <c r="S1" s="399"/>
      <c r="T1" s="399"/>
      <c r="U1" s="399"/>
      <c r="V1" s="399"/>
      <c r="W1" s="399"/>
      <c r="X1" s="399"/>
      <c r="Y1" s="400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</row>
    <row r="2" spans="1:38" s="64" customFormat="1" ht="44.25" customHeight="1" x14ac:dyDescent="0.2">
      <c r="A2" s="95" t="s">
        <v>0</v>
      </c>
      <c r="B2" s="98" t="s">
        <v>1</v>
      </c>
      <c r="C2" s="98" t="s">
        <v>2</v>
      </c>
      <c r="D2" s="99" t="s">
        <v>3</v>
      </c>
      <c r="E2" s="99" t="s">
        <v>4</v>
      </c>
      <c r="F2" s="99" t="s">
        <v>5</v>
      </c>
      <c r="G2" s="99" t="s">
        <v>6</v>
      </c>
      <c r="H2" s="99" t="s">
        <v>7</v>
      </c>
      <c r="I2" s="99" t="s">
        <v>8</v>
      </c>
      <c r="J2" s="99" t="s">
        <v>38</v>
      </c>
      <c r="K2" s="100" t="s">
        <v>19</v>
      </c>
      <c r="L2" s="100" t="s">
        <v>20</v>
      </c>
      <c r="M2" s="100" t="s">
        <v>21</v>
      </c>
      <c r="N2" s="100" t="s">
        <v>22</v>
      </c>
      <c r="O2" s="101" t="s">
        <v>23</v>
      </c>
      <c r="P2" s="100" t="s">
        <v>24</v>
      </c>
      <c r="Q2" s="89" t="s">
        <v>25</v>
      </c>
      <c r="R2" s="89" t="s">
        <v>26</v>
      </c>
      <c r="S2" s="89" t="s">
        <v>27</v>
      </c>
      <c r="T2" s="89" t="s">
        <v>36</v>
      </c>
      <c r="U2" s="89" t="s">
        <v>50</v>
      </c>
      <c r="V2" s="89" t="s">
        <v>47</v>
      </c>
      <c r="W2" s="89" t="s">
        <v>48</v>
      </c>
      <c r="X2" s="89" t="s">
        <v>49</v>
      </c>
      <c r="Y2" s="102" t="s">
        <v>28</v>
      </c>
      <c r="Z2" s="103" t="s">
        <v>37</v>
      </c>
      <c r="AA2" s="103" t="s">
        <v>29</v>
      </c>
      <c r="AB2" s="103" t="s">
        <v>30</v>
      </c>
      <c r="AC2" s="103" t="s">
        <v>31</v>
      </c>
      <c r="AD2" s="103" t="s">
        <v>32</v>
      </c>
      <c r="AE2" s="63" t="s">
        <v>34</v>
      </c>
      <c r="AF2" s="91" t="s">
        <v>56</v>
      </c>
      <c r="AG2" s="89" t="s">
        <v>57</v>
      </c>
      <c r="AH2" s="89" t="s">
        <v>58</v>
      </c>
      <c r="AI2" s="89" t="s">
        <v>59</v>
      </c>
      <c r="AJ2" s="89" t="s">
        <v>60</v>
      </c>
      <c r="AK2" s="89" t="s">
        <v>61</v>
      </c>
      <c r="AL2" s="89" t="s">
        <v>62</v>
      </c>
    </row>
    <row r="3" spans="1:38" x14ac:dyDescent="0.2">
      <c r="A3" s="53">
        <v>45017</v>
      </c>
      <c r="B3" s="43">
        <f>'YAMAHA KPI'!B3+'AUTOFAST KPI'!B3+'TOYOTA KPI'!B3</f>
        <v>0</v>
      </c>
      <c r="C3" s="43">
        <f>'YAMAHA KPI'!C3+'AUTOFAST KPI'!C3+'TOYOTA KPI'!C3</f>
        <v>0</v>
      </c>
      <c r="D3" s="43">
        <f>'YAMAHA KPI'!D3+'AUTOFAST KPI'!D3+'TOYOTA KPI'!D3</f>
        <v>0</v>
      </c>
      <c r="E3" s="43">
        <f>'YAMAHA KPI'!E3+'AUTOFAST KPI'!E3+'TOYOTA KPI'!E3</f>
        <v>0</v>
      </c>
      <c r="F3" s="43">
        <f>'YAMAHA KPI'!F3+'AUTOFAST KPI'!F3+'TOYOTA KPI'!F3</f>
        <v>0</v>
      </c>
      <c r="G3" s="43">
        <f>'YAMAHA KPI'!G3+'AUTOFAST KPI'!G3+'TOYOTA KPI'!G3</f>
        <v>0</v>
      </c>
      <c r="H3" s="43">
        <f>'YAMAHA KPI'!H3+'AUTOFAST KPI'!H3+'TOYOTA KPI'!H3</f>
        <v>0</v>
      </c>
      <c r="I3" s="43">
        <f>'YAMAHA KPI'!I3+'AUTOFAST KPI'!I3+'TOYOTA KPI'!I3</f>
        <v>0</v>
      </c>
      <c r="J3" s="43">
        <f>'YAMAHA KPI'!J3+'AUTOFAST KPI'!J3+'TOYOTA KPI'!J3</f>
        <v>90</v>
      </c>
      <c r="K3" s="45">
        <f>'YAMAHA KPI'!K3+'AUTOFAST KPI'!K3+'TOYOTA KPI'!K3</f>
        <v>2</v>
      </c>
      <c r="L3" s="45">
        <f>'YAMAHA KPI'!L3+'AUTOFAST KPI'!L3+'TOYOTA KPI'!L3</f>
        <v>0</v>
      </c>
      <c r="M3" s="45">
        <f>'YAMAHA KPI'!M3+'AUTOFAST KPI'!M3+'TOYOTA KPI'!M3</f>
        <v>0</v>
      </c>
      <c r="N3" s="45">
        <f>'YAMAHA KPI'!N3+'AUTOFAST KPI'!N3+'TOYOTA KPI'!N3</f>
        <v>1</v>
      </c>
      <c r="O3" s="45">
        <f>'YAMAHA KPI'!O3+'AUTOFAST KPI'!O3+'TOYOTA KPI'!O3</f>
        <v>0</v>
      </c>
      <c r="P3" s="45">
        <f>'YAMAHA KPI'!P3+'AUTOFAST KPI'!P3+'TOYOTA KPI'!P3</f>
        <v>1</v>
      </c>
      <c r="Q3" s="48">
        <f>'YAMAHA KPI'!Q3+'AUTOFAST KPI'!Q3+'TOYOTA KPI'!Q3</f>
        <v>0</v>
      </c>
      <c r="R3" s="48">
        <f>'YAMAHA KPI'!R3+'AUTOFAST KPI'!R3+'TOYOTA KPI'!R3</f>
        <v>0</v>
      </c>
      <c r="S3" s="48">
        <f>'YAMAHA KPI'!S3+'AUTOFAST KPI'!S3+'TOYOTA KPI'!S3</f>
        <v>15</v>
      </c>
      <c r="T3" s="48">
        <f>'YAMAHA KPI'!T3+'AUTOFAST KPI'!T3+'TOYOTA KPI'!T3</f>
        <v>1082.3999999999999</v>
      </c>
      <c r="U3" s="54">
        <f>'YAMAHA KPI'!U3+'AUTOFAST KPI'!U3+'TOYOTA KPI'!U3</f>
        <v>17763</v>
      </c>
      <c r="V3" s="54">
        <f>'YAMAHA KPI'!V3+'AUTOFAST KPI'!V3+'TOYOTA KPI'!V3</f>
        <v>2871.6071999999995</v>
      </c>
      <c r="W3" s="54">
        <f>'YAMAHA KPI'!W3+'AUTOFAST KPI'!W3+'TOYOTA KPI'!W3</f>
        <v>6554.5469999999996</v>
      </c>
      <c r="X3" s="54">
        <f>'YAMAHA KPI'!X3+'AUTOFAST KPI'!X3+'TOYOTA KPI'!X3</f>
        <v>9426.154199999999</v>
      </c>
      <c r="Y3" s="48">
        <f>'YAMAHA KPI'!Y3+'AUTOFAST KPI'!Y3+'TOYOTA KPI'!Y3</f>
        <v>0</v>
      </c>
      <c r="Z3" s="55">
        <f>'YAMAHA KPI'!Z3+'AUTOFAST KPI'!Z3+'TOYOTA KPI'!Z3</f>
        <v>0</v>
      </c>
      <c r="AA3" s="55">
        <f>'YAMAHA KPI'!AA3+'AUTOFAST KPI'!AA3+'TOYOTA KPI'!AA3</f>
        <v>0</v>
      </c>
      <c r="AB3" s="55">
        <f>'YAMAHA KPI'!AB3+'AUTOFAST KPI'!AB3+'TOYOTA KPI'!AB3</f>
        <v>0</v>
      </c>
      <c r="AC3" s="55">
        <f>'YAMAHA KPI'!AC3+'AUTOFAST KPI'!AC3+'TOYOTA KPI'!AC3</f>
        <v>0</v>
      </c>
      <c r="AD3" s="55">
        <f>'YAMAHA KPI'!AD3+'AUTOFAST KPI'!AD3+'TOYOTA KPI'!AD3</f>
        <v>0</v>
      </c>
      <c r="AE3" s="57">
        <f>'YAMAHA KPI'!AE3+'AUTOFAST KPI'!AE3+'TOYOTA KPI'!AE3</f>
        <v>0</v>
      </c>
      <c r="AF3" s="48">
        <f>'YAMAHA KPI'!AF3+'AUTOFAST KPI'!AF3+'TOYOTA KPI'!AF3</f>
        <v>0</v>
      </c>
      <c r="AG3" s="48">
        <f>'YAMAHA KPI'!AG3+'AUTOFAST KPI'!AG3+'TOYOTA KPI'!AG3</f>
        <v>0</v>
      </c>
      <c r="AH3" s="48">
        <f>'YAMAHA KPI'!AH3+'AUTOFAST KPI'!AH3+'TOYOTA KPI'!AH3</f>
        <v>0</v>
      </c>
      <c r="AI3" s="48">
        <f>'YAMAHA KPI'!AI3+'AUTOFAST KPI'!AI3+'TOYOTA KPI'!AI3</f>
        <v>0</v>
      </c>
      <c r="AJ3" s="48">
        <f>'YAMAHA KPI'!AJ3+'AUTOFAST KPI'!AJ3+'TOYOTA KPI'!AJ3</f>
        <v>0</v>
      </c>
      <c r="AK3" s="48">
        <f>'YAMAHA KPI'!AK3+'AUTOFAST KPI'!AK3+'TOYOTA KPI'!AK3</f>
        <v>0</v>
      </c>
      <c r="AL3" s="48">
        <f>'YAMAHA KPI'!AL3+'AUTOFAST KPI'!AL3+'TOYOTA KPI'!AL3</f>
        <v>0</v>
      </c>
    </row>
    <row r="4" spans="1:38" x14ac:dyDescent="0.2">
      <c r="A4" s="53">
        <v>45047</v>
      </c>
      <c r="B4" s="43">
        <f>'YAMAHA KPI'!B4+'AUTOFAST KPI'!B4+'TOYOTA KPI'!B4</f>
        <v>0</v>
      </c>
      <c r="C4" s="43">
        <f>'YAMAHA KPI'!C4+'AUTOFAST KPI'!C4+'TOYOTA KPI'!C4</f>
        <v>0</v>
      </c>
      <c r="D4" s="43">
        <f>'YAMAHA KPI'!D4+'AUTOFAST KPI'!D4+'TOYOTA KPI'!D4</f>
        <v>0</v>
      </c>
      <c r="E4" s="43">
        <f>'YAMAHA KPI'!E4+'AUTOFAST KPI'!E4+'TOYOTA KPI'!E4</f>
        <v>0</v>
      </c>
      <c r="F4" s="43">
        <f>'YAMAHA KPI'!F4+'AUTOFAST KPI'!F4+'TOYOTA KPI'!F4</f>
        <v>0</v>
      </c>
      <c r="G4" s="43">
        <f>'YAMAHA KPI'!G4+'AUTOFAST KPI'!G4+'TOYOTA KPI'!G4</f>
        <v>0</v>
      </c>
      <c r="H4" s="43">
        <f>'YAMAHA KPI'!H4+'AUTOFAST KPI'!H4+'TOYOTA KPI'!H4</f>
        <v>0</v>
      </c>
      <c r="I4" s="43">
        <f>'YAMAHA KPI'!I4+'AUTOFAST KPI'!I4+'TOYOTA KPI'!I4</f>
        <v>0</v>
      </c>
      <c r="J4" s="43">
        <f>'YAMAHA KPI'!J4+'AUTOFAST KPI'!J4+'TOYOTA KPI'!J4</f>
        <v>93</v>
      </c>
      <c r="K4" s="45">
        <f>'YAMAHA KPI'!K4+'AUTOFAST KPI'!K4+'TOYOTA KPI'!K4</f>
        <v>3</v>
      </c>
      <c r="L4" s="45">
        <f>'YAMAHA KPI'!L4+'AUTOFAST KPI'!L4+'TOYOTA KPI'!L4</f>
        <v>0</v>
      </c>
      <c r="M4" s="45">
        <f>'YAMAHA KPI'!M4+'AUTOFAST KPI'!M4+'TOYOTA KPI'!M4</f>
        <v>0</v>
      </c>
      <c r="N4" s="45">
        <f>'YAMAHA KPI'!N4+'AUTOFAST KPI'!N4+'TOYOTA KPI'!N4</f>
        <v>1</v>
      </c>
      <c r="O4" s="45">
        <f>'YAMAHA KPI'!O4+'AUTOFAST KPI'!O4+'TOYOTA KPI'!O4</f>
        <v>0</v>
      </c>
      <c r="P4" s="45">
        <f>'YAMAHA KPI'!P4+'AUTOFAST KPI'!P4+'TOYOTA KPI'!P4</f>
        <v>0</v>
      </c>
      <c r="Q4" s="48">
        <f>'YAMAHA KPI'!Q4+'AUTOFAST KPI'!Q4+'TOYOTA KPI'!Q4</f>
        <v>91</v>
      </c>
      <c r="R4" s="48">
        <f>'YAMAHA KPI'!R4+'AUTOFAST KPI'!R4+'TOYOTA KPI'!R4</f>
        <v>171</v>
      </c>
      <c r="S4" s="48">
        <f>'YAMAHA KPI'!S4+'AUTOFAST KPI'!S4+'TOYOTA KPI'!S4</f>
        <v>0</v>
      </c>
      <c r="T4" s="48">
        <f>'YAMAHA KPI'!T4+'AUTOFAST KPI'!T4+'TOYOTA KPI'!T4</f>
        <v>1663.1999999999998</v>
      </c>
      <c r="U4" s="54">
        <f>'YAMAHA KPI'!U4+'AUTOFAST KPI'!U4+'TOYOTA KPI'!U4</f>
        <v>7148</v>
      </c>
      <c r="V4" s="54">
        <f>'YAMAHA KPI'!V4+'AUTOFAST KPI'!V4+'TOYOTA KPI'!V4</f>
        <v>4412.4695999999994</v>
      </c>
      <c r="W4" s="54">
        <f>'YAMAHA KPI'!W4+'AUTOFAST KPI'!W4+'TOYOTA KPI'!W4</f>
        <v>2637.6120000000001</v>
      </c>
      <c r="X4" s="54">
        <f>'YAMAHA KPI'!X4+'AUTOFAST KPI'!X4+'TOYOTA KPI'!X4</f>
        <v>7050.0815999999995</v>
      </c>
      <c r="Y4" s="48">
        <f>'YAMAHA KPI'!Y4+'AUTOFAST KPI'!Y4+'TOYOTA KPI'!Y4</f>
        <v>0</v>
      </c>
      <c r="Z4" s="55">
        <f>'YAMAHA KPI'!Z4+'AUTOFAST KPI'!Z4+'TOYOTA KPI'!Z4</f>
        <v>0</v>
      </c>
      <c r="AA4" s="55">
        <f>'YAMAHA KPI'!AA4+'AUTOFAST KPI'!AA4+'TOYOTA KPI'!AA4</f>
        <v>0</v>
      </c>
      <c r="AB4" s="55">
        <f>'YAMAHA KPI'!AB4+'AUTOFAST KPI'!AB4+'TOYOTA KPI'!AB4</f>
        <v>0</v>
      </c>
      <c r="AC4" s="55">
        <f>'YAMAHA KPI'!AC4+'AUTOFAST KPI'!AC4+'TOYOTA KPI'!AC4</f>
        <v>0</v>
      </c>
      <c r="AD4" s="55">
        <f>'YAMAHA KPI'!AD4+'AUTOFAST KPI'!AD4+'TOYOTA KPI'!AD4</f>
        <v>0</v>
      </c>
      <c r="AE4" s="57">
        <f>'YAMAHA KPI'!AE4+'AUTOFAST KPI'!AE4+'TOYOTA KPI'!AE4</f>
        <v>0</v>
      </c>
      <c r="AF4" s="48">
        <f>'YAMAHA KPI'!AF4+'AUTOFAST KPI'!AF4+'TOYOTA KPI'!AF4</f>
        <v>0</v>
      </c>
      <c r="AG4" s="48">
        <f>'YAMAHA KPI'!AG4+'AUTOFAST KPI'!AG4+'TOYOTA KPI'!AG4</f>
        <v>0</v>
      </c>
      <c r="AH4" s="48">
        <f>'YAMAHA KPI'!AH4+'AUTOFAST KPI'!AH4+'TOYOTA KPI'!AH4</f>
        <v>0</v>
      </c>
      <c r="AI4" s="48">
        <f>'YAMAHA KPI'!AI4+'AUTOFAST KPI'!AI4+'TOYOTA KPI'!AI4</f>
        <v>0</v>
      </c>
      <c r="AJ4" s="48">
        <f>'YAMAHA KPI'!AJ4+'AUTOFAST KPI'!AJ4+'TOYOTA KPI'!AJ4</f>
        <v>0</v>
      </c>
      <c r="AK4" s="48">
        <f>'YAMAHA KPI'!AK4+'AUTOFAST KPI'!AK4+'TOYOTA KPI'!AK4</f>
        <v>0</v>
      </c>
      <c r="AL4" s="48">
        <f>'YAMAHA KPI'!AL4+'AUTOFAST KPI'!AL4+'TOYOTA KPI'!AL4</f>
        <v>0</v>
      </c>
    </row>
    <row r="5" spans="1:38" x14ac:dyDescent="0.2">
      <c r="A5" s="53">
        <v>45078</v>
      </c>
      <c r="B5" s="43">
        <f>'YAMAHA KPI'!B5+'AUTOFAST KPI'!B5+'TOYOTA KPI'!B5</f>
        <v>0</v>
      </c>
      <c r="C5" s="43">
        <f>'YAMAHA KPI'!C5+'AUTOFAST KPI'!C5+'TOYOTA KPI'!C5</f>
        <v>0</v>
      </c>
      <c r="D5" s="43">
        <f>'YAMAHA KPI'!D5+'AUTOFAST KPI'!D5+'TOYOTA KPI'!D5</f>
        <v>0</v>
      </c>
      <c r="E5" s="43">
        <f>'YAMAHA KPI'!E5+'AUTOFAST KPI'!E5+'TOYOTA KPI'!E5</f>
        <v>0</v>
      </c>
      <c r="F5" s="43">
        <f>'YAMAHA KPI'!F5+'AUTOFAST KPI'!F5+'TOYOTA KPI'!F5</f>
        <v>0</v>
      </c>
      <c r="G5" s="43">
        <f>'YAMAHA KPI'!G5+'AUTOFAST KPI'!G5+'TOYOTA KPI'!G5</f>
        <v>0</v>
      </c>
      <c r="H5" s="43">
        <f>'YAMAHA KPI'!H5+'AUTOFAST KPI'!H5+'TOYOTA KPI'!H5</f>
        <v>0</v>
      </c>
      <c r="I5" s="43">
        <f>'YAMAHA KPI'!I5+'AUTOFAST KPI'!I5+'TOYOTA KPI'!I5</f>
        <v>0</v>
      </c>
      <c r="J5" s="43">
        <f>'YAMAHA KPI'!J5+'AUTOFAST KPI'!J5+'TOYOTA KPI'!J5</f>
        <v>90</v>
      </c>
      <c r="K5" s="45">
        <f>'YAMAHA KPI'!K5+'AUTOFAST KPI'!K5+'TOYOTA KPI'!K5</f>
        <v>1</v>
      </c>
      <c r="L5" s="45">
        <f>'YAMAHA KPI'!L5+'AUTOFAST KPI'!L5+'TOYOTA KPI'!L5</f>
        <v>0</v>
      </c>
      <c r="M5" s="45">
        <f>'YAMAHA KPI'!M5+'AUTOFAST KPI'!M5+'TOYOTA KPI'!M5</f>
        <v>1</v>
      </c>
      <c r="N5" s="45">
        <f>'YAMAHA KPI'!N5+'AUTOFAST KPI'!N5+'TOYOTA KPI'!N5</f>
        <v>1</v>
      </c>
      <c r="O5" s="45">
        <f>'YAMAHA KPI'!O5+'AUTOFAST KPI'!O5+'TOYOTA KPI'!O5</f>
        <v>0</v>
      </c>
      <c r="P5" s="45">
        <f>'YAMAHA KPI'!P5+'AUTOFAST KPI'!P5+'TOYOTA KPI'!P5</f>
        <v>1</v>
      </c>
      <c r="Q5" s="48">
        <f>'YAMAHA KPI'!Q5+'AUTOFAST KPI'!Q5+'TOYOTA KPI'!Q5</f>
        <v>38</v>
      </c>
      <c r="R5" s="48">
        <f>'YAMAHA KPI'!R5+'AUTOFAST KPI'!R5+'TOYOTA KPI'!R5</f>
        <v>20</v>
      </c>
      <c r="S5" s="48">
        <f>'YAMAHA KPI'!S5+'AUTOFAST KPI'!S5+'TOYOTA KPI'!S5</f>
        <v>0</v>
      </c>
      <c r="T5" s="48">
        <f>'YAMAHA KPI'!T5+'AUTOFAST KPI'!T5+'TOYOTA KPI'!T5</f>
        <v>2911.0699999999997</v>
      </c>
      <c r="U5" s="54">
        <f>'YAMAHA KPI'!U5+'AUTOFAST KPI'!U5+'TOYOTA KPI'!U5</f>
        <v>11243.880000000001</v>
      </c>
      <c r="V5" s="54">
        <f>'YAMAHA KPI'!V5+'AUTOFAST KPI'!V5+'TOYOTA KPI'!V5</f>
        <v>7723.0687099999996</v>
      </c>
      <c r="W5" s="54">
        <f>'YAMAHA KPI'!W5+'AUTOFAST KPI'!W5+'TOYOTA KPI'!W5</f>
        <v>4148.99172</v>
      </c>
      <c r="X5" s="54">
        <f>'YAMAHA KPI'!X5+'AUTOFAST KPI'!X5+'TOYOTA KPI'!X5</f>
        <v>11872.06043</v>
      </c>
      <c r="Y5" s="48">
        <f>'YAMAHA KPI'!Y5+'AUTOFAST KPI'!Y5+'TOYOTA KPI'!Y5</f>
        <v>0</v>
      </c>
      <c r="Z5" s="55">
        <f>'YAMAHA KPI'!Z5+'AUTOFAST KPI'!Z5+'TOYOTA KPI'!Z5</f>
        <v>3</v>
      </c>
      <c r="AA5" s="55">
        <f>'YAMAHA KPI'!AA5+'AUTOFAST KPI'!AA5+'TOYOTA KPI'!AA5</f>
        <v>40</v>
      </c>
      <c r="AB5" s="55">
        <f>'YAMAHA KPI'!AB5+'AUTOFAST KPI'!AB5+'TOYOTA KPI'!AB5</f>
        <v>27</v>
      </c>
      <c r="AC5" s="55">
        <f>'YAMAHA KPI'!AC5+'AUTOFAST KPI'!AC5+'TOYOTA KPI'!AC5</f>
        <v>60.9</v>
      </c>
      <c r="AD5" s="55">
        <f>'YAMAHA KPI'!AD5+'AUTOFAST KPI'!AD5+'TOYOTA KPI'!AD5</f>
        <v>27409.09</v>
      </c>
      <c r="AE5" s="57">
        <f>'YAMAHA KPI'!AE5+'AUTOFAST KPI'!AE5+'TOYOTA KPI'!AE5</f>
        <v>0</v>
      </c>
      <c r="AF5" s="48">
        <f>'YAMAHA KPI'!AF5+'AUTOFAST KPI'!AF5+'TOYOTA KPI'!AF5</f>
        <v>0</v>
      </c>
      <c r="AG5" s="48">
        <f>'YAMAHA KPI'!AG5+'AUTOFAST KPI'!AG5+'TOYOTA KPI'!AG5</f>
        <v>0</v>
      </c>
      <c r="AH5" s="48">
        <f>'YAMAHA KPI'!AH5+'AUTOFAST KPI'!AH5+'TOYOTA KPI'!AH5</f>
        <v>0</v>
      </c>
      <c r="AI5" s="48">
        <f>'YAMAHA KPI'!AI5+'AUTOFAST KPI'!AI5+'TOYOTA KPI'!AI5</f>
        <v>0</v>
      </c>
      <c r="AJ5" s="48">
        <f>'YAMAHA KPI'!AJ5+'AUTOFAST KPI'!AJ5+'TOYOTA KPI'!AJ5</f>
        <v>0</v>
      </c>
      <c r="AK5" s="48">
        <f>'YAMAHA KPI'!AK5+'AUTOFAST KPI'!AK5+'TOYOTA KPI'!AK5</f>
        <v>0</v>
      </c>
      <c r="AL5" s="48">
        <f>'YAMAHA KPI'!AL5+'AUTOFAST KPI'!AL5+'TOYOTA KPI'!AL5</f>
        <v>0</v>
      </c>
    </row>
    <row r="6" spans="1:38" x14ac:dyDescent="0.2">
      <c r="A6" s="53">
        <v>45108</v>
      </c>
      <c r="B6" s="43">
        <f>'YAMAHA KPI'!B6+'AUTOFAST KPI'!B6+'TOYOTA KPI'!B6</f>
        <v>0</v>
      </c>
      <c r="C6" s="43">
        <f>'YAMAHA KPI'!C6+'AUTOFAST KPI'!C6+'TOYOTA KPI'!C6</f>
        <v>0</v>
      </c>
      <c r="D6" s="43">
        <f>'YAMAHA KPI'!D6+'AUTOFAST KPI'!D6+'TOYOTA KPI'!D6</f>
        <v>0</v>
      </c>
      <c r="E6" s="43">
        <f>'YAMAHA KPI'!E6+'AUTOFAST KPI'!E6+'TOYOTA KPI'!E6</f>
        <v>0</v>
      </c>
      <c r="F6" s="43">
        <f>'YAMAHA KPI'!F6+'AUTOFAST KPI'!F6+'TOYOTA KPI'!F6</f>
        <v>0</v>
      </c>
      <c r="G6" s="43">
        <f>'YAMAHA KPI'!G6+'AUTOFAST KPI'!G6+'TOYOTA KPI'!G6</f>
        <v>1</v>
      </c>
      <c r="H6" s="43">
        <f>'YAMAHA KPI'!H6+'AUTOFAST KPI'!H6+'TOYOTA KPI'!H6</f>
        <v>1</v>
      </c>
      <c r="I6" s="43">
        <f>'YAMAHA KPI'!I6+'AUTOFAST KPI'!I6+'TOYOTA KPI'!I6</f>
        <v>0</v>
      </c>
      <c r="J6" s="43">
        <f>'YAMAHA KPI'!J6+'AUTOFAST KPI'!J6+'TOYOTA KPI'!J6</f>
        <v>92</v>
      </c>
      <c r="K6" s="45">
        <f>'YAMAHA KPI'!K6+'AUTOFAST KPI'!K6+'TOYOTA KPI'!K6</f>
        <v>4</v>
      </c>
      <c r="L6" s="45">
        <f>'YAMAHA KPI'!L6+'AUTOFAST KPI'!L6+'TOYOTA KPI'!L6</f>
        <v>0</v>
      </c>
      <c r="M6" s="45">
        <f>'YAMAHA KPI'!M6+'AUTOFAST KPI'!M6+'TOYOTA KPI'!M6</f>
        <v>0</v>
      </c>
      <c r="N6" s="45">
        <f>'YAMAHA KPI'!N6+'AUTOFAST KPI'!N6+'TOYOTA KPI'!N6</f>
        <v>0</v>
      </c>
      <c r="O6" s="45">
        <f>'YAMAHA KPI'!O6+'AUTOFAST KPI'!O6+'TOYOTA KPI'!O6</f>
        <v>3</v>
      </c>
      <c r="P6" s="45">
        <f>'YAMAHA KPI'!P6+'AUTOFAST KPI'!P6+'TOYOTA KPI'!P6</f>
        <v>0</v>
      </c>
      <c r="Q6" s="48">
        <f>'YAMAHA KPI'!Q6+'AUTOFAST KPI'!Q6+'TOYOTA KPI'!Q6</f>
        <v>0</v>
      </c>
      <c r="R6" s="48">
        <f>'YAMAHA KPI'!R6+'AUTOFAST KPI'!R6+'TOYOTA KPI'!R6</f>
        <v>0</v>
      </c>
      <c r="S6" s="48">
        <f>'YAMAHA KPI'!S6+'AUTOFAST KPI'!S6+'TOYOTA KPI'!S6</f>
        <v>11</v>
      </c>
      <c r="T6" s="48">
        <f>'YAMAHA KPI'!T6+'AUTOFAST KPI'!T6+'TOYOTA KPI'!T6</f>
        <v>2869.79</v>
      </c>
      <c r="U6" s="54">
        <f>'YAMAHA KPI'!U6+'AUTOFAST KPI'!U6+'TOYOTA KPI'!U6</f>
        <v>20913.760000000002</v>
      </c>
      <c r="V6" s="54">
        <f>'YAMAHA KPI'!V6+'AUTOFAST KPI'!V6+'TOYOTA KPI'!V6</f>
        <v>7613.5528700000004</v>
      </c>
      <c r="W6" s="54">
        <f>'YAMAHA KPI'!W6+'AUTOFAST KPI'!W6+'TOYOTA KPI'!W6</f>
        <v>7717.1774400000004</v>
      </c>
      <c r="X6" s="54">
        <f>'YAMAHA KPI'!X6+'AUTOFAST KPI'!X6+'TOYOTA KPI'!X6</f>
        <v>15330.730310000001</v>
      </c>
      <c r="Y6" s="48">
        <f>'YAMAHA KPI'!Y6+'AUTOFAST KPI'!Y6+'TOYOTA KPI'!Y6</f>
        <v>0</v>
      </c>
      <c r="Z6" s="55">
        <f>'YAMAHA KPI'!Z6+'AUTOFAST KPI'!Z6+'TOYOTA KPI'!Z6</f>
        <v>5</v>
      </c>
      <c r="AA6" s="55">
        <f>'YAMAHA KPI'!AA6+'AUTOFAST KPI'!AA6+'TOYOTA KPI'!AA6</f>
        <v>7</v>
      </c>
      <c r="AB6" s="55">
        <f>'YAMAHA KPI'!AB6+'AUTOFAST KPI'!AB6+'TOYOTA KPI'!AB6</f>
        <v>7</v>
      </c>
      <c r="AC6" s="55">
        <f>'YAMAHA KPI'!AC6+'AUTOFAST KPI'!AC6+'TOYOTA KPI'!AC6</f>
        <v>36.5</v>
      </c>
      <c r="AD6" s="55">
        <f>'YAMAHA KPI'!AD6+'AUTOFAST KPI'!AD6+'TOYOTA KPI'!AD6</f>
        <v>0</v>
      </c>
      <c r="AE6" s="57">
        <f>'YAMAHA KPI'!AE6+'AUTOFAST KPI'!AE6+'TOYOTA KPI'!AE6</f>
        <v>1.5985999999999998</v>
      </c>
      <c r="AF6" s="48" t="e">
        <f>'YAMAHA KPI'!AF6+'AUTOFAST KPI'!AF6+'TOYOTA KPI'!AF6</f>
        <v>#DIV/0!</v>
      </c>
      <c r="AG6" s="48" t="e">
        <f>'YAMAHA KPI'!AG6+'AUTOFAST KPI'!AG6+'TOYOTA KPI'!AG6</f>
        <v>#DIV/0!</v>
      </c>
      <c r="AH6" s="48" t="e">
        <f>'YAMAHA KPI'!AH6+'AUTOFAST KPI'!AH6+'TOYOTA KPI'!AH6</f>
        <v>#DIV/0!</v>
      </c>
      <c r="AI6" s="48" t="e">
        <f>'YAMAHA KPI'!AI6+'AUTOFAST KPI'!AI6+'TOYOTA KPI'!AI6</f>
        <v>#DIV/0!</v>
      </c>
      <c r="AJ6" s="48" t="e">
        <f>'YAMAHA KPI'!AJ6+'AUTOFAST KPI'!AJ6+'TOYOTA KPI'!AJ6</f>
        <v>#DIV/0!</v>
      </c>
      <c r="AK6" s="48" t="e">
        <f>'YAMAHA KPI'!AK6+'AUTOFAST KPI'!AK6+'TOYOTA KPI'!AK6</f>
        <v>#DIV/0!</v>
      </c>
      <c r="AL6" s="48" t="e">
        <f>'YAMAHA KPI'!AL6+'AUTOFAST KPI'!AL6+'TOYOTA KPI'!AL6</f>
        <v>#DIV/0!</v>
      </c>
    </row>
    <row r="7" spans="1:38" x14ac:dyDescent="0.2">
      <c r="A7" s="53">
        <v>45139</v>
      </c>
      <c r="B7" s="43">
        <f>'YAMAHA KPI'!B7+'AUTOFAST KPI'!B7+'TOYOTA KPI'!B7</f>
        <v>0</v>
      </c>
      <c r="C7" s="43">
        <f>'YAMAHA KPI'!C7+'AUTOFAST KPI'!C7+'TOYOTA KPI'!C7</f>
        <v>0</v>
      </c>
      <c r="D7" s="43">
        <f>'YAMAHA KPI'!D7+'AUTOFAST KPI'!D7+'TOYOTA KPI'!D7</f>
        <v>0</v>
      </c>
      <c r="E7" s="43">
        <f>'YAMAHA KPI'!E7+'AUTOFAST KPI'!E7+'TOYOTA KPI'!E7</f>
        <v>0</v>
      </c>
      <c r="F7" s="43">
        <f>'YAMAHA KPI'!F7+'AUTOFAST KPI'!F7+'TOYOTA KPI'!F7</f>
        <v>0</v>
      </c>
      <c r="G7" s="43">
        <f>'YAMAHA KPI'!G7+'AUTOFAST KPI'!G7+'TOYOTA KPI'!G7</f>
        <v>0</v>
      </c>
      <c r="H7" s="43">
        <f>'YAMAHA KPI'!H7+'AUTOFAST KPI'!H7+'TOYOTA KPI'!H7</f>
        <v>0</v>
      </c>
      <c r="I7" s="43">
        <f>'YAMAHA KPI'!I7+'AUTOFAST KPI'!I7+'TOYOTA KPI'!I7</f>
        <v>0</v>
      </c>
      <c r="J7" s="43">
        <f>'YAMAHA KPI'!J7+'AUTOFAST KPI'!J7+'TOYOTA KPI'!J7</f>
        <v>93</v>
      </c>
      <c r="K7" s="45">
        <f>'YAMAHA KPI'!K7+'AUTOFAST KPI'!K7+'TOYOTA KPI'!K7</f>
        <v>2</v>
      </c>
      <c r="L7" s="45">
        <f>'YAMAHA KPI'!L7+'AUTOFAST KPI'!L7+'TOYOTA KPI'!L7</f>
        <v>0</v>
      </c>
      <c r="M7" s="45">
        <f>'YAMAHA KPI'!M7+'AUTOFAST KPI'!M7+'TOYOTA KPI'!M7</f>
        <v>0</v>
      </c>
      <c r="N7" s="45">
        <f>'YAMAHA KPI'!N7+'AUTOFAST KPI'!N7+'TOYOTA KPI'!N7</f>
        <v>1</v>
      </c>
      <c r="O7" s="45">
        <f>'YAMAHA KPI'!O7+'AUTOFAST KPI'!O7+'TOYOTA KPI'!O7</f>
        <v>0</v>
      </c>
      <c r="P7" s="45">
        <f>'YAMAHA KPI'!P7+'AUTOFAST KPI'!P7+'TOYOTA KPI'!P7</f>
        <v>1</v>
      </c>
      <c r="Q7" s="48">
        <f>'YAMAHA KPI'!Q7+'AUTOFAST KPI'!Q7+'TOYOTA KPI'!Q7</f>
        <v>82</v>
      </c>
      <c r="R7" s="48">
        <f>'YAMAHA KPI'!R7+'AUTOFAST KPI'!R7+'TOYOTA KPI'!R7</f>
        <v>24</v>
      </c>
      <c r="S7" s="48">
        <f>'YAMAHA KPI'!S7+'AUTOFAST KPI'!S7+'TOYOTA KPI'!S7</f>
        <v>5</v>
      </c>
      <c r="T7" s="48">
        <f>'YAMAHA KPI'!T7+'AUTOFAST KPI'!T7+'TOYOTA KPI'!T7</f>
        <v>2271.31</v>
      </c>
      <c r="U7" s="54">
        <f>'YAMAHA KPI'!U7+'AUTOFAST KPI'!U7+'TOYOTA KPI'!U7</f>
        <v>24133.61</v>
      </c>
      <c r="V7" s="54">
        <f>'YAMAHA KPI'!V7+'AUTOFAST KPI'!V7+'TOYOTA KPI'!V7</f>
        <v>6025.7854299999999</v>
      </c>
      <c r="W7" s="54">
        <f>'YAMAHA KPI'!W7+'AUTOFAST KPI'!W7+'TOYOTA KPI'!W7</f>
        <v>8905.302090000001</v>
      </c>
      <c r="X7" s="54">
        <f>'YAMAHA KPI'!X7+'AUTOFAST KPI'!X7+'TOYOTA KPI'!X7</f>
        <v>14931.087520000001</v>
      </c>
      <c r="Y7" s="48">
        <f>'YAMAHA KPI'!Y7+'AUTOFAST KPI'!Y7+'TOYOTA KPI'!Y7</f>
        <v>0</v>
      </c>
      <c r="Z7" s="55">
        <f>'YAMAHA KPI'!Z7+'AUTOFAST KPI'!Z7+'TOYOTA KPI'!Z7</f>
        <v>4</v>
      </c>
      <c r="AA7" s="55">
        <f>'YAMAHA KPI'!AA7+'AUTOFAST KPI'!AA7+'TOYOTA KPI'!AA7</f>
        <v>17</v>
      </c>
      <c r="AB7" s="55">
        <f>'YAMAHA KPI'!AB7+'AUTOFAST KPI'!AB7+'TOYOTA KPI'!AB7</f>
        <v>11</v>
      </c>
      <c r="AC7" s="55">
        <f>'YAMAHA KPI'!AC7+'AUTOFAST KPI'!AC7+'TOYOTA KPI'!AC7</f>
        <v>16.5</v>
      </c>
      <c r="AD7" s="55">
        <f>'YAMAHA KPI'!AD7+'AUTOFAST KPI'!AD7+'TOYOTA KPI'!AD7</f>
        <v>0</v>
      </c>
      <c r="AE7" s="57">
        <f>'YAMAHA KPI'!AE7+'AUTOFAST KPI'!AE7+'TOYOTA KPI'!AE7</f>
        <v>0</v>
      </c>
      <c r="AF7" s="48" t="e">
        <f>'YAMAHA KPI'!AF7+'AUTOFAST KPI'!AF7+'TOYOTA KPI'!AF7</f>
        <v>#DIV/0!</v>
      </c>
      <c r="AG7" s="48" t="e">
        <f>'YAMAHA KPI'!AG7+'AUTOFAST KPI'!AG7+'TOYOTA KPI'!AG7</f>
        <v>#DIV/0!</v>
      </c>
      <c r="AH7" s="48" t="e">
        <f>'YAMAHA KPI'!AH7+'AUTOFAST KPI'!AH7+'TOYOTA KPI'!AH7</f>
        <v>#DIV/0!</v>
      </c>
      <c r="AI7" s="48" t="e">
        <f>'YAMAHA KPI'!AI7+'AUTOFAST KPI'!AI7+'TOYOTA KPI'!AI7</f>
        <v>#DIV/0!</v>
      </c>
      <c r="AJ7" s="48" t="e">
        <f>'YAMAHA KPI'!AJ7+'AUTOFAST KPI'!AJ7+'TOYOTA KPI'!AJ7</f>
        <v>#DIV/0!</v>
      </c>
      <c r="AK7" s="48" t="e">
        <f>'YAMAHA KPI'!AK7+'AUTOFAST KPI'!AK7+'TOYOTA KPI'!AK7</f>
        <v>#DIV/0!</v>
      </c>
      <c r="AL7" s="48" t="e">
        <f>'YAMAHA KPI'!AL7+'AUTOFAST KPI'!AL7+'TOYOTA KPI'!AL7</f>
        <v>#DIV/0!</v>
      </c>
    </row>
    <row r="8" spans="1:38" x14ac:dyDescent="0.2">
      <c r="A8" s="53">
        <v>45170</v>
      </c>
      <c r="B8" s="43">
        <f>'YAMAHA KPI'!B8+'AUTOFAST KPI'!B8+'TOYOTA KPI'!B8</f>
        <v>0</v>
      </c>
      <c r="C8" s="43">
        <f>'YAMAHA KPI'!C8+'AUTOFAST KPI'!C8+'TOYOTA KPI'!C8</f>
        <v>0</v>
      </c>
      <c r="D8" s="43">
        <f>'YAMAHA KPI'!D8+'AUTOFAST KPI'!D8+'TOYOTA KPI'!D8</f>
        <v>0</v>
      </c>
      <c r="E8" s="43">
        <f>'YAMAHA KPI'!E8+'AUTOFAST KPI'!E8+'TOYOTA KPI'!E8</f>
        <v>0</v>
      </c>
      <c r="F8" s="43">
        <f>'YAMAHA KPI'!F8+'AUTOFAST KPI'!F8+'TOYOTA KPI'!F8</f>
        <v>0</v>
      </c>
      <c r="G8" s="43">
        <f>'YAMAHA KPI'!G8+'AUTOFAST KPI'!G8+'TOYOTA KPI'!G8</f>
        <v>0</v>
      </c>
      <c r="H8" s="43">
        <f>'YAMAHA KPI'!H8+'AUTOFAST KPI'!H8+'TOYOTA KPI'!H8</f>
        <v>0</v>
      </c>
      <c r="I8" s="43">
        <f>'YAMAHA KPI'!I8+'AUTOFAST KPI'!I8+'TOYOTA KPI'!I8</f>
        <v>0</v>
      </c>
      <c r="J8" s="43">
        <f>'YAMAHA KPI'!J8+'AUTOFAST KPI'!J8+'TOYOTA KPI'!J8</f>
        <v>0</v>
      </c>
      <c r="K8" s="45">
        <f>'YAMAHA KPI'!K8+'AUTOFAST KPI'!K8+'TOYOTA KPI'!K8</f>
        <v>0</v>
      </c>
      <c r="L8" s="45">
        <f>'YAMAHA KPI'!L8+'AUTOFAST KPI'!L8+'TOYOTA KPI'!L8</f>
        <v>0</v>
      </c>
      <c r="M8" s="45">
        <f>'YAMAHA KPI'!M8+'AUTOFAST KPI'!M8+'TOYOTA KPI'!M8</f>
        <v>0</v>
      </c>
      <c r="N8" s="45">
        <f>'YAMAHA KPI'!N8+'AUTOFAST KPI'!N8+'TOYOTA KPI'!N8</f>
        <v>0</v>
      </c>
      <c r="O8" s="45">
        <f>'YAMAHA KPI'!O8+'AUTOFAST KPI'!O8+'TOYOTA KPI'!O8</f>
        <v>0</v>
      </c>
      <c r="P8" s="45">
        <f>'YAMAHA KPI'!P8+'AUTOFAST KPI'!P8+'TOYOTA KPI'!P8</f>
        <v>0</v>
      </c>
      <c r="Q8" s="48">
        <f>'YAMAHA KPI'!Q8+'AUTOFAST KPI'!Q8+'TOYOTA KPI'!Q8</f>
        <v>0</v>
      </c>
      <c r="R8" s="48">
        <f>'YAMAHA KPI'!R8+'AUTOFAST KPI'!R8+'TOYOTA KPI'!R8</f>
        <v>0</v>
      </c>
      <c r="S8" s="48">
        <f>'YAMAHA KPI'!S8+'AUTOFAST KPI'!S8+'TOYOTA KPI'!S8</f>
        <v>0</v>
      </c>
      <c r="T8" s="48">
        <f>'YAMAHA KPI'!T8+'AUTOFAST KPI'!T8+'TOYOTA KPI'!T8</f>
        <v>0</v>
      </c>
      <c r="U8" s="54">
        <f>'YAMAHA KPI'!U8+'AUTOFAST KPI'!U8+'TOYOTA KPI'!U8</f>
        <v>0</v>
      </c>
      <c r="V8" s="54">
        <f>'YAMAHA KPI'!V8+'AUTOFAST KPI'!V8+'TOYOTA KPI'!V8</f>
        <v>0</v>
      </c>
      <c r="W8" s="54">
        <f>'YAMAHA KPI'!W8+'AUTOFAST KPI'!W8+'TOYOTA KPI'!W8</f>
        <v>0</v>
      </c>
      <c r="X8" s="54">
        <f>'YAMAHA KPI'!X8+'AUTOFAST KPI'!X8+'TOYOTA KPI'!X8</f>
        <v>0</v>
      </c>
      <c r="Y8" s="48">
        <f>'YAMAHA KPI'!Y8+'AUTOFAST KPI'!Y8+'TOYOTA KPI'!Y8</f>
        <v>0</v>
      </c>
      <c r="Z8" s="55">
        <f>'YAMAHA KPI'!Z8+'AUTOFAST KPI'!Z8+'TOYOTA KPI'!Z8</f>
        <v>2</v>
      </c>
      <c r="AA8" s="55">
        <f>'YAMAHA KPI'!AA8+'AUTOFAST KPI'!AA8+'TOYOTA KPI'!AA8</f>
        <v>11</v>
      </c>
      <c r="AB8" s="55">
        <f>'YAMAHA KPI'!AB8+'AUTOFAST KPI'!AB8+'TOYOTA KPI'!AB8</f>
        <v>8</v>
      </c>
      <c r="AC8" s="55">
        <f>'YAMAHA KPI'!AC8+'AUTOFAST KPI'!AC8+'TOYOTA KPI'!AC8</f>
        <v>12</v>
      </c>
      <c r="AD8" s="55">
        <f>'YAMAHA KPI'!AD8+'AUTOFAST KPI'!AD8+'TOYOTA KPI'!AD8</f>
        <v>7152.9400000000005</v>
      </c>
      <c r="AE8" s="57">
        <f>'YAMAHA KPI'!AE8+'AUTOFAST KPI'!AE8+'TOYOTA KPI'!AE8</f>
        <v>0</v>
      </c>
      <c r="AF8" s="48" t="e">
        <f>'YAMAHA KPI'!AF8+'AUTOFAST KPI'!AF8+'TOYOTA KPI'!AF8</f>
        <v>#DIV/0!</v>
      </c>
      <c r="AG8" s="48" t="e">
        <f>'YAMAHA KPI'!AG8+'AUTOFAST KPI'!AG8+'TOYOTA KPI'!AG8</f>
        <v>#DIV/0!</v>
      </c>
      <c r="AH8" s="48" t="e">
        <f>'YAMAHA KPI'!AH8+'AUTOFAST KPI'!AH8+'TOYOTA KPI'!AH8</f>
        <v>#DIV/0!</v>
      </c>
      <c r="AI8" s="48" t="e">
        <f>'YAMAHA KPI'!AI8+'AUTOFAST KPI'!AI8+'TOYOTA KPI'!AI8</f>
        <v>#DIV/0!</v>
      </c>
      <c r="AJ8" s="48" t="e">
        <f>'YAMAHA KPI'!AJ8+'AUTOFAST KPI'!AJ8+'TOYOTA KPI'!AJ8</f>
        <v>#DIV/0!</v>
      </c>
      <c r="AK8" s="48" t="e">
        <f>'YAMAHA KPI'!AK8+'AUTOFAST KPI'!AK8+'TOYOTA KPI'!AK8</f>
        <v>#DIV/0!</v>
      </c>
      <c r="AL8" s="48" t="e">
        <f>'YAMAHA KPI'!AL8+'AUTOFAST KPI'!AL8+'TOYOTA KPI'!AL8</f>
        <v>#DIV/0!</v>
      </c>
    </row>
    <row r="9" spans="1:38" x14ac:dyDescent="0.2">
      <c r="A9" s="53">
        <v>45200</v>
      </c>
      <c r="B9" s="43">
        <f>'YAMAHA KPI'!B9+'AUTOFAST KPI'!B9+'TOYOTA KPI'!B9</f>
        <v>0</v>
      </c>
      <c r="C9" s="43">
        <f>'YAMAHA KPI'!C9+'AUTOFAST KPI'!C9+'TOYOTA KPI'!C9</f>
        <v>0</v>
      </c>
      <c r="D9" s="43">
        <f>'YAMAHA KPI'!D9+'AUTOFAST KPI'!D9+'TOYOTA KPI'!D9</f>
        <v>0</v>
      </c>
      <c r="E9" s="43">
        <f>'YAMAHA KPI'!E9+'AUTOFAST KPI'!E9+'TOYOTA KPI'!E9</f>
        <v>0</v>
      </c>
      <c r="F9" s="43">
        <f>'YAMAHA KPI'!F9+'AUTOFAST KPI'!F9+'TOYOTA KPI'!F9</f>
        <v>0</v>
      </c>
      <c r="G9" s="43">
        <f>'YAMAHA KPI'!G9+'AUTOFAST KPI'!G9+'TOYOTA KPI'!G9</f>
        <v>0</v>
      </c>
      <c r="H9" s="43">
        <f>'YAMAHA KPI'!H9+'AUTOFAST KPI'!H9+'TOYOTA KPI'!H9</f>
        <v>0</v>
      </c>
      <c r="I9" s="43">
        <f>'YAMAHA KPI'!I9+'AUTOFAST KPI'!I9+'TOYOTA KPI'!I9</f>
        <v>0</v>
      </c>
      <c r="J9" s="43">
        <f>'YAMAHA KPI'!J9+'AUTOFAST KPI'!J9+'TOYOTA KPI'!J9</f>
        <v>0</v>
      </c>
      <c r="K9" s="45">
        <f>'YAMAHA KPI'!K9+'AUTOFAST KPI'!K9+'TOYOTA KPI'!K9</f>
        <v>0</v>
      </c>
      <c r="L9" s="45">
        <f>'YAMAHA KPI'!L9+'AUTOFAST KPI'!L9+'TOYOTA KPI'!L9</f>
        <v>0</v>
      </c>
      <c r="M9" s="45">
        <f>'YAMAHA KPI'!M9+'AUTOFAST KPI'!M9+'TOYOTA KPI'!M9</f>
        <v>0</v>
      </c>
      <c r="N9" s="45">
        <f>'YAMAHA KPI'!N9+'AUTOFAST KPI'!N9+'TOYOTA KPI'!N9</f>
        <v>0</v>
      </c>
      <c r="O9" s="45">
        <f>'YAMAHA KPI'!O9+'AUTOFAST KPI'!O9+'TOYOTA KPI'!O9</f>
        <v>0</v>
      </c>
      <c r="P9" s="45">
        <f>'YAMAHA KPI'!P9+'AUTOFAST KPI'!P9+'TOYOTA KPI'!P9</f>
        <v>0</v>
      </c>
      <c r="Q9" s="48">
        <f>'YAMAHA KPI'!Q9+'AUTOFAST KPI'!Q9+'TOYOTA KPI'!Q9</f>
        <v>0</v>
      </c>
      <c r="R9" s="48">
        <f>'YAMAHA KPI'!R9+'AUTOFAST KPI'!R9+'TOYOTA KPI'!R9</f>
        <v>0</v>
      </c>
      <c r="S9" s="48">
        <f>'YAMAHA KPI'!S9+'AUTOFAST KPI'!S9+'TOYOTA KPI'!S9</f>
        <v>0</v>
      </c>
      <c r="T9" s="48">
        <f>'YAMAHA KPI'!T9+'AUTOFAST KPI'!T9+'TOYOTA KPI'!T9</f>
        <v>0</v>
      </c>
      <c r="U9" s="54">
        <f>'YAMAHA KPI'!U9+'AUTOFAST KPI'!U9+'TOYOTA KPI'!U9</f>
        <v>0</v>
      </c>
      <c r="V9" s="54">
        <f>'YAMAHA KPI'!V9+'AUTOFAST KPI'!V9+'TOYOTA KPI'!V9</f>
        <v>0</v>
      </c>
      <c r="W9" s="54">
        <f>'YAMAHA KPI'!W9+'AUTOFAST KPI'!W9+'TOYOTA KPI'!W9</f>
        <v>0</v>
      </c>
      <c r="X9" s="54">
        <f>'YAMAHA KPI'!X9+'AUTOFAST KPI'!X9+'TOYOTA KPI'!X9</f>
        <v>0</v>
      </c>
      <c r="Y9" s="48">
        <f>'YAMAHA KPI'!Y9+'AUTOFAST KPI'!Y9+'TOYOTA KPI'!Y9</f>
        <v>0</v>
      </c>
      <c r="Z9" s="55">
        <f>'YAMAHA KPI'!Z9+'AUTOFAST KPI'!Z9+'TOYOTA KPI'!Z9</f>
        <v>0</v>
      </c>
      <c r="AA9" s="55">
        <f>'YAMAHA KPI'!AA9+'AUTOFAST KPI'!AA9+'TOYOTA KPI'!AA9</f>
        <v>0</v>
      </c>
      <c r="AB9" s="55">
        <f>'YAMAHA KPI'!AB9+'AUTOFAST KPI'!AB9+'TOYOTA KPI'!AB9</f>
        <v>0</v>
      </c>
      <c r="AC9" s="55">
        <f>'YAMAHA KPI'!AC9+'AUTOFAST KPI'!AC9+'TOYOTA KPI'!AC9</f>
        <v>0</v>
      </c>
      <c r="AD9" s="55">
        <f>'YAMAHA KPI'!AD9+'AUTOFAST KPI'!AD9+'TOYOTA KPI'!AD9</f>
        <v>0</v>
      </c>
      <c r="AE9" s="57">
        <f>'YAMAHA KPI'!AE9+'AUTOFAST KPI'!AE9+'TOYOTA KPI'!AE9</f>
        <v>0</v>
      </c>
      <c r="AF9" s="48" t="e">
        <f>'YAMAHA KPI'!AF9+'AUTOFAST KPI'!AF9+'TOYOTA KPI'!AF9</f>
        <v>#DIV/0!</v>
      </c>
      <c r="AG9" s="48" t="e">
        <f>'YAMAHA KPI'!AG9+'AUTOFAST KPI'!AG9+'TOYOTA KPI'!AG9</f>
        <v>#DIV/0!</v>
      </c>
      <c r="AH9" s="48" t="e">
        <f>'YAMAHA KPI'!AH9+'AUTOFAST KPI'!AH9+'TOYOTA KPI'!AH9</f>
        <v>#DIV/0!</v>
      </c>
      <c r="AI9" s="48" t="e">
        <f>'YAMAHA KPI'!AI9+'AUTOFAST KPI'!AI9+'TOYOTA KPI'!AI9</f>
        <v>#DIV/0!</v>
      </c>
      <c r="AJ9" s="48" t="e">
        <f>'YAMAHA KPI'!AJ9+'AUTOFAST KPI'!AJ9+'TOYOTA KPI'!AJ9</f>
        <v>#DIV/0!</v>
      </c>
      <c r="AK9" s="48" t="e">
        <f>'YAMAHA KPI'!AK9+'AUTOFAST KPI'!AK9+'TOYOTA KPI'!AK9</f>
        <v>#DIV/0!</v>
      </c>
      <c r="AL9" s="48" t="e">
        <f>'YAMAHA KPI'!AL9+'AUTOFAST KPI'!AL9+'TOYOTA KPI'!AL9</f>
        <v>#DIV/0!</v>
      </c>
    </row>
    <row r="10" spans="1:38" x14ac:dyDescent="0.2">
      <c r="A10" s="53">
        <v>45231</v>
      </c>
      <c r="B10" s="43">
        <f>'YAMAHA KPI'!B10+'AUTOFAST KPI'!B10+'TOYOTA KPI'!B10</f>
        <v>0</v>
      </c>
      <c r="C10" s="43">
        <f>'YAMAHA KPI'!C10+'AUTOFAST KPI'!C10+'TOYOTA KPI'!C10</f>
        <v>0</v>
      </c>
      <c r="D10" s="43">
        <f>'YAMAHA KPI'!D10+'AUTOFAST KPI'!D10+'TOYOTA KPI'!D10</f>
        <v>0</v>
      </c>
      <c r="E10" s="43">
        <f>'YAMAHA KPI'!E10+'AUTOFAST KPI'!E10+'TOYOTA KPI'!E10</f>
        <v>0</v>
      </c>
      <c r="F10" s="43">
        <f>'YAMAHA KPI'!F10+'AUTOFAST KPI'!F10+'TOYOTA KPI'!F10</f>
        <v>0</v>
      </c>
      <c r="G10" s="43">
        <f>'YAMAHA KPI'!G10+'AUTOFAST KPI'!G10+'TOYOTA KPI'!G10</f>
        <v>0</v>
      </c>
      <c r="H10" s="43">
        <f>'YAMAHA KPI'!H10+'AUTOFAST KPI'!H10+'TOYOTA KPI'!H10</f>
        <v>0</v>
      </c>
      <c r="I10" s="43">
        <f>'YAMAHA KPI'!I10+'AUTOFAST KPI'!I10+'TOYOTA KPI'!I10</f>
        <v>0</v>
      </c>
      <c r="J10" s="43">
        <f>'YAMAHA KPI'!J10+'AUTOFAST KPI'!J10+'TOYOTA KPI'!J10</f>
        <v>0</v>
      </c>
      <c r="K10" s="45">
        <f>'YAMAHA KPI'!K10+'AUTOFAST KPI'!K10+'TOYOTA KPI'!K10</f>
        <v>0</v>
      </c>
      <c r="L10" s="45">
        <f>'YAMAHA KPI'!L10+'AUTOFAST KPI'!L10+'TOYOTA KPI'!L10</f>
        <v>0</v>
      </c>
      <c r="M10" s="45">
        <f>'YAMAHA KPI'!M10+'AUTOFAST KPI'!M10+'TOYOTA KPI'!M10</f>
        <v>0</v>
      </c>
      <c r="N10" s="45">
        <f>'YAMAHA KPI'!N10+'AUTOFAST KPI'!N10+'TOYOTA KPI'!N10</f>
        <v>0</v>
      </c>
      <c r="O10" s="45">
        <f>'YAMAHA KPI'!O10+'AUTOFAST KPI'!O10+'TOYOTA KPI'!O10</f>
        <v>0</v>
      </c>
      <c r="P10" s="45">
        <f>'YAMAHA KPI'!P10+'AUTOFAST KPI'!P10+'TOYOTA KPI'!P10</f>
        <v>0</v>
      </c>
      <c r="Q10" s="48">
        <f>'YAMAHA KPI'!Q10+'AUTOFAST KPI'!Q10+'TOYOTA KPI'!Q10</f>
        <v>0</v>
      </c>
      <c r="R10" s="48">
        <f>'YAMAHA KPI'!R10+'AUTOFAST KPI'!R10+'TOYOTA KPI'!R10</f>
        <v>0</v>
      </c>
      <c r="S10" s="48">
        <f>'YAMAHA KPI'!S10+'AUTOFAST KPI'!S10+'TOYOTA KPI'!S10</f>
        <v>0</v>
      </c>
      <c r="T10" s="48">
        <f>'YAMAHA KPI'!T10+'AUTOFAST KPI'!T10+'TOYOTA KPI'!T10</f>
        <v>0</v>
      </c>
      <c r="U10" s="54">
        <f>'YAMAHA KPI'!U10+'AUTOFAST KPI'!U10+'TOYOTA KPI'!U10</f>
        <v>0</v>
      </c>
      <c r="V10" s="54">
        <f>'YAMAHA KPI'!V10+'AUTOFAST KPI'!V10+'TOYOTA KPI'!V10</f>
        <v>0</v>
      </c>
      <c r="W10" s="54">
        <f>'YAMAHA KPI'!W10+'AUTOFAST KPI'!W10+'TOYOTA KPI'!W10</f>
        <v>0</v>
      </c>
      <c r="X10" s="54">
        <f>'YAMAHA KPI'!X10+'AUTOFAST KPI'!X10+'TOYOTA KPI'!X10</f>
        <v>0</v>
      </c>
      <c r="Y10" s="48">
        <f>'YAMAHA KPI'!Y10+'AUTOFAST KPI'!Y10+'TOYOTA KPI'!Y10</f>
        <v>0</v>
      </c>
      <c r="Z10" s="55">
        <f>'YAMAHA KPI'!Z10+'AUTOFAST KPI'!Z10+'TOYOTA KPI'!Z10</f>
        <v>0</v>
      </c>
      <c r="AA10" s="55">
        <f>'YAMAHA KPI'!AA10+'AUTOFAST KPI'!AA10+'TOYOTA KPI'!AA10</f>
        <v>0</v>
      </c>
      <c r="AB10" s="55">
        <f>'YAMAHA KPI'!AB10+'AUTOFAST KPI'!AB10+'TOYOTA KPI'!AB10</f>
        <v>0</v>
      </c>
      <c r="AC10" s="55">
        <f>'YAMAHA KPI'!AC10+'AUTOFAST KPI'!AC10+'TOYOTA KPI'!AC10</f>
        <v>0</v>
      </c>
      <c r="AD10" s="55">
        <f>'YAMAHA KPI'!AD10+'AUTOFAST KPI'!AD10+'TOYOTA KPI'!AD10</f>
        <v>0</v>
      </c>
      <c r="AE10" s="57">
        <f>'YAMAHA KPI'!AE10+'AUTOFAST KPI'!AE10+'TOYOTA KPI'!AE10</f>
        <v>0</v>
      </c>
      <c r="AF10" s="48" t="e">
        <f>'YAMAHA KPI'!AF10+'AUTOFAST KPI'!AF10+'TOYOTA KPI'!AF10</f>
        <v>#DIV/0!</v>
      </c>
      <c r="AG10" s="48" t="e">
        <f>'YAMAHA KPI'!AG10+'AUTOFAST KPI'!AG10+'TOYOTA KPI'!AG10</f>
        <v>#DIV/0!</v>
      </c>
      <c r="AH10" s="48" t="e">
        <f>'YAMAHA KPI'!AH10+'AUTOFAST KPI'!AH10+'TOYOTA KPI'!AH10</f>
        <v>#DIV/0!</v>
      </c>
      <c r="AI10" s="48" t="e">
        <f>'YAMAHA KPI'!AI10+'AUTOFAST KPI'!AI10+'TOYOTA KPI'!AI10</f>
        <v>#DIV/0!</v>
      </c>
      <c r="AJ10" s="48" t="e">
        <f>'YAMAHA KPI'!AJ10+'AUTOFAST KPI'!AJ10+'TOYOTA KPI'!AJ10</f>
        <v>#DIV/0!</v>
      </c>
      <c r="AK10" s="48" t="e">
        <f>'YAMAHA KPI'!AK10+'AUTOFAST KPI'!AK10+'TOYOTA KPI'!AK10</f>
        <v>#DIV/0!</v>
      </c>
      <c r="AL10" s="48" t="e">
        <f>'YAMAHA KPI'!AL10+'AUTOFAST KPI'!AL10+'TOYOTA KPI'!AL10</f>
        <v>#DIV/0!</v>
      </c>
    </row>
    <row r="11" spans="1:38" x14ac:dyDescent="0.2">
      <c r="A11" s="53">
        <v>45261</v>
      </c>
      <c r="B11" s="43">
        <f>'YAMAHA KPI'!B11+'AUTOFAST KPI'!B11+'TOYOTA KPI'!B11</f>
        <v>0</v>
      </c>
      <c r="C11" s="43">
        <f>'YAMAHA KPI'!C11+'AUTOFAST KPI'!C11+'TOYOTA KPI'!C11</f>
        <v>0</v>
      </c>
      <c r="D11" s="43">
        <f>'YAMAHA KPI'!D11+'AUTOFAST KPI'!D11+'TOYOTA KPI'!D11</f>
        <v>0</v>
      </c>
      <c r="E11" s="43">
        <f>'YAMAHA KPI'!E11+'AUTOFAST KPI'!E11+'TOYOTA KPI'!E11</f>
        <v>0</v>
      </c>
      <c r="F11" s="43">
        <f>'YAMAHA KPI'!F11+'AUTOFAST KPI'!F11+'TOYOTA KPI'!F11</f>
        <v>0</v>
      </c>
      <c r="G11" s="43">
        <f>'YAMAHA KPI'!G11+'AUTOFAST KPI'!G11+'TOYOTA KPI'!G11</f>
        <v>0</v>
      </c>
      <c r="H11" s="43">
        <f>'YAMAHA KPI'!H11+'AUTOFAST KPI'!H11+'TOYOTA KPI'!H11</f>
        <v>0</v>
      </c>
      <c r="I11" s="43">
        <f>'YAMAHA KPI'!I11+'AUTOFAST KPI'!I11+'TOYOTA KPI'!I11</f>
        <v>0</v>
      </c>
      <c r="J11" s="43">
        <f>'YAMAHA KPI'!J11+'AUTOFAST KPI'!J11+'TOYOTA KPI'!J11</f>
        <v>0</v>
      </c>
      <c r="K11" s="45">
        <f>'YAMAHA KPI'!K11+'AUTOFAST KPI'!K11+'TOYOTA KPI'!K11</f>
        <v>0</v>
      </c>
      <c r="L11" s="45">
        <f>'YAMAHA KPI'!L11+'AUTOFAST KPI'!L11+'TOYOTA KPI'!L11</f>
        <v>0</v>
      </c>
      <c r="M11" s="45">
        <f>'YAMAHA KPI'!M11+'AUTOFAST KPI'!M11+'TOYOTA KPI'!M11</f>
        <v>0</v>
      </c>
      <c r="N11" s="45">
        <f>'YAMAHA KPI'!N11+'AUTOFAST KPI'!N11+'TOYOTA KPI'!N11</f>
        <v>0</v>
      </c>
      <c r="O11" s="45">
        <f>'YAMAHA KPI'!O11+'AUTOFAST KPI'!O11+'TOYOTA KPI'!O11</f>
        <v>0</v>
      </c>
      <c r="P11" s="45">
        <f>'YAMAHA KPI'!P11+'AUTOFAST KPI'!P11+'TOYOTA KPI'!P11</f>
        <v>0</v>
      </c>
      <c r="Q11" s="48">
        <f>'YAMAHA KPI'!Q11+'AUTOFAST KPI'!Q11+'TOYOTA KPI'!Q11</f>
        <v>0</v>
      </c>
      <c r="R11" s="48">
        <f>'YAMAHA KPI'!R11+'AUTOFAST KPI'!R11+'TOYOTA KPI'!R11</f>
        <v>0</v>
      </c>
      <c r="S11" s="48">
        <f>'YAMAHA KPI'!S11+'AUTOFAST KPI'!S11+'TOYOTA KPI'!S11</f>
        <v>0</v>
      </c>
      <c r="T11" s="48">
        <f>'YAMAHA KPI'!T11+'AUTOFAST KPI'!T11+'TOYOTA KPI'!T11</f>
        <v>0</v>
      </c>
      <c r="U11" s="54">
        <f>'YAMAHA KPI'!U11+'AUTOFAST KPI'!U11+'TOYOTA KPI'!U11</f>
        <v>0</v>
      </c>
      <c r="V11" s="54">
        <f>'YAMAHA KPI'!V11+'AUTOFAST KPI'!V11+'TOYOTA KPI'!V11</f>
        <v>0</v>
      </c>
      <c r="W11" s="54">
        <f>'YAMAHA KPI'!W11+'AUTOFAST KPI'!W11+'TOYOTA KPI'!W11</f>
        <v>0</v>
      </c>
      <c r="X11" s="54">
        <f>'YAMAHA KPI'!X11+'AUTOFAST KPI'!X11+'TOYOTA KPI'!X11</f>
        <v>0</v>
      </c>
      <c r="Y11" s="48">
        <f>'YAMAHA KPI'!Y11+'AUTOFAST KPI'!Y11+'TOYOTA KPI'!Y11</f>
        <v>0</v>
      </c>
      <c r="Z11" s="55">
        <f>'YAMAHA KPI'!Z11+'AUTOFAST KPI'!Z11+'TOYOTA KPI'!Z11</f>
        <v>0</v>
      </c>
      <c r="AA11" s="55">
        <f>'YAMAHA KPI'!AA11+'AUTOFAST KPI'!AA11+'TOYOTA KPI'!AA11</f>
        <v>0</v>
      </c>
      <c r="AB11" s="55">
        <f>'YAMAHA KPI'!AB11+'AUTOFAST KPI'!AB11+'TOYOTA KPI'!AB11</f>
        <v>0</v>
      </c>
      <c r="AC11" s="55">
        <f>'YAMAHA KPI'!AC11+'AUTOFAST KPI'!AC11+'TOYOTA KPI'!AC11</f>
        <v>0</v>
      </c>
      <c r="AD11" s="55">
        <f>'YAMAHA KPI'!AD11+'AUTOFAST KPI'!AD11+'TOYOTA KPI'!AD11</f>
        <v>0</v>
      </c>
      <c r="AE11" s="57">
        <f>'YAMAHA KPI'!AE11+'AUTOFAST KPI'!AE11+'TOYOTA KPI'!AE11</f>
        <v>0</v>
      </c>
      <c r="AF11" s="48" t="e">
        <f>'YAMAHA KPI'!AF11+'AUTOFAST KPI'!AF11+'TOYOTA KPI'!AF11</f>
        <v>#DIV/0!</v>
      </c>
      <c r="AG11" s="48" t="e">
        <f>'YAMAHA KPI'!AG11+'AUTOFAST KPI'!AG11+'TOYOTA KPI'!AG11</f>
        <v>#DIV/0!</v>
      </c>
      <c r="AH11" s="48" t="e">
        <f>'YAMAHA KPI'!AH11+'AUTOFAST KPI'!AH11+'TOYOTA KPI'!AH11</f>
        <v>#DIV/0!</v>
      </c>
      <c r="AI11" s="48" t="e">
        <f>'YAMAHA KPI'!AI11+'AUTOFAST KPI'!AI11+'TOYOTA KPI'!AI11</f>
        <v>#DIV/0!</v>
      </c>
      <c r="AJ11" s="48" t="e">
        <f>'YAMAHA KPI'!AJ11+'AUTOFAST KPI'!AJ11+'TOYOTA KPI'!AJ11</f>
        <v>#DIV/0!</v>
      </c>
      <c r="AK11" s="48" t="e">
        <f>'YAMAHA KPI'!AK11+'AUTOFAST KPI'!AK11+'TOYOTA KPI'!AK11</f>
        <v>#DIV/0!</v>
      </c>
      <c r="AL11" s="48" t="e">
        <f>'YAMAHA KPI'!AL11+'AUTOFAST KPI'!AL11+'TOYOTA KPI'!AL11</f>
        <v>#DIV/0!</v>
      </c>
    </row>
    <row r="12" spans="1:38" x14ac:dyDescent="0.2">
      <c r="A12" s="53">
        <v>45292</v>
      </c>
      <c r="B12" s="43">
        <f>'YAMAHA KPI'!B12+'AUTOFAST KPI'!B12+'TOYOTA KPI'!B12</f>
        <v>0</v>
      </c>
      <c r="C12" s="43">
        <f>'YAMAHA KPI'!C12+'AUTOFAST KPI'!C12+'TOYOTA KPI'!C12</f>
        <v>0</v>
      </c>
      <c r="D12" s="43">
        <f>'YAMAHA KPI'!D12+'AUTOFAST KPI'!D12+'TOYOTA KPI'!D12</f>
        <v>0</v>
      </c>
      <c r="E12" s="43">
        <f>'YAMAHA KPI'!E12+'AUTOFAST KPI'!E12+'TOYOTA KPI'!E12</f>
        <v>0</v>
      </c>
      <c r="F12" s="43">
        <f>'YAMAHA KPI'!F12+'AUTOFAST KPI'!F12+'TOYOTA KPI'!F12</f>
        <v>0</v>
      </c>
      <c r="G12" s="43">
        <f>'YAMAHA KPI'!G12+'AUTOFAST KPI'!G12+'TOYOTA KPI'!G12</f>
        <v>0</v>
      </c>
      <c r="H12" s="43">
        <f>'YAMAHA KPI'!H12+'AUTOFAST KPI'!H12+'TOYOTA KPI'!H12</f>
        <v>0</v>
      </c>
      <c r="I12" s="43">
        <f>'YAMAHA KPI'!I12+'AUTOFAST KPI'!I12+'TOYOTA KPI'!I12</f>
        <v>0</v>
      </c>
      <c r="J12" s="43">
        <f>'YAMAHA KPI'!J12+'AUTOFAST KPI'!J12+'TOYOTA KPI'!J12</f>
        <v>0</v>
      </c>
      <c r="K12" s="45">
        <f>'YAMAHA KPI'!K12+'AUTOFAST KPI'!K12+'TOYOTA KPI'!K12</f>
        <v>0</v>
      </c>
      <c r="L12" s="45">
        <f>'YAMAHA KPI'!L12+'AUTOFAST KPI'!L12+'TOYOTA KPI'!L12</f>
        <v>0</v>
      </c>
      <c r="M12" s="45">
        <f>'YAMAHA KPI'!M12+'AUTOFAST KPI'!M12+'TOYOTA KPI'!M12</f>
        <v>0</v>
      </c>
      <c r="N12" s="45">
        <f>'YAMAHA KPI'!N12+'AUTOFAST KPI'!N12+'TOYOTA KPI'!N12</f>
        <v>0</v>
      </c>
      <c r="O12" s="45">
        <f>'YAMAHA KPI'!O12+'AUTOFAST KPI'!O12+'TOYOTA KPI'!O12</f>
        <v>0</v>
      </c>
      <c r="P12" s="45">
        <f>'YAMAHA KPI'!P12+'AUTOFAST KPI'!P12+'TOYOTA KPI'!P12</f>
        <v>0</v>
      </c>
      <c r="Q12" s="48">
        <f>'YAMAHA KPI'!Q12+'AUTOFAST KPI'!Q12+'TOYOTA KPI'!Q12</f>
        <v>0</v>
      </c>
      <c r="R12" s="48">
        <f>'YAMAHA KPI'!R12+'AUTOFAST KPI'!R12+'TOYOTA KPI'!R12</f>
        <v>0</v>
      </c>
      <c r="S12" s="48">
        <f>'YAMAHA KPI'!S12+'AUTOFAST KPI'!S12+'TOYOTA KPI'!S12</f>
        <v>0</v>
      </c>
      <c r="T12" s="48">
        <f>'YAMAHA KPI'!T12+'AUTOFAST KPI'!T12+'TOYOTA KPI'!T12</f>
        <v>0</v>
      </c>
      <c r="U12" s="54">
        <f>'YAMAHA KPI'!U12+'AUTOFAST KPI'!U12+'TOYOTA KPI'!U12</f>
        <v>0</v>
      </c>
      <c r="V12" s="54">
        <f>'YAMAHA KPI'!V12+'AUTOFAST KPI'!V12+'TOYOTA KPI'!V12</f>
        <v>0</v>
      </c>
      <c r="W12" s="54">
        <f>'YAMAHA KPI'!W12+'AUTOFAST KPI'!W12+'TOYOTA KPI'!W12</f>
        <v>0</v>
      </c>
      <c r="X12" s="54">
        <f>'YAMAHA KPI'!X12+'AUTOFAST KPI'!X12+'TOYOTA KPI'!X12</f>
        <v>0</v>
      </c>
      <c r="Y12" s="48">
        <f>'YAMAHA KPI'!Y12+'AUTOFAST KPI'!Y12+'TOYOTA KPI'!Y12</f>
        <v>0</v>
      </c>
      <c r="Z12" s="55">
        <f>'YAMAHA KPI'!Z12+'AUTOFAST KPI'!Z12+'TOYOTA KPI'!Z12</f>
        <v>0</v>
      </c>
      <c r="AA12" s="55">
        <f>'YAMAHA KPI'!AA12+'AUTOFAST KPI'!AA12+'TOYOTA KPI'!AA12</f>
        <v>0</v>
      </c>
      <c r="AB12" s="55">
        <f>'YAMAHA KPI'!AB12+'AUTOFAST KPI'!AB12+'TOYOTA KPI'!AB12</f>
        <v>0</v>
      </c>
      <c r="AC12" s="55">
        <f>'YAMAHA KPI'!AC12+'AUTOFAST KPI'!AC12+'TOYOTA KPI'!AC12</f>
        <v>0</v>
      </c>
      <c r="AD12" s="55">
        <f>'YAMAHA KPI'!AD12+'AUTOFAST KPI'!AD12+'TOYOTA KPI'!AD12</f>
        <v>0</v>
      </c>
      <c r="AE12" s="57">
        <f>'YAMAHA KPI'!AE12+'AUTOFAST KPI'!AE12+'TOYOTA KPI'!AE12</f>
        <v>0</v>
      </c>
      <c r="AF12" s="48" t="e">
        <f>'YAMAHA KPI'!AF12+'AUTOFAST KPI'!AF12+'TOYOTA KPI'!AF12</f>
        <v>#DIV/0!</v>
      </c>
      <c r="AG12" s="48" t="e">
        <f>'YAMAHA KPI'!AG12+'AUTOFAST KPI'!AG12+'TOYOTA KPI'!AG12</f>
        <v>#DIV/0!</v>
      </c>
      <c r="AH12" s="48" t="e">
        <f>'YAMAHA KPI'!AH12+'AUTOFAST KPI'!AH12+'TOYOTA KPI'!AH12</f>
        <v>#DIV/0!</v>
      </c>
      <c r="AI12" s="48" t="e">
        <f>'YAMAHA KPI'!AI12+'AUTOFAST KPI'!AI12+'TOYOTA KPI'!AI12</f>
        <v>#DIV/0!</v>
      </c>
      <c r="AJ12" s="48" t="e">
        <f>'YAMAHA KPI'!AJ12+'AUTOFAST KPI'!AJ12+'TOYOTA KPI'!AJ12</f>
        <v>#DIV/0!</v>
      </c>
      <c r="AK12" s="48" t="e">
        <f>'YAMAHA KPI'!AK12+'AUTOFAST KPI'!AK12+'TOYOTA KPI'!AK12</f>
        <v>#DIV/0!</v>
      </c>
      <c r="AL12" s="48" t="e">
        <f>'YAMAHA KPI'!AL12+'AUTOFAST KPI'!AL12+'TOYOTA KPI'!AL12</f>
        <v>#DIV/0!</v>
      </c>
    </row>
    <row r="13" spans="1:38" x14ac:dyDescent="0.2">
      <c r="A13" s="53">
        <v>45323</v>
      </c>
      <c r="B13" s="43">
        <f>'YAMAHA KPI'!B13+'AUTOFAST KPI'!B13+'TOYOTA KPI'!B13</f>
        <v>0</v>
      </c>
      <c r="C13" s="43">
        <f>'YAMAHA KPI'!C13+'AUTOFAST KPI'!C13+'TOYOTA KPI'!C13</f>
        <v>0</v>
      </c>
      <c r="D13" s="43">
        <f>'YAMAHA KPI'!D13+'AUTOFAST KPI'!D13+'TOYOTA KPI'!D13</f>
        <v>0</v>
      </c>
      <c r="E13" s="43">
        <f>'YAMAHA KPI'!E13+'AUTOFAST KPI'!E13+'TOYOTA KPI'!E13</f>
        <v>0</v>
      </c>
      <c r="F13" s="43">
        <f>'YAMAHA KPI'!F13+'AUTOFAST KPI'!F13+'TOYOTA KPI'!F13</f>
        <v>0</v>
      </c>
      <c r="G13" s="43">
        <f>'YAMAHA KPI'!G13+'AUTOFAST KPI'!G13+'TOYOTA KPI'!G13</f>
        <v>0</v>
      </c>
      <c r="H13" s="43">
        <f>'YAMAHA KPI'!H13+'AUTOFAST KPI'!H13+'TOYOTA KPI'!H13</f>
        <v>0</v>
      </c>
      <c r="I13" s="43">
        <f>'YAMAHA KPI'!I13+'AUTOFAST KPI'!I13+'TOYOTA KPI'!I13</f>
        <v>0</v>
      </c>
      <c r="J13" s="43">
        <f>'YAMAHA KPI'!J13+'AUTOFAST KPI'!J13+'TOYOTA KPI'!J13</f>
        <v>0</v>
      </c>
      <c r="K13" s="45">
        <f>'YAMAHA KPI'!K13+'AUTOFAST KPI'!K13+'TOYOTA KPI'!K13</f>
        <v>0</v>
      </c>
      <c r="L13" s="45">
        <f>'YAMAHA KPI'!L13+'AUTOFAST KPI'!L13+'TOYOTA KPI'!L13</f>
        <v>0</v>
      </c>
      <c r="M13" s="45">
        <f>'YAMAHA KPI'!M13+'AUTOFAST KPI'!M13+'TOYOTA KPI'!M13</f>
        <v>0</v>
      </c>
      <c r="N13" s="45">
        <f>'YAMAHA KPI'!N13+'AUTOFAST KPI'!N13+'TOYOTA KPI'!N13</f>
        <v>0</v>
      </c>
      <c r="O13" s="45">
        <f>'YAMAHA KPI'!O13+'AUTOFAST KPI'!O13+'TOYOTA KPI'!O13</f>
        <v>0</v>
      </c>
      <c r="P13" s="45">
        <f>'YAMAHA KPI'!P13+'AUTOFAST KPI'!P13+'TOYOTA KPI'!P13</f>
        <v>0</v>
      </c>
      <c r="Q13" s="48">
        <f>'YAMAHA KPI'!Q13+'AUTOFAST KPI'!Q13+'TOYOTA KPI'!Q13</f>
        <v>0</v>
      </c>
      <c r="R13" s="48">
        <f>'YAMAHA KPI'!R13+'AUTOFAST KPI'!R13+'TOYOTA KPI'!R13</f>
        <v>0</v>
      </c>
      <c r="S13" s="48">
        <f>'YAMAHA KPI'!S13+'AUTOFAST KPI'!S13+'TOYOTA KPI'!S13</f>
        <v>0</v>
      </c>
      <c r="T13" s="48">
        <f>'YAMAHA KPI'!T13+'AUTOFAST KPI'!T13+'TOYOTA KPI'!T13</f>
        <v>0</v>
      </c>
      <c r="U13" s="54">
        <f>'YAMAHA KPI'!U13+'AUTOFAST KPI'!U13+'TOYOTA KPI'!U13</f>
        <v>0</v>
      </c>
      <c r="V13" s="54">
        <f>'YAMAHA KPI'!V13+'AUTOFAST KPI'!V13+'TOYOTA KPI'!V13</f>
        <v>0</v>
      </c>
      <c r="W13" s="54">
        <f>'YAMAHA KPI'!W13+'AUTOFAST KPI'!W13+'TOYOTA KPI'!W13</f>
        <v>0</v>
      </c>
      <c r="X13" s="54">
        <f>'YAMAHA KPI'!X13+'AUTOFAST KPI'!X13+'TOYOTA KPI'!X13</f>
        <v>0</v>
      </c>
      <c r="Y13" s="48">
        <f>'YAMAHA KPI'!Y13+'AUTOFAST KPI'!Y13+'TOYOTA KPI'!Y13</f>
        <v>0</v>
      </c>
      <c r="Z13" s="55">
        <f>'YAMAHA KPI'!Z13+'AUTOFAST KPI'!Z13+'TOYOTA KPI'!Z13</f>
        <v>0</v>
      </c>
      <c r="AA13" s="55">
        <f>'YAMAHA KPI'!AA13+'AUTOFAST KPI'!AA13+'TOYOTA KPI'!AA13</f>
        <v>0</v>
      </c>
      <c r="AB13" s="55">
        <f>'YAMAHA KPI'!AB13+'AUTOFAST KPI'!AB13+'TOYOTA KPI'!AB13</f>
        <v>0</v>
      </c>
      <c r="AC13" s="55">
        <f>'YAMAHA KPI'!AC13+'AUTOFAST KPI'!AC13+'TOYOTA KPI'!AC13</f>
        <v>0</v>
      </c>
      <c r="AD13" s="55">
        <f>'YAMAHA KPI'!AD13+'AUTOFAST KPI'!AD13+'TOYOTA KPI'!AD13</f>
        <v>0</v>
      </c>
      <c r="AE13" s="57">
        <f>'YAMAHA KPI'!AE13+'AUTOFAST KPI'!AE13+'TOYOTA KPI'!AE13</f>
        <v>0</v>
      </c>
      <c r="AF13" s="48" t="e">
        <f>'YAMAHA KPI'!AF13+'AUTOFAST KPI'!AF13+'TOYOTA KPI'!AF13</f>
        <v>#DIV/0!</v>
      </c>
      <c r="AG13" s="48" t="e">
        <f>'YAMAHA KPI'!AG13+'AUTOFAST KPI'!AG13+'TOYOTA KPI'!AG13</f>
        <v>#DIV/0!</v>
      </c>
      <c r="AH13" s="48" t="e">
        <f>'YAMAHA KPI'!AH13+'AUTOFAST KPI'!AH13+'TOYOTA KPI'!AH13</f>
        <v>#DIV/0!</v>
      </c>
      <c r="AI13" s="48" t="e">
        <f>'YAMAHA KPI'!AI13+'AUTOFAST KPI'!AI13+'TOYOTA KPI'!AI13</f>
        <v>#DIV/0!</v>
      </c>
      <c r="AJ13" s="48" t="e">
        <f>'YAMAHA KPI'!AJ13+'AUTOFAST KPI'!AJ13+'TOYOTA KPI'!AJ13</f>
        <v>#DIV/0!</v>
      </c>
      <c r="AK13" s="48" t="e">
        <f>'YAMAHA KPI'!AK13+'AUTOFAST KPI'!AK13+'TOYOTA KPI'!AK13</f>
        <v>#DIV/0!</v>
      </c>
      <c r="AL13" s="48" t="e">
        <f>'YAMAHA KPI'!AL13+'AUTOFAST KPI'!AL13+'TOYOTA KPI'!AL13</f>
        <v>#DIV/0!</v>
      </c>
    </row>
    <row r="14" spans="1:38" x14ac:dyDescent="0.2">
      <c r="A14" s="53">
        <v>45352</v>
      </c>
      <c r="B14" s="43">
        <f>'YAMAHA KPI'!B14+'AUTOFAST KPI'!B14+'TOYOTA KPI'!B14</f>
        <v>0</v>
      </c>
      <c r="C14" s="43">
        <f>'YAMAHA KPI'!C14+'AUTOFAST KPI'!C14+'TOYOTA KPI'!C14</f>
        <v>0</v>
      </c>
      <c r="D14" s="43">
        <f>'YAMAHA KPI'!D14+'AUTOFAST KPI'!D14+'TOYOTA KPI'!D14</f>
        <v>0</v>
      </c>
      <c r="E14" s="43">
        <f>'YAMAHA KPI'!E14+'AUTOFAST KPI'!E14+'TOYOTA KPI'!E14</f>
        <v>0</v>
      </c>
      <c r="F14" s="43">
        <f>'YAMAHA KPI'!F14+'AUTOFAST KPI'!F14+'TOYOTA KPI'!F14</f>
        <v>0</v>
      </c>
      <c r="G14" s="43">
        <f>'YAMAHA KPI'!G14+'AUTOFAST KPI'!G14+'TOYOTA KPI'!G14</f>
        <v>0</v>
      </c>
      <c r="H14" s="43">
        <f>'YAMAHA KPI'!H14+'AUTOFAST KPI'!H14+'TOYOTA KPI'!H14</f>
        <v>0</v>
      </c>
      <c r="I14" s="43">
        <f>'YAMAHA KPI'!I14+'AUTOFAST KPI'!I14+'TOYOTA KPI'!I14</f>
        <v>0</v>
      </c>
      <c r="J14" s="43">
        <f>'YAMAHA KPI'!J14+'AUTOFAST KPI'!J14+'TOYOTA KPI'!J14</f>
        <v>0</v>
      </c>
      <c r="K14" s="45">
        <f>'YAMAHA KPI'!K14+'AUTOFAST KPI'!K14+'TOYOTA KPI'!K14</f>
        <v>0</v>
      </c>
      <c r="L14" s="45">
        <f>'YAMAHA KPI'!L14+'AUTOFAST KPI'!L14+'TOYOTA KPI'!L14</f>
        <v>0</v>
      </c>
      <c r="M14" s="45">
        <f>'YAMAHA KPI'!M14+'AUTOFAST KPI'!M14+'TOYOTA KPI'!M14</f>
        <v>0</v>
      </c>
      <c r="N14" s="45">
        <f>'YAMAHA KPI'!N14+'AUTOFAST KPI'!N14+'TOYOTA KPI'!N14</f>
        <v>0</v>
      </c>
      <c r="O14" s="45">
        <f>'YAMAHA KPI'!O14+'AUTOFAST KPI'!O14+'TOYOTA KPI'!O14</f>
        <v>0</v>
      </c>
      <c r="P14" s="45">
        <f>'YAMAHA KPI'!P14+'AUTOFAST KPI'!P14+'TOYOTA KPI'!P14</f>
        <v>0</v>
      </c>
      <c r="Q14" s="48">
        <f>'YAMAHA KPI'!Q14+'AUTOFAST KPI'!Q14+'TOYOTA KPI'!Q14</f>
        <v>0</v>
      </c>
      <c r="R14" s="48">
        <f>'YAMAHA KPI'!R14+'AUTOFAST KPI'!R14+'TOYOTA KPI'!R14</f>
        <v>0</v>
      </c>
      <c r="S14" s="48">
        <f>'YAMAHA KPI'!S14+'AUTOFAST KPI'!S14+'TOYOTA KPI'!S14</f>
        <v>0</v>
      </c>
      <c r="T14" s="48">
        <f>'YAMAHA KPI'!T14+'AUTOFAST KPI'!T14+'TOYOTA KPI'!T14</f>
        <v>0</v>
      </c>
      <c r="U14" s="54">
        <f>'YAMAHA KPI'!U14+'AUTOFAST KPI'!U14+'TOYOTA KPI'!U14</f>
        <v>0</v>
      </c>
      <c r="V14" s="54">
        <f>'YAMAHA KPI'!V14+'AUTOFAST KPI'!V14+'TOYOTA KPI'!V14</f>
        <v>0</v>
      </c>
      <c r="W14" s="54">
        <f>'YAMAHA KPI'!W14+'AUTOFAST KPI'!W14+'TOYOTA KPI'!W14</f>
        <v>0</v>
      </c>
      <c r="X14" s="54">
        <f>'YAMAHA KPI'!X14+'AUTOFAST KPI'!X14+'TOYOTA KPI'!X14</f>
        <v>0</v>
      </c>
      <c r="Y14" s="48">
        <f>'YAMAHA KPI'!Y14+'AUTOFAST KPI'!Y14+'TOYOTA KPI'!Y14</f>
        <v>0</v>
      </c>
      <c r="Z14" s="55">
        <f>'YAMAHA KPI'!Z14+'AUTOFAST KPI'!Z14+'TOYOTA KPI'!Z14</f>
        <v>0</v>
      </c>
      <c r="AA14" s="55">
        <f>'YAMAHA KPI'!AA14+'AUTOFAST KPI'!AA14+'TOYOTA KPI'!AA14</f>
        <v>0</v>
      </c>
      <c r="AB14" s="55">
        <f>'YAMAHA KPI'!AB14+'AUTOFAST KPI'!AB14+'TOYOTA KPI'!AB14</f>
        <v>0</v>
      </c>
      <c r="AC14" s="55">
        <f>'YAMAHA KPI'!AC14+'AUTOFAST KPI'!AC14+'TOYOTA KPI'!AC14</f>
        <v>0</v>
      </c>
      <c r="AD14" s="55">
        <f>'YAMAHA KPI'!AD14+'AUTOFAST KPI'!AD14+'TOYOTA KPI'!AD14</f>
        <v>0</v>
      </c>
      <c r="AE14" s="57">
        <f>'YAMAHA KPI'!AE14+'AUTOFAST KPI'!AE14+'TOYOTA KPI'!AE14</f>
        <v>0</v>
      </c>
      <c r="AF14" s="48" t="e">
        <f>'YAMAHA KPI'!AF14+'AUTOFAST KPI'!AF14+'TOYOTA KPI'!AF14</f>
        <v>#DIV/0!</v>
      </c>
      <c r="AG14" s="48" t="e">
        <f>'YAMAHA KPI'!AG14+'AUTOFAST KPI'!AG14+'TOYOTA KPI'!AG14</f>
        <v>#DIV/0!</v>
      </c>
      <c r="AH14" s="48" t="e">
        <f>'YAMAHA KPI'!AH14+'AUTOFAST KPI'!AH14+'TOYOTA KPI'!AH14</f>
        <v>#DIV/0!</v>
      </c>
      <c r="AI14" s="48" t="e">
        <f>'YAMAHA KPI'!AI14+'AUTOFAST KPI'!AI14+'TOYOTA KPI'!AI14</f>
        <v>#DIV/0!</v>
      </c>
      <c r="AJ14" s="48" t="e">
        <f>'YAMAHA KPI'!AJ14+'AUTOFAST KPI'!AJ14+'TOYOTA KPI'!AJ14</f>
        <v>#DIV/0!</v>
      </c>
      <c r="AK14" s="48" t="e">
        <f>'YAMAHA KPI'!AK14+'AUTOFAST KPI'!AK14+'TOYOTA KPI'!AK14</f>
        <v>#DIV/0!</v>
      </c>
      <c r="AL14" s="48" t="e">
        <f>'YAMAHA KPI'!AL14+'AUTOFAST KPI'!AL14+'TOYOTA KPI'!AL14</f>
        <v>#DIV/0!</v>
      </c>
    </row>
    <row r="15" spans="1:38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1</v>
      </c>
      <c r="H15" s="43">
        <f t="shared" si="0"/>
        <v>1</v>
      </c>
      <c r="I15" s="43">
        <f t="shared" si="0"/>
        <v>0</v>
      </c>
      <c r="J15" s="43">
        <f t="shared" si="0"/>
        <v>458</v>
      </c>
      <c r="K15" s="45">
        <f t="shared" si="0"/>
        <v>12</v>
      </c>
      <c r="L15" s="45">
        <f t="shared" si="0"/>
        <v>0</v>
      </c>
      <c r="M15" s="45">
        <f t="shared" si="0"/>
        <v>1</v>
      </c>
      <c r="N15" s="45">
        <f t="shared" si="0"/>
        <v>4</v>
      </c>
      <c r="O15" s="45">
        <f t="shared" si="0"/>
        <v>3</v>
      </c>
      <c r="P15" s="45">
        <f t="shared" si="0"/>
        <v>3</v>
      </c>
      <c r="Q15" s="48">
        <f t="shared" si="0"/>
        <v>211</v>
      </c>
      <c r="R15" s="48">
        <f t="shared" si="0"/>
        <v>215</v>
      </c>
      <c r="S15" s="48">
        <f t="shared" si="0"/>
        <v>31</v>
      </c>
      <c r="T15" s="48">
        <f t="shared" si="0"/>
        <v>10797.769999999999</v>
      </c>
      <c r="U15" s="54">
        <f t="shared" si="0"/>
        <v>81202.25</v>
      </c>
      <c r="V15" s="54">
        <f t="shared" si="0"/>
        <v>28646.483809999998</v>
      </c>
      <c r="W15" s="54">
        <f t="shared" si="0"/>
        <v>29963.630250000002</v>
      </c>
      <c r="X15" s="54">
        <f t="shared" si="0"/>
        <v>58610.11406</v>
      </c>
      <c r="Y15" s="48">
        <f t="shared" si="0"/>
        <v>0</v>
      </c>
      <c r="Z15" s="56">
        <f t="shared" si="0"/>
        <v>14</v>
      </c>
      <c r="AA15" s="56">
        <f t="shared" si="0"/>
        <v>75</v>
      </c>
      <c r="AB15" s="56">
        <f t="shared" si="0"/>
        <v>53</v>
      </c>
      <c r="AC15" s="56">
        <f t="shared" si="0"/>
        <v>125.9</v>
      </c>
      <c r="AD15" s="56">
        <f t="shared" si="0"/>
        <v>34562.03</v>
      </c>
      <c r="AE15" s="57">
        <f t="shared" si="0"/>
        <v>1.5985999999999998</v>
      </c>
      <c r="AF15" s="70"/>
      <c r="AG15" s="70"/>
      <c r="AH15" s="70"/>
      <c r="AI15" s="70"/>
      <c r="AJ15" s="70"/>
      <c r="AK15" s="70"/>
      <c r="AL15" s="71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  <pageSetup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41CDD-2D35-4AF7-B7BB-A2C384C4737D}">
  <dimension ref="A1"/>
  <sheetViews>
    <sheetView topLeftCell="A13" workbookViewId="0">
      <selection activeCell="L39" sqref="L39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D6F9B-1618-4961-A0F3-C6D48BFC5152}">
  <dimension ref="A1:M121"/>
  <sheetViews>
    <sheetView topLeftCell="E13" workbookViewId="0">
      <selection activeCell="L17" sqref="L17"/>
    </sheetView>
  </sheetViews>
  <sheetFormatPr defaultColWidth="23.6640625" defaultRowHeight="12.75" x14ac:dyDescent="0.2"/>
  <cols>
    <col min="1" max="8" width="23.6640625" style="75"/>
    <col min="9" max="9" width="19.6640625" style="75" customWidth="1"/>
    <col min="10" max="10" width="23.6640625" style="75"/>
    <col min="11" max="11" width="30.6640625" style="75" customWidth="1"/>
    <col min="12" max="12" width="30.33203125" style="75" bestFit="1" customWidth="1"/>
    <col min="13" max="16384" width="23.6640625" style="75"/>
  </cols>
  <sheetData>
    <row r="1" spans="1:13" x14ac:dyDescent="0.2">
      <c r="A1" s="74">
        <v>45078</v>
      </c>
    </row>
    <row r="2" spans="1:13" ht="25.5" x14ac:dyDescent="0.2">
      <c r="A2" s="76" t="s">
        <v>52</v>
      </c>
      <c r="B2" s="77" t="s">
        <v>53</v>
      </c>
      <c r="C2" s="76" t="s">
        <v>54</v>
      </c>
      <c r="D2" s="77" t="s">
        <v>55</v>
      </c>
      <c r="E2" s="77" t="s">
        <v>56</v>
      </c>
      <c r="F2" s="77" t="s">
        <v>57</v>
      </c>
      <c r="G2" s="77" t="s">
        <v>58</v>
      </c>
      <c r="H2" s="77" t="s">
        <v>59</v>
      </c>
      <c r="I2" s="77" t="s">
        <v>60</v>
      </c>
      <c r="J2" s="77" t="s">
        <v>61</v>
      </c>
      <c r="K2" s="77" t="s">
        <v>62</v>
      </c>
      <c r="L2" s="77" t="s">
        <v>63</v>
      </c>
      <c r="M2" s="78"/>
    </row>
    <row r="3" spans="1:13" x14ac:dyDescent="0.2">
      <c r="A3" s="74">
        <v>45100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9">
        <f t="shared" ref="L3" si="0">SUM(E3:K3)/35</f>
        <v>0</v>
      </c>
    </row>
    <row r="4" spans="1:13" ht="25.5" x14ac:dyDescent="0.2">
      <c r="A4" s="80"/>
      <c r="B4" s="80"/>
      <c r="C4" s="80"/>
      <c r="D4" s="81" t="s">
        <v>75</v>
      </c>
      <c r="E4" s="79" t="e">
        <f t="shared" ref="E4:K4" si="1">SUM(E3:E3)/(5*COUNTIF(E3:E3,"&gt;0"))</f>
        <v>#DIV/0!</v>
      </c>
      <c r="F4" s="79" t="e">
        <f t="shared" si="1"/>
        <v>#DIV/0!</v>
      </c>
      <c r="G4" s="79" t="e">
        <f t="shared" si="1"/>
        <v>#DIV/0!</v>
      </c>
      <c r="H4" s="79" t="e">
        <f t="shared" si="1"/>
        <v>#DIV/0!</v>
      </c>
      <c r="I4" s="79" t="e">
        <f t="shared" si="1"/>
        <v>#DIV/0!</v>
      </c>
      <c r="J4" s="79" t="e">
        <f t="shared" si="1"/>
        <v>#DIV/0!</v>
      </c>
      <c r="K4" s="79" t="e">
        <f t="shared" si="1"/>
        <v>#DIV/0!</v>
      </c>
      <c r="L4" s="79">
        <v>0</v>
      </c>
    </row>
    <row r="5" spans="1:13" x14ac:dyDescent="0.2">
      <c r="A5" s="80"/>
      <c r="B5" s="80"/>
      <c r="C5" s="80"/>
      <c r="D5" s="82"/>
      <c r="E5" s="83"/>
      <c r="F5" s="83"/>
      <c r="G5" s="83"/>
      <c r="H5" s="83"/>
      <c r="I5" s="83"/>
      <c r="J5" s="83"/>
      <c r="K5" s="83"/>
      <c r="L5" s="83"/>
    </row>
    <row r="6" spans="1:13" x14ac:dyDescent="0.2">
      <c r="A6" s="80"/>
      <c r="B6" s="80"/>
      <c r="C6" s="80"/>
      <c r="D6" s="82"/>
      <c r="E6" s="83"/>
      <c r="F6" s="83"/>
      <c r="G6" s="83"/>
      <c r="H6" s="83"/>
      <c r="I6" s="83"/>
      <c r="J6" s="83"/>
      <c r="K6" s="83"/>
      <c r="L6" s="83"/>
    </row>
    <row r="7" spans="1:13" x14ac:dyDescent="0.2">
      <c r="A7" s="391">
        <v>45108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</row>
    <row r="8" spans="1:13" ht="25.5" x14ac:dyDescent="0.2">
      <c r="A8" s="76" t="s">
        <v>52</v>
      </c>
      <c r="B8" s="77" t="s">
        <v>53</v>
      </c>
      <c r="C8" s="76" t="s">
        <v>54</v>
      </c>
      <c r="D8" s="77" t="s">
        <v>55</v>
      </c>
      <c r="E8" s="77" t="s">
        <v>56</v>
      </c>
      <c r="F8" s="77" t="s">
        <v>57</v>
      </c>
      <c r="G8" s="77" t="s">
        <v>58</v>
      </c>
      <c r="H8" s="77" t="s">
        <v>59</v>
      </c>
      <c r="I8" s="77" t="s">
        <v>60</v>
      </c>
      <c r="J8" s="77" t="s">
        <v>61</v>
      </c>
      <c r="K8" s="77" t="s">
        <v>62</v>
      </c>
      <c r="L8" s="77" t="s">
        <v>63</v>
      </c>
    </row>
    <row r="9" spans="1:13" x14ac:dyDescent="0.2">
      <c r="A9" s="76"/>
      <c r="B9" s="76"/>
      <c r="C9" s="76"/>
      <c r="D9" s="76"/>
      <c r="E9" s="76"/>
      <c r="F9" s="76"/>
      <c r="G9" s="76"/>
      <c r="H9" s="76"/>
      <c r="I9" s="76"/>
      <c r="J9" s="76"/>
      <c r="K9" s="76"/>
      <c r="L9" s="79">
        <f t="shared" ref="L9" si="2">SUM(E9:K9)/35</f>
        <v>0</v>
      </c>
    </row>
    <row r="10" spans="1:13" ht="25.5" x14ac:dyDescent="0.2">
      <c r="D10" s="84" t="s">
        <v>78</v>
      </c>
      <c r="E10" s="79" t="e">
        <f t="shared" ref="E10:K10" si="3">SUM(E9:E9)/(5*COUNTIF(E9:E9,"&gt;0"))</f>
        <v>#DIV/0!</v>
      </c>
      <c r="F10" s="79" t="e">
        <f t="shared" si="3"/>
        <v>#DIV/0!</v>
      </c>
      <c r="G10" s="79" t="e">
        <f t="shared" si="3"/>
        <v>#DIV/0!</v>
      </c>
      <c r="H10" s="79" t="e">
        <f t="shared" si="3"/>
        <v>#DIV/0!</v>
      </c>
      <c r="I10" s="79" t="e">
        <f t="shared" si="3"/>
        <v>#DIV/0!</v>
      </c>
      <c r="J10" s="79" t="e">
        <f t="shared" si="3"/>
        <v>#DIV/0!</v>
      </c>
      <c r="K10" s="79" t="e">
        <f t="shared" si="3"/>
        <v>#DIV/0!</v>
      </c>
      <c r="L10" s="79">
        <v>0</v>
      </c>
    </row>
    <row r="11" spans="1:13" x14ac:dyDescent="0.2">
      <c r="D11" s="78"/>
    </row>
    <row r="13" spans="1:13" x14ac:dyDescent="0.2">
      <c r="A13" s="391">
        <v>45139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</row>
    <row r="14" spans="1:13" ht="25.5" x14ac:dyDescent="0.2">
      <c r="A14" s="76" t="s">
        <v>52</v>
      </c>
      <c r="B14" s="77" t="s">
        <v>53</v>
      </c>
      <c r="C14" s="76" t="s">
        <v>54</v>
      </c>
      <c r="D14" s="77" t="s">
        <v>55</v>
      </c>
      <c r="E14" s="77" t="s">
        <v>56</v>
      </c>
      <c r="F14" s="77" t="s">
        <v>57</v>
      </c>
      <c r="G14" s="77" t="s">
        <v>58</v>
      </c>
      <c r="H14" s="77" t="s">
        <v>59</v>
      </c>
      <c r="I14" s="77" t="s">
        <v>60</v>
      </c>
      <c r="J14" s="77" t="s">
        <v>61</v>
      </c>
      <c r="K14" s="77" t="s">
        <v>62</v>
      </c>
      <c r="L14" s="77" t="s">
        <v>63</v>
      </c>
    </row>
    <row r="15" spans="1:13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9">
        <f t="shared" ref="L15" si="4">SUM(E15:K15)/35</f>
        <v>0</v>
      </c>
    </row>
    <row r="16" spans="1:13" ht="25.5" x14ac:dyDescent="0.2">
      <c r="D16" s="84" t="s">
        <v>78</v>
      </c>
      <c r="E16" s="79" t="e">
        <f t="shared" ref="E16:K16" si="5">SUM(E15:E15)/(5*COUNTIF(E15:E15,"&gt;0"))</f>
        <v>#DIV/0!</v>
      </c>
      <c r="F16" s="79" t="e">
        <f t="shared" si="5"/>
        <v>#DIV/0!</v>
      </c>
      <c r="G16" s="79" t="e">
        <f t="shared" si="5"/>
        <v>#DIV/0!</v>
      </c>
      <c r="H16" s="79" t="e">
        <f t="shared" si="5"/>
        <v>#DIV/0!</v>
      </c>
      <c r="I16" s="79" t="e">
        <f t="shared" si="5"/>
        <v>#DIV/0!</v>
      </c>
      <c r="J16" s="79" t="e">
        <f t="shared" si="5"/>
        <v>#DIV/0!</v>
      </c>
      <c r="K16" s="79" t="e">
        <f t="shared" si="5"/>
        <v>#DIV/0!</v>
      </c>
      <c r="L16" s="79">
        <v>0</v>
      </c>
    </row>
    <row r="17" spans="1:12" x14ac:dyDescent="0.2">
      <c r="D17" s="78"/>
    </row>
    <row r="19" spans="1:12" x14ac:dyDescent="0.2">
      <c r="A19" s="391">
        <v>45170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</row>
    <row r="20" spans="1:12" ht="25.5" x14ac:dyDescent="0.2">
      <c r="A20" s="76" t="s">
        <v>52</v>
      </c>
      <c r="B20" s="77" t="s">
        <v>53</v>
      </c>
      <c r="C20" s="76" t="s">
        <v>54</v>
      </c>
      <c r="D20" s="77" t="s">
        <v>55</v>
      </c>
      <c r="E20" s="77" t="s">
        <v>56</v>
      </c>
      <c r="F20" s="77" t="s">
        <v>57</v>
      </c>
      <c r="G20" s="77" t="s">
        <v>58</v>
      </c>
      <c r="H20" s="77" t="s">
        <v>59</v>
      </c>
      <c r="I20" s="77" t="s">
        <v>60</v>
      </c>
      <c r="J20" s="77" t="s">
        <v>61</v>
      </c>
      <c r="K20" s="77" t="s">
        <v>62</v>
      </c>
      <c r="L20" s="77" t="s">
        <v>63</v>
      </c>
    </row>
    <row r="21" spans="1:12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9">
        <f t="shared" ref="L21:L28" si="6">SUM(E21:K21)/35</f>
        <v>0</v>
      </c>
    </row>
    <row r="22" spans="1:12" x14ac:dyDescent="0.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9">
        <f t="shared" si="6"/>
        <v>0</v>
      </c>
    </row>
    <row r="23" spans="1:12" x14ac:dyDescent="0.2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9">
        <f t="shared" si="6"/>
        <v>0</v>
      </c>
    </row>
    <row r="24" spans="1:12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9">
        <f t="shared" si="6"/>
        <v>0</v>
      </c>
    </row>
    <row r="25" spans="1:12" x14ac:dyDescent="0.2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9">
        <f t="shared" si="6"/>
        <v>0</v>
      </c>
    </row>
    <row r="26" spans="1:12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9">
        <f t="shared" si="6"/>
        <v>0</v>
      </c>
    </row>
    <row r="27" spans="1:12" x14ac:dyDescent="0.2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9">
        <f t="shared" si="6"/>
        <v>0</v>
      </c>
    </row>
    <row r="28" spans="1:12" x14ac:dyDescent="0.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9">
        <f t="shared" si="6"/>
        <v>0</v>
      </c>
    </row>
    <row r="29" spans="1:12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9">
        <f>SUM(E29:K29)/35</f>
        <v>0</v>
      </c>
    </row>
    <row r="30" spans="1:12" ht="25.5" x14ac:dyDescent="0.2">
      <c r="D30" s="84" t="s">
        <v>78</v>
      </c>
      <c r="E30" s="79" t="e">
        <f>SUM(E21:E29)/(5*COUNTIF(E21:E29,"&gt;0"))</f>
        <v>#DIV/0!</v>
      </c>
      <c r="F30" s="79" t="e">
        <f t="shared" ref="F30:K30" si="7">SUM(F21:F29)/(5*COUNTIF(F21:F29,"&gt;0"))</f>
        <v>#DIV/0!</v>
      </c>
      <c r="G30" s="79" t="e">
        <f t="shared" si="7"/>
        <v>#DIV/0!</v>
      </c>
      <c r="H30" s="79" t="e">
        <f t="shared" si="7"/>
        <v>#DIV/0!</v>
      </c>
      <c r="I30" s="79" t="e">
        <f t="shared" si="7"/>
        <v>#DIV/0!</v>
      </c>
      <c r="J30" s="79" t="e">
        <f t="shared" si="7"/>
        <v>#DIV/0!</v>
      </c>
      <c r="K30" s="79" t="e">
        <f t="shared" si="7"/>
        <v>#DIV/0!</v>
      </c>
      <c r="L30" s="79" t="e">
        <f>SUM(L21:L29)/COUNTIF(L21:L29,"&gt;0")</f>
        <v>#DIV/0!</v>
      </c>
    </row>
    <row r="31" spans="1:12" x14ac:dyDescent="0.2">
      <c r="D31" s="78"/>
    </row>
    <row r="33" spans="1:12" x14ac:dyDescent="0.2">
      <c r="A33" s="391">
        <v>45200</v>
      </c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91"/>
    </row>
    <row r="34" spans="1:12" ht="25.5" x14ac:dyDescent="0.2">
      <c r="A34" s="76" t="s">
        <v>52</v>
      </c>
      <c r="B34" s="77" t="s">
        <v>53</v>
      </c>
      <c r="C34" s="76" t="s">
        <v>54</v>
      </c>
      <c r="D34" s="77" t="s">
        <v>55</v>
      </c>
      <c r="E34" s="77" t="s">
        <v>56</v>
      </c>
      <c r="F34" s="77" t="s">
        <v>57</v>
      </c>
      <c r="G34" s="77" t="s">
        <v>58</v>
      </c>
      <c r="H34" s="77" t="s">
        <v>59</v>
      </c>
      <c r="I34" s="77" t="s">
        <v>60</v>
      </c>
      <c r="J34" s="77" t="s">
        <v>61</v>
      </c>
      <c r="K34" s="77" t="s">
        <v>62</v>
      </c>
      <c r="L34" s="77" t="s">
        <v>63</v>
      </c>
    </row>
    <row r="35" spans="1:12" x14ac:dyDescent="0.2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9">
        <f>SUM(E35:K35)/35</f>
        <v>0</v>
      </c>
    </row>
    <row r="36" spans="1:12" x14ac:dyDescent="0.2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9">
        <f t="shared" ref="L36:L44" si="8">SUM(E36:K36)/35</f>
        <v>0</v>
      </c>
    </row>
    <row r="37" spans="1:12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9">
        <f t="shared" si="8"/>
        <v>0</v>
      </c>
    </row>
    <row r="38" spans="1:12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9">
        <f t="shared" si="8"/>
        <v>0</v>
      </c>
    </row>
    <row r="39" spans="1:12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9">
        <f t="shared" si="8"/>
        <v>0</v>
      </c>
    </row>
    <row r="40" spans="1:12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9">
        <f t="shared" si="8"/>
        <v>0</v>
      </c>
    </row>
    <row r="41" spans="1:12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9">
        <f t="shared" si="8"/>
        <v>0</v>
      </c>
    </row>
    <row r="42" spans="1:12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9">
        <f t="shared" si="8"/>
        <v>0</v>
      </c>
    </row>
    <row r="43" spans="1:12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9">
        <f t="shared" si="8"/>
        <v>0</v>
      </c>
    </row>
    <row r="44" spans="1:12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9">
        <f t="shared" si="8"/>
        <v>0</v>
      </c>
    </row>
    <row r="45" spans="1:12" ht="25.5" x14ac:dyDescent="0.2">
      <c r="D45" s="84" t="s">
        <v>78</v>
      </c>
      <c r="E45" s="79" t="e">
        <f>SUM(E36:E44)/(5*COUNTIF(E36:E44,"&gt;0"))</f>
        <v>#DIV/0!</v>
      </c>
      <c r="F45" s="79" t="e">
        <f t="shared" ref="F45:K45" si="9">SUM(F36:F44)/(5*COUNTIF(F36:F44,"&gt;0"))</f>
        <v>#DIV/0!</v>
      </c>
      <c r="G45" s="79" t="e">
        <f t="shared" si="9"/>
        <v>#DIV/0!</v>
      </c>
      <c r="H45" s="79" t="e">
        <f t="shared" si="9"/>
        <v>#DIV/0!</v>
      </c>
      <c r="I45" s="79" t="e">
        <f t="shared" si="9"/>
        <v>#DIV/0!</v>
      </c>
      <c r="J45" s="79" t="e">
        <f t="shared" si="9"/>
        <v>#DIV/0!</v>
      </c>
      <c r="K45" s="79" t="e">
        <f t="shared" si="9"/>
        <v>#DIV/0!</v>
      </c>
      <c r="L45" s="79" t="e">
        <f>SUM(L35:L44)/COUNTIF(L35:L44,"&gt;0")</f>
        <v>#DIV/0!</v>
      </c>
    </row>
    <row r="46" spans="1:12" x14ac:dyDescent="0.2">
      <c r="D46" s="78"/>
    </row>
    <row r="47" spans="1:12" x14ac:dyDescent="0.2">
      <c r="D47" s="78"/>
    </row>
    <row r="48" spans="1:12" x14ac:dyDescent="0.2">
      <c r="A48" s="391">
        <v>45231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</row>
    <row r="49" spans="1:12" ht="25.5" x14ac:dyDescent="0.2">
      <c r="A49" s="76" t="s">
        <v>52</v>
      </c>
      <c r="B49" s="77" t="s">
        <v>53</v>
      </c>
      <c r="C49" s="76" t="s">
        <v>54</v>
      </c>
      <c r="D49" s="77" t="s">
        <v>55</v>
      </c>
      <c r="E49" s="77" t="s">
        <v>56</v>
      </c>
      <c r="F49" s="77" t="s">
        <v>57</v>
      </c>
      <c r="G49" s="77" t="s">
        <v>58</v>
      </c>
      <c r="H49" s="77" t="s">
        <v>59</v>
      </c>
      <c r="I49" s="77" t="s">
        <v>60</v>
      </c>
      <c r="J49" s="77" t="s">
        <v>61</v>
      </c>
      <c r="K49" s="77" t="s">
        <v>62</v>
      </c>
      <c r="L49" s="77" t="s">
        <v>63</v>
      </c>
    </row>
    <row r="50" spans="1:12" x14ac:dyDescent="0.2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9">
        <f>SUM(E50:K50)/35</f>
        <v>0</v>
      </c>
    </row>
    <row r="51" spans="1:12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9">
        <f t="shared" ref="L51:L58" si="10">SUM(E51:K51)/35</f>
        <v>0</v>
      </c>
    </row>
    <row r="52" spans="1:12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9">
        <f t="shared" si="10"/>
        <v>0</v>
      </c>
    </row>
    <row r="53" spans="1:1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9">
        <f t="shared" si="10"/>
        <v>0</v>
      </c>
    </row>
    <row r="54" spans="1:1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9">
        <f t="shared" si="10"/>
        <v>0</v>
      </c>
    </row>
    <row r="55" spans="1:1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9">
        <f t="shared" si="10"/>
        <v>0</v>
      </c>
    </row>
    <row r="56" spans="1:12" x14ac:dyDescent="0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9">
        <f t="shared" si="10"/>
        <v>0</v>
      </c>
    </row>
    <row r="57" spans="1:12" x14ac:dyDescent="0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9">
        <f t="shared" si="10"/>
        <v>0</v>
      </c>
    </row>
    <row r="58" spans="1:12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9">
        <f t="shared" si="10"/>
        <v>0</v>
      </c>
    </row>
    <row r="59" spans="1:12" ht="25.5" x14ac:dyDescent="0.2">
      <c r="D59" s="84" t="s">
        <v>78</v>
      </c>
      <c r="E59" s="79" t="e">
        <f>SUM(E50:E58)/(5*COUNTIF(E50:E58,"&gt;0"))</f>
        <v>#DIV/0!</v>
      </c>
      <c r="F59" s="79" t="e">
        <f t="shared" ref="F59:K59" si="11">SUM(F50:F58)/(5*COUNTIF(F50:F58,"&gt;0"))</f>
        <v>#DIV/0!</v>
      </c>
      <c r="G59" s="79" t="e">
        <f t="shared" si="11"/>
        <v>#DIV/0!</v>
      </c>
      <c r="H59" s="79" t="e">
        <f t="shared" si="11"/>
        <v>#DIV/0!</v>
      </c>
      <c r="I59" s="79" t="e">
        <f t="shared" si="11"/>
        <v>#DIV/0!</v>
      </c>
      <c r="J59" s="79" t="e">
        <f t="shared" si="11"/>
        <v>#DIV/0!</v>
      </c>
      <c r="K59" s="79" t="e">
        <f t="shared" si="11"/>
        <v>#DIV/0!</v>
      </c>
      <c r="L59" s="79" t="e">
        <f>SUM(L50:L58)/COUNTIF(L50:L58,"&gt;0")</f>
        <v>#DIV/0!</v>
      </c>
    </row>
    <row r="60" spans="1:12" x14ac:dyDescent="0.2">
      <c r="D60" s="82"/>
      <c r="E60" s="80"/>
      <c r="F60" s="80"/>
      <c r="G60" s="80"/>
      <c r="H60" s="80"/>
      <c r="I60" s="80"/>
      <c r="J60" s="80"/>
      <c r="K60" s="80"/>
      <c r="L60" s="80"/>
    </row>
    <row r="62" spans="1:12" x14ac:dyDescent="0.2">
      <c r="A62" s="391">
        <v>45261</v>
      </c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</row>
    <row r="63" spans="1:12" ht="25.5" x14ac:dyDescent="0.2">
      <c r="A63" s="76" t="s">
        <v>52</v>
      </c>
      <c r="B63" s="77" t="s">
        <v>53</v>
      </c>
      <c r="C63" s="76" t="s">
        <v>54</v>
      </c>
      <c r="D63" s="77" t="s">
        <v>55</v>
      </c>
      <c r="E63" s="77" t="s">
        <v>56</v>
      </c>
      <c r="F63" s="77" t="s">
        <v>57</v>
      </c>
      <c r="G63" s="77" t="s">
        <v>58</v>
      </c>
      <c r="H63" s="77" t="s">
        <v>59</v>
      </c>
      <c r="I63" s="77" t="s">
        <v>60</v>
      </c>
      <c r="J63" s="77" t="s">
        <v>61</v>
      </c>
      <c r="K63" s="77" t="s">
        <v>62</v>
      </c>
      <c r="L63" s="77" t="s">
        <v>63</v>
      </c>
    </row>
    <row r="64" spans="1:12" x14ac:dyDescent="0.2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9">
        <f t="shared" ref="L64:L73" si="12">SUM(E64:K64)/35</f>
        <v>0</v>
      </c>
    </row>
    <row r="65" spans="1:12" x14ac:dyDescent="0.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9">
        <f t="shared" si="12"/>
        <v>0</v>
      </c>
    </row>
    <row r="66" spans="1:12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9">
        <f t="shared" si="12"/>
        <v>0</v>
      </c>
    </row>
    <row r="67" spans="1:1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9">
        <f t="shared" si="12"/>
        <v>0</v>
      </c>
    </row>
    <row r="68" spans="1:12" x14ac:dyDescent="0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9">
        <f t="shared" si="12"/>
        <v>0</v>
      </c>
    </row>
    <row r="69" spans="1:12" x14ac:dyDescent="0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9">
        <f t="shared" si="12"/>
        <v>0</v>
      </c>
    </row>
    <row r="70" spans="1:12" x14ac:dyDescent="0.2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9">
        <f t="shared" si="12"/>
        <v>0</v>
      </c>
    </row>
    <row r="71" spans="1:12" x14ac:dyDescent="0.2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9">
        <f t="shared" si="12"/>
        <v>0</v>
      </c>
    </row>
    <row r="72" spans="1:12" x14ac:dyDescent="0.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9">
        <f t="shared" si="12"/>
        <v>0</v>
      </c>
    </row>
    <row r="73" spans="1:12" x14ac:dyDescent="0.2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9">
        <f t="shared" si="12"/>
        <v>0</v>
      </c>
    </row>
    <row r="74" spans="1:12" ht="25.5" x14ac:dyDescent="0.2">
      <c r="D74" s="84" t="s">
        <v>78</v>
      </c>
      <c r="E74" s="79" t="e">
        <f>SUM(E64:E73)/(5*COUNTIF(E64:E73,"&gt;0"))</f>
        <v>#DIV/0!</v>
      </c>
      <c r="F74" s="79" t="e">
        <f t="shared" ref="F74:K74" si="13">SUM(F64:F73)/(5*COUNTIF(F64:F73,"&gt;0"))</f>
        <v>#DIV/0!</v>
      </c>
      <c r="G74" s="79" t="e">
        <f t="shared" si="13"/>
        <v>#DIV/0!</v>
      </c>
      <c r="H74" s="79" t="e">
        <f t="shared" si="13"/>
        <v>#DIV/0!</v>
      </c>
      <c r="I74" s="79" t="e">
        <f t="shared" si="13"/>
        <v>#DIV/0!</v>
      </c>
      <c r="J74" s="79" t="e">
        <f t="shared" si="13"/>
        <v>#DIV/0!</v>
      </c>
      <c r="K74" s="79" t="e">
        <f t="shared" si="13"/>
        <v>#DIV/0!</v>
      </c>
      <c r="L74" s="79" t="e">
        <f>SUM(L64:L73)/COUNTIF(L64:L73,"&gt;0")</f>
        <v>#DIV/0!</v>
      </c>
    </row>
    <row r="75" spans="1:12" x14ac:dyDescent="0.2">
      <c r="D75" s="78"/>
    </row>
    <row r="77" spans="1:12" x14ac:dyDescent="0.2">
      <c r="A77" s="391">
        <v>45292</v>
      </c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</row>
    <row r="78" spans="1:12" ht="25.5" x14ac:dyDescent="0.2">
      <c r="A78" s="76" t="s">
        <v>52</v>
      </c>
      <c r="B78" s="77" t="s">
        <v>53</v>
      </c>
      <c r="C78" s="76" t="s">
        <v>54</v>
      </c>
      <c r="D78" s="77" t="s">
        <v>55</v>
      </c>
      <c r="E78" s="77" t="s">
        <v>56</v>
      </c>
      <c r="F78" s="77" t="s">
        <v>57</v>
      </c>
      <c r="G78" s="77" t="s">
        <v>58</v>
      </c>
      <c r="H78" s="77" t="s">
        <v>59</v>
      </c>
      <c r="I78" s="77" t="s">
        <v>60</v>
      </c>
      <c r="J78" s="77" t="s">
        <v>61</v>
      </c>
      <c r="K78" s="77" t="s">
        <v>62</v>
      </c>
      <c r="L78" s="77" t="s">
        <v>63</v>
      </c>
    </row>
    <row r="79" spans="1:12" x14ac:dyDescent="0.2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9">
        <f t="shared" ref="L79:L89" si="14">SUM(E79:K79)/35</f>
        <v>0</v>
      </c>
    </row>
    <row r="80" spans="1:12" x14ac:dyDescent="0.2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9">
        <f t="shared" si="14"/>
        <v>0</v>
      </c>
    </row>
    <row r="81" spans="1:12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9">
        <f t="shared" si="14"/>
        <v>0</v>
      </c>
    </row>
    <row r="82" spans="1:12" x14ac:dyDescent="0.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9">
        <f t="shared" si="14"/>
        <v>0</v>
      </c>
    </row>
    <row r="83" spans="1:12" x14ac:dyDescent="0.2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9">
        <f t="shared" si="14"/>
        <v>0</v>
      </c>
    </row>
    <row r="84" spans="1:12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9">
        <f t="shared" si="14"/>
        <v>0</v>
      </c>
    </row>
    <row r="85" spans="1:12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9">
        <f t="shared" si="14"/>
        <v>0</v>
      </c>
    </row>
    <row r="86" spans="1:12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9">
        <f t="shared" si="14"/>
        <v>0</v>
      </c>
    </row>
    <row r="87" spans="1:12" x14ac:dyDescent="0.2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9">
        <f t="shared" si="14"/>
        <v>0</v>
      </c>
    </row>
    <row r="88" spans="1:1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9">
        <f t="shared" si="14"/>
        <v>0</v>
      </c>
    </row>
    <row r="89" spans="1:12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9">
        <f t="shared" si="14"/>
        <v>0</v>
      </c>
    </row>
    <row r="90" spans="1:12" ht="25.5" x14ac:dyDescent="0.2">
      <c r="D90" s="85" t="s">
        <v>78</v>
      </c>
      <c r="E90" s="79" t="e">
        <f>SUM(E79:E89)/(5*COUNTIF(E79:E89,"&gt;0"))</f>
        <v>#DIV/0!</v>
      </c>
      <c r="F90" s="79" t="e">
        <f t="shared" ref="F90:K90" si="15">SUM(F79:F89)/(5*COUNTIF(F79:F89,"&gt;0"))</f>
        <v>#DIV/0!</v>
      </c>
      <c r="G90" s="79" t="e">
        <f t="shared" si="15"/>
        <v>#DIV/0!</v>
      </c>
      <c r="H90" s="79" t="e">
        <f t="shared" si="15"/>
        <v>#DIV/0!</v>
      </c>
      <c r="I90" s="79" t="e">
        <f t="shared" si="15"/>
        <v>#DIV/0!</v>
      </c>
      <c r="J90" s="79" t="e">
        <f t="shared" si="15"/>
        <v>#DIV/0!</v>
      </c>
      <c r="K90" s="79" t="e">
        <f t="shared" si="15"/>
        <v>#DIV/0!</v>
      </c>
      <c r="L90" s="79" t="e">
        <f>SUM(L79:L89)/COUNTIF(L79:L89,"&gt;0")</f>
        <v>#DIV/0!</v>
      </c>
    </row>
    <row r="91" spans="1:12" x14ac:dyDescent="0.2">
      <c r="D91" s="78"/>
    </row>
    <row r="93" spans="1:12" x14ac:dyDescent="0.2">
      <c r="A93" s="391">
        <v>45323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</row>
    <row r="94" spans="1:12" ht="25.5" x14ac:dyDescent="0.2">
      <c r="A94" s="76" t="s">
        <v>52</v>
      </c>
      <c r="B94" s="77" t="s">
        <v>53</v>
      </c>
      <c r="C94" s="76" t="s">
        <v>54</v>
      </c>
      <c r="D94" s="77" t="s">
        <v>55</v>
      </c>
      <c r="E94" s="77" t="s">
        <v>56</v>
      </c>
      <c r="F94" s="77" t="s">
        <v>57</v>
      </c>
      <c r="G94" s="77" t="s">
        <v>58</v>
      </c>
      <c r="H94" s="77" t="s">
        <v>59</v>
      </c>
      <c r="I94" s="77" t="s">
        <v>60</v>
      </c>
      <c r="J94" s="77" t="s">
        <v>61</v>
      </c>
      <c r="K94" s="77" t="s">
        <v>62</v>
      </c>
      <c r="L94" s="77" t="s">
        <v>63</v>
      </c>
    </row>
    <row r="95" spans="1:12" x14ac:dyDescent="0.2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9">
        <f t="shared" ref="L95:L104" si="16">SUM(E95:K95)/35</f>
        <v>0</v>
      </c>
    </row>
    <row r="96" spans="1:12" x14ac:dyDescent="0.2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9">
        <f t="shared" si="16"/>
        <v>0</v>
      </c>
    </row>
    <row r="97" spans="1:12" x14ac:dyDescent="0.2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9">
        <f t="shared" si="16"/>
        <v>0</v>
      </c>
    </row>
    <row r="98" spans="1:12" x14ac:dyDescent="0.2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9">
        <f t="shared" si="16"/>
        <v>0</v>
      </c>
    </row>
    <row r="99" spans="1:12" x14ac:dyDescent="0.2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9">
        <f t="shared" si="16"/>
        <v>0</v>
      </c>
    </row>
    <row r="100" spans="1:12" x14ac:dyDescent="0.2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9">
        <f t="shared" si="16"/>
        <v>0</v>
      </c>
    </row>
    <row r="101" spans="1:12" x14ac:dyDescent="0.2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9">
        <f t="shared" si="16"/>
        <v>0</v>
      </c>
    </row>
    <row r="102" spans="1:12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9">
        <f t="shared" si="16"/>
        <v>0</v>
      </c>
    </row>
    <row r="103" spans="1:12" x14ac:dyDescent="0.2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9">
        <f t="shared" si="16"/>
        <v>0</v>
      </c>
    </row>
    <row r="104" spans="1:12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9">
        <f t="shared" si="16"/>
        <v>0</v>
      </c>
    </row>
    <row r="105" spans="1:12" ht="25.5" x14ac:dyDescent="0.2">
      <c r="D105" s="85" t="s">
        <v>78</v>
      </c>
      <c r="E105" s="79" t="e">
        <f>SUM(E95:E104)/(5*COUNTIF(E95:E104,"&gt;0"))</f>
        <v>#DIV/0!</v>
      </c>
      <c r="F105" s="79" t="e">
        <f t="shared" ref="F105:K105" si="17">SUM(F95:F104)/(5*COUNTIF(F95:F104,"&gt;0"))</f>
        <v>#DIV/0!</v>
      </c>
      <c r="G105" s="79" t="e">
        <f t="shared" si="17"/>
        <v>#DIV/0!</v>
      </c>
      <c r="H105" s="79" t="e">
        <f t="shared" si="17"/>
        <v>#DIV/0!</v>
      </c>
      <c r="I105" s="79" t="e">
        <f t="shared" si="17"/>
        <v>#DIV/0!</v>
      </c>
      <c r="J105" s="79" t="e">
        <f t="shared" si="17"/>
        <v>#DIV/0!</v>
      </c>
      <c r="K105" s="79" t="e">
        <f t="shared" si="17"/>
        <v>#DIV/0!</v>
      </c>
      <c r="L105" s="79" t="e">
        <f>SUM(L95:L104)/COUNTIF(L95:L104,"&gt;0")</f>
        <v>#DIV/0!</v>
      </c>
    </row>
    <row r="109" spans="1:12" x14ac:dyDescent="0.2">
      <c r="A109" s="391">
        <v>45352</v>
      </c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</row>
    <row r="110" spans="1:12" ht="25.5" x14ac:dyDescent="0.2">
      <c r="A110" s="76" t="s">
        <v>52</v>
      </c>
      <c r="B110" s="77" t="s">
        <v>53</v>
      </c>
      <c r="C110" s="76" t="s">
        <v>54</v>
      </c>
      <c r="D110" s="77" t="s">
        <v>55</v>
      </c>
      <c r="E110" s="77" t="s">
        <v>56</v>
      </c>
      <c r="F110" s="77" t="s">
        <v>57</v>
      </c>
      <c r="G110" s="77" t="s">
        <v>58</v>
      </c>
      <c r="H110" s="77" t="s">
        <v>59</v>
      </c>
      <c r="I110" s="77" t="s">
        <v>60</v>
      </c>
      <c r="J110" s="77" t="s">
        <v>61</v>
      </c>
      <c r="K110" s="77" t="s">
        <v>62</v>
      </c>
      <c r="L110" s="77" t="s">
        <v>63</v>
      </c>
    </row>
    <row r="111" spans="1:12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9">
        <f t="shared" ref="L111:L120" si="18">SUM(E111:K111)/35</f>
        <v>0</v>
      </c>
    </row>
    <row r="112" spans="1:12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9">
        <f t="shared" si="18"/>
        <v>0</v>
      </c>
    </row>
    <row r="113" spans="1:12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9">
        <f t="shared" si="18"/>
        <v>0</v>
      </c>
    </row>
    <row r="114" spans="1:12" x14ac:dyDescent="0.2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9">
        <f t="shared" si="18"/>
        <v>0</v>
      </c>
    </row>
    <row r="115" spans="1:12" x14ac:dyDescent="0.2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9">
        <f t="shared" si="18"/>
        <v>0</v>
      </c>
    </row>
    <row r="116" spans="1:12" x14ac:dyDescent="0.2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9">
        <f t="shared" si="18"/>
        <v>0</v>
      </c>
    </row>
    <row r="117" spans="1:1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9">
        <f t="shared" si="18"/>
        <v>0</v>
      </c>
    </row>
    <row r="118" spans="1:1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9">
        <f t="shared" si="18"/>
        <v>0</v>
      </c>
    </row>
    <row r="119" spans="1:12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9">
        <f t="shared" si="18"/>
        <v>0</v>
      </c>
    </row>
    <row r="120" spans="1:12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9">
        <f t="shared" si="18"/>
        <v>0</v>
      </c>
    </row>
    <row r="121" spans="1:12" ht="25.5" x14ac:dyDescent="0.2">
      <c r="D121" s="85" t="s">
        <v>78</v>
      </c>
      <c r="E121" s="79" t="e">
        <f>SUM(E111:E120)/(5*COUNTIF(E111:E120,"&gt;0"))</f>
        <v>#DIV/0!</v>
      </c>
      <c r="F121" s="79" t="e">
        <f t="shared" ref="F121:K121" si="19">SUM(F111:F120)/(5*COUNTIF(F111:F120,"&gt;0"))</f>
        <v>#DIV/0!</v>
      </c>
      <c r="G121" s="79" t="e">
        <f t="shared" si="19"/>
        <v>#DIV/0!</v>
      </c>
      <c r="H121" s="79" t="e">
        <f t="shared" si="19"/>
        <v>#DIV/0!</v>
      </c>
      <c r="I121" s="79" t="e">
        <f t="shared" si="19"/>
        <v>#DIV/0!</v>
      </c>
      <c r="J121" s="79" t="e">
        <f t="shared" si="19"/>
        <v>#DIV/0!</v>
      </c>
      <c r="K121" s="79" t="e">
        <f t="shared" si="19"/>
        <v>#DIV/0!</v>
      </c>
      <c r="L121" s="79" t="e">
        <f>SUM(L111:L120)/COUNTIF(L111:L120,"&gt;0")</f>
        <v>#DIV/0!</v>
      </c>
    </row>
  </sheetData>
  <mergeCells count="9">
    <mergeCell ref="A77:L77"/>
    <mergeCell ref="A93:L93"/>
    <mergeCell ref="A109:L109"/>
    <mergeCell ref="A7:L7"/>
    <mergeCell ref="A13:L13"/>
    <mergeCell ref="A19:L19"/>
    <mergeCell ref="A33:L33"/>
    <mergeCell ref="A48:L48"/>
    <mergeCell ref="A62:L6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19B9-6206-4174-83BA-4E27B27115D5}">
  <dimension ref="A1:AM15"/>
  <sheetViews>
    <sheetView workbookViewId="0">
      <pane xSplit="1" ySplit="2" topLeftCell="R3" activePane="bottomRight" state="frozen"/>
      <selection pane="topRight" activeCell="B1" sqref="B1"/>
      <selection pane="bottomLeft" activeCell="A3" sqref="A3"/>
      <selection pane="bottomRight" activeCell="T8" sqref="T8"/>
    </sheetView>
  </sheetViews>
  <sheetFormatPr defaultColWidth="9.33203125" defaultRowHeight="12.75" x14ac:dyDescent="0.2"/>
  <cols>
    <col min="1" max="1" width="16.332031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19.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6.1640625" style="41" customWidth="1"/>
    <col min="33" max="33" width="15.83203125" style="41" customWidth="1"/>
    <col min="34" max="34" width="14.33203125" style="41" customWidth="1"/>
    <col min="35" max="35" width="15.83203125" style="41" customWidth="1"/>
    <col min="36" max="36" width="14" style="41" customWidth="1"/>
    <col min="37" max="37" width="15.33203125" style="41" customWidth="1"/>
    <col min="38" max="38" width="18.33203125" style="41" customWidth="1"/>
    <col min="39" max="39" width="22" style="41" customWidth="1"/>
    <col min="40" max="16384" width="9.33203125" style="41"/>
  </cols>
  <sheetData>
    <row r="1" spans="1:39" s="64" customFormat="1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405" t="s">
        <v>83</v>
      </c>
      <c r="R1" s="406"/>
      <c r="S1" s="406"/>
      <c r="T1" s="406"/>
      <c r="U1" s="406"/>
      <c r="V1" s="406"/>
      <c r="W1" s="406"/>
      <c r="X1" s="406"/>
      <c r="Y1" s="407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63</v>
      </c>
    </row>
    <row r="2" spans="1:39" s="64" customFormat="1" ht="53.25" customHeight="1" x14ac:dyDescent="0.2">
      <c r="A2" s="95" t="s">
        <v>0</v>
      </c>
      <c r="B2" s="98" t="s">
        <v>1</v>
      </c>
      <c r="C2" s="98" t="s">
        <v>2</v>
      </c>
      <c r="D2" s="99" t="s">
        <v>3</v>
      </c>
      <c r="E2" s="99" t="s">
        <v>4</v>
      </c>
      <c r="F2" s="99" t="s">
        <v>5</v>
      </c>
      <c r="G2" s="99" t="s">
        <v>6</v>
      </c>
      <c r="H2" s="99" t="s">
        <v>7</v>
      </c>
      <c r="I2" s="99" t="s">
        <v>8</v>
      </c>
      <c r="J2" s="99" t="s">
        <v>38</v>
      </c>
      <c r="K2" s="100" t="s">
        <v>19</v>
      </c>
      <c r="L2" s="100" t="s">
        <v>20</v>
      </c>
      <c r="M2" s="100" t="s">
        <v>21</v>
      </c>
      <c r="N2" s="100" t="s">
        <v>22</v>
      </c>
      <c r="O2" s="101" t="s">
        <v>23</v>
      </c>
      <c r="P2" s="100" t="s">
        <v>24</v>
      </c>
      <c r="Q2" s="89" t="s">
        <v>25</v>
      </c>
      <c r="R2" s="89" t="s">
        <v>26</v>
      </c>
      <c r="S2" s="89" t="s">
        <v>27</v>
      </c>
      <c r="T2" s="89" t="s">
        <v>346</v>
      </c>
      <c r="U2" s="89" t="s">
        <v>50</v>
      </c>
      <c r="V2" s="89" t="s">
        <v>47</v>
      </c>
      <c r="W2" s="89" t="s">
        <v>48</v>
      </c>
      <c r="X2" s="89" t="s">
        <v>49</v>
      </c>
      <c r="Y2" s="102" t="s">
        <v>28</v>
      </c>
      <c r="Z2" s="103" t="s">
        <v>37</v>
      </c>
      <c r="AA2" s="103" t="s">
        <v>29</v>
      </c>
      <c r="AB2" s="103" t="s">
        <v>30</v>
      </c>
      <c r="AC2" s="103" t="s">
        <v>31</v>
      </c>
      <c r="AD2" s="103" t="s">
        <v>32</v>
      </c>
      <c r="AE2" s="63" t="s">
        <v>34</v>
      </c>
      <c r="AF2" s="51" t="s">
        <v>56</v>
      </c>
      <c r="AG2" s="52" t="s">
        <v>57</v>
      </c>
      <c r="AH2" s="52" t="s">
        <v>58</v>
      </c>
      <c r="AI2" s="52" t="s">
        <v>59</v>
      </c>
      <c r="AJ2" s="52" t="s">
        <v>60</v>
      </c>
      <c r="AK2" s="52" t="s">
        <v>61</v>
      </c>
      <c r="AL2" s="52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INDICATORS'!C6</f>
        <v>0</v>
      </c>
      <c r="C3" s="43">
        <f>'LAGGING INDICATORS'!D6</f>
        <v>0</v>
      </c>
      <c r="D3" s="43">
        <f>'LAGGING INDICATORS'!E6</f>
        <v>0</v>
      </c>
      <c r="E3" s="43">
        <f>'LAGGING INDICATORS'!F6</f>
        <v>0</v>
      </c>
      <c r="F3" s="43">
        <f>'LAGGING INDICATORS'!G6</f>
        <v>0</v>
      </c>
      <c r="G3" s="43">
        <f>'LAGGING INDICATORS'!H6</f>
        <v>0</v>
      </c>
      <c r="H3" s="43">
        <f>'LAGGING INDICATORS'!I6</f>
        <v>0</v>
      </c>
      <c r="I3" s="43">
        <f>'LAGGING INDICATORS'!J6</f>
        <v>0</v>
      </c>
      <c r="J3" s="43">
        <f>'LAGGING INDICATORS'!K6</f>
        <v>30</v>
      </c>
      <c r="K3" s="45">
        <f>'LEADING INDICATORS'!C6</f>
        <v>0</v>
      </c>
      <c r="L3" s="45">
        <f>'LEADING INDICATORS'!D6</f>
        <v>0</v>
      </c>
      <c r="M3" s="45">
        <f>'LEADING INDICATORS'!E6</f>
        <v>0</v>
      </c>
      <c r="N3" s="45">
        <f>'LEADING INDICATORS'!F6</f>
        <v>0</v>
      </c>
      <c r="O3" s="45">
        <f>'LEADING INDICATORS'!G6</f>
        <v>0</v>
      </c>
      <c r="P3" s="45">
        <f>'LEADING INDICATORS'!H6</f>
        <v>0</v>
      </c>
      <c r="Q3" s="48">
        <f>'ENVIRONMENTAL CONTROLS'!C6</f>
        <v>0</v>
      </c>
      <c r="R3" s="48">
        <f>'ENVIRONMENTAL CONTROLS'!D6</f>
        <v>0</v>
      </c>
      <c r="S3" s="48">
        <f>'ENVIRONMENTAL CONTROLS'!E6</f>
        <v>0</v>
      </c>
      <c r="T3" s="48">
        <f>'ENVIRONMENTAL CONTROLS'!F6</f>
        <v>0</v>
      </c>
      <c r="U3" s="48">
        <f>'ENVIRONMENTAL CONTROLS'!G6</f>
        <v>0</v>
      </c>
      <c r="V3" s="54">
        <f>'ENVIRONMENTAL CONTROLS'!H6</f>
        <v>0</v>
      </c>
      <c r="W3" s="54">
        <f>'ENVIRONMENTAL CONTROLS'!I6</f>
        <v>0</v>
      </c>
      <c r="X3" s="54">
        <f>'ENVIRONMENTAL CONTROLS'!J6</f>
        <v>0</v>
      </c>
      <c r="Y3" s="48">
        <f>'ENVIRONMENTAL CONTROLS'!K6</f>
        <v>0</v>
      </c>
      <c r="Z3" s="55">
        <f>'SAFETY TRAINING'!C6</f>
        <v>0</v>
      </c>
      <c r="AA3" s="55">
        <f>'SAFETY TRAINING'!D6</f>
        <v>0</v>
      </c>
      <c r="AB3" s="55">
        <f>'SAFETY TRAINING'!E6</f>
        <v>0</v>
      </c>
      <c r="AC3" s="55">
        <f>'SAFETY TRAINING'!F6</f>
        <v>0</v>
      </c>
      <c r="AD3" s="56">
        <f>'SAFETY TRAINING'!G6</f>
        <v>0</v>
      </c>
      <c r="AE3" s="57">
        <f>'5S SCORES'!C6</f>
        <v>0</v>
      </c>
      <c r="AF3" s="58"/>
      <c r="AG3" s="59"/>
      <c r="AH3" s="59"/>
      <c r="AI3" s="59"/>
      <c r="AJ3" s="59"/>
      <c r="AK3" s="59"/>
      <c r="AL3" s="59"/>
      <c r="AM3" s="93"/>
    </row>
    <row r="4" spans="1:39" ht="15.75" x14ac:dyDescent="0.2">
      <c r="A4" s="53">
        <v>45047</v>
      </c>
      <c r="B4" s="43">
        <f>'LAGGING INDICATORS'!C17</f>
        <v>0</v>
      </c>
      <c r="C4" s="43">
        <f>'LAGGING INDICATORS'!D17</f>
        <v>0</v>
      </c>
      <c r="D4" s="43">
        <f>'LAGGING INDICATORS'!E17</f>
        <v>0</v>
      </c>
      <c r="E4" s="43">
        <f>'LAGGING INDICATORS'!F17</f>
        <v>0</v>
      </c>
      <c r="F4" s="43">
        <f>'LAGGING INDICATORS'!G17</f>
        <v>0</v>
      </c>
      <c r="G4" s="43">
        <f>'LAGGING INDICATORS'!H17</f>
        <v>0</v>
      </c>
      <c r="H4" s="43">
        <f>'LAGGING INDICATORS'!I17</f>
        <v>0</v>
      </c>
      <c r="I4" s="43">
        <f>'LAGGING INDICATORS'!J17</f>
        <v>0</v>
      </c>
      <c r="J4" s="43">
        <f>'LAGGING INDICATORS'!K17</f>
        <v>31</v>
      </c>
      <c r="K4" s="45">
        <f>'LEADING INDICATORS'!C17</f>
        <v>0</v>
      </c>
      <c r="L4" s="45">
        <f>'LEADING INDICATORS'!D17</f>
        <v>0</v>
      </c>
      <c r="M4" s="45">
        <f>'LEADING INDICATORS'!E17</f>
        <v>1</v>
      </c>
      <c r="N4" s="45">
        <f>'LEADING INDICATORS'!F17</f>
        <v>0</v>
      </c>
      <c r="O4" s="45">
        <f>'LEADING INDICATORS'!G17</f>
        <v>0</v>
      </c>
      <c r="P4" s="45">
        <f>'LEADING INDICATORS'!H17</f>
        <v>0</v>
      </c>
      <c r="Q4" s="48">
        <f>'ENVIRONMENTAL CONTROLS'!C17</f>
        <v>0</v>
      </c>
      <c r="R4" s="48">
        <f>'ENVIRONMENTAL CONTROLS'!D17</f>
        <v>0</v>
      </c>
      <c r="S4" s="48">
        <f>'ENVIRONMENTAL CONTROLS'!E17</f>
        <v>0</v>
      </c>
      <c r="T4" s="48">
        <f>'ENVIRONMENTAL CONTROLS'!F17</f>
        <v>0</v>
      </c>
      <c r="U4" s="48">
        <f>'ENVIRONMENTAL CONTROLS'!G17</f>
        <v>752</v>
      </c>
      <c r="V4" s="54">
        <f>'ENVIRONMENTAL CONTROLS'!H17</f>
        <v>0</v>
      </c>
      <c r="W4" s="54">
        <f>'ENVIRONMENTAL CONTROLS'!I17</f>
        <v>277.488</v>
      </c>
      <c r="X4" s="54">
        <f>'ENVIRONMENTAL CONTROLS'!J17</f>
        <v>277.488</v>
      </c>
      <c r="Y4" s="48">
        <f>'ENVIRONMENTAL CONTROLS'!K17</f>
        <v>0</v>
      </c>
      <c r="Z4" s="55">
        <f>'SAFETY TRAINING'!C17</f>
        <v>0</v>
      </c>
      <c r="AA4" s="55">
        <f>'SAFETY TRAINING'!D17</f>
        <v>0</v>
      </c>
      <c r="AB4" s="55">
        <f>'SAFETY TRAINING'!E17</f>
        <v>0</v>
      </c>
      <c r="AC4" s="55">
        <f>'SAFETY TRAINING'!F17</f>
        <v>0</v>
      </c>
      <c r="AD4" s="56">
        <f>'SAFETY TRAINING'!G17</f>
        <v>0</v>
      </c>
      <c r="AE4" s="57">
        <f>'5S SCORES'!C17</f>
        <v>0</v>
      </c>
      <c r="AF4" s="58"/>
      <c r="AG4" s="59"/>
      <c r="AH4" s="59"/>
      <c r="AI4" s="59"/>
      <c r="AJ4" s="59"/>
      <c r="AK4" s="59"/>
      <c r="AL4" s="59"/>
      <c r="AM4" s="94"/>
    </row>
    <row r="5" spans="1:39" ht="15.75" x14ac:dyDescent="0.2">
      <c r="A5" s="53">
        <v>45078</v>
      </c>
      <c r="B5" s="43">
        <f>'LAGGING INDICATORS'!C28</f>
        <v>0</v>
      </c>
      <c r="C5" s="43">
        <f>'LAGGING INDICATORS'!D28</f>
        <v>0</v>
      </c>
      <c r="D5" s="43">
        <f>'LAGGING INDICATORS'!E28</f>
        <v>0</v>
      </c>
      <c r="E5" s="43">
        <f>'LAGGING INDICATORS'!F28</f>
        <v>0</v>
      </c>
      <c r="F5" s="43">
        <f>'LAGGING INDICATORS'!G28</f>
        <v>0</v>
      </c>
      <c r="G5" s="43">
        <f>'LAGGING INDICATORS'!H28</f>
        <v>0</v>
      </c>
      <c r="H5" s="43">
        <f>'LAGGING INDICATORS'!I28</f>
        <v>0</v>
      </c>
      <c r="I5" s="43">
        <f>'LAGGING INDICATORS'!J28</f>
        <v>0</v>
      </c>
      <c r="J5" s="43">
        <f>'LAGGING INDICATORS'!K28</f>
        <v>30</v>
      </c>
      <c r="K5" s="45">
        <f>'LEADING INDICATORS'!C28</f>
        <v>0</v>
      </c>
      <c r="L5" s="45">
        <f>'LEADING INDICATORS'!D28</f>
        <v>0</v>
      </c>
      <c r="M5" s="45">
        <f>'LEADING INDICATORS'!E28</f>
        <v>1</v>
      </c>
      <c r="N5" s="45">
        <f>'LEADING INDICATORS'!F28</f>
        <v>0</v>
      </c>
      <c r="O5" s="45">
        <f>'LEADING INDICATORS'!G28</f>
        <v>0</v>
      </c>
      <c r="P5" s="45">
        <f>'LEADING INDICATORS'!H28</f>
        <v>0</v>
      </c>
      <c r="Q5" s="48">
        <f>'ENVIRONMENTAL CONTROLS'!C28</f>
        <v>65</v>
      </c>
      <c r="R5" s="48">
        <f>'ENVIRONMENTAL CONTROLS'!D28</f>
        <v>39</v>
      </c>
      <c r="S5" s="48">
        <f>'ENVIRONMENTAL CONTROLS'!E28</f>
        <v>6</v>
      </c>
      <c r="T5" s="48">
        <f>'ENVIRONMENTAL CONTROLS'!F28</f>
        <v>2385</v>
      </c>
      <c r="U5" s="48">
        <f>'ENVIRONMENTAL CONTROLS'!G28</f>
        <v>2655</v>
      </c>
      <c r="V5" s="54">
        <f>'ENVIRONMENTAL CONTROLS'!H28</f>
        <v>6327.4049999999997</v>
      </c>
      <c r="W5" s="54">
        <f>'ENVIRONMENTAL CONTROLS'!I28</f>
        <v>979.69499999999994</v>
      </c>
      <c r="X5" s="54">
        <f>'ENVIRONMENTAL CONTROLS'!J28</f>
        <v>7307.0999999999995</v>
      </c>
      <c r="Y5" s="48">
        <f>'ENVIRONMENTAL CONTROLS'!K28</f>
        <v>0</v>
      </c>
      <c r="Z5" s="55">
        <f>'SAFETY TRAINING'!C28</f>
        <v>1</v>
      </c>
      <c r="AA5" s="55">
        <f>'SAFETY TRAINING'!D28</f>
        <v>8</v>
      </c>
      <c r="AB5" s="55">
        <f>'SAFETY TRAINING'!E28</f>
        <v>3</v>
      </c>
      <c r="AC5" s="55">
        <f>'SAFETY TRAINING'!F28</f>
        <v>6</v>
      </c>
      <c r="AD5" s="56">
        <f>'SAFETY TRAINING'!G28</f>
        <v>3045.45</v>
      </c>
      <c r="AE5" s="57">
        <f>'5S SCORES'!C28</f>
        <v>0</v>
      </c>
      <c r="AF5" s="58"/>
      <c r="AG5" s="60"/>
      <c r="AH5" s="60"/>
      <c r="AI5" s="60"/>
      <c r="AJ5" s="60"/>
      <c r="AK5" s="60"/>
      <c r="AL5" s="60"/>
      <c r="AM5" s="93"/>
    </row>
    <row r="6" spans="1:39" ht="15.75" x14ac:dyDescent="0.2">
      <c r="A6" s="53">
        <v>45108</v>
      </c>
      <c r="B6" s="43">
        <f>'LAGGING INDICATORS'!C39</f>
        <v>0</v>
      </c>
      <c r="C6" s="43">
        <f>'LAGGING INDICATORS'!D39</f>
        <v>0</v>
      </c>
      <c r="D6" s="43">
        <f>'LAGGING INDICATORS'!E39</f>
        <v>0</v>
      </c>
      <c r="E6" s="43">
        <f>'LAGGING INDICATORS'!F39</f>
        <v>0</v>
      </c>
      <c r="F6" s="43">
        <f>'LAGGING INDICATORS'!G39</f>
        <v>0</v>
      </c>
      <c r="G6" s="43">
        <f>'LAGGING INDICATORS'!H39</f>
        <v>0</v>
      </c>
      <c r="H6" s="43">
        <f>'LAGGING INDICATORS'!I39</f>
        <v>0</v>
      </c>
      <c r="I6" s="43">
        <f>'LAGGING INDICATORS'!J39</f>
        <v>0</v>
      </c>
      <c r="J6" s="43">
        <f>'LAGGING INDICATORS'!K39</f>
        <v>31</v>
      </c>
      <c r="K6" s="45">
        <f>'LEADING INDICATORS'!C39</f>
        <v>1</v>
      </c>
      <c r="L6" s="45">
        <f>'LEADING INDICATORS'!D39</f>
        <v>0</v>
      </c>
      <c r="M6" s="45">
        <f>'LEADING INDICATORS'!E39</f>
        <v>1</v>
      </c>
      <c r="N6" s="45">
        <f>'LEADING INDICATORS'!F39</f>
        <v>1</v>
      </c>
      <c r="O6" s="45">
        <f>'LEADING INDICATORS'!G39</f>
        <v>1</v>
      </c>
      <c r="P6" s="45">
        <f>'LEADING INDICATORS'!H39</f>
        <v>1</v>
      </c>
      <c r="Q6" s="48">
        <f>'ENVIRONMENTAL CONTROLS'!C39</f>
        <v>0</v>
      </c>
      <c r="R6" s="48">
        <f>'ENVIRONMENTAL CONTROLS'!D39</f>
        <v>0</v>
      </c>
      <c r="S6" s="48">
        <f>'ENVIRONMENTAL CONTROLS'!E39</f>
        <v>0</v>
      </c>
      <c r="T6" s="48">
        <f>'ENVIRONMENTAL CONTROLS'!F39</f>
        <v>1325</v>
      </c>
      <c r="U6" s="48">
        <f>'ENVIRONMENTAL CONTROLS'!G39</f>
        <v>907</v>
      </c>
      <c r="V6" s="54">
        <f>'ENVIRONMENTAL CONTROLS'!H39</f>
        <v>3515.2249999999999</v>
      </c>
      <c r="W6" s="54">
        <f>'ENVIRONMENTAL CONTROLS'!I39</f>
        <v>334.68299999999999</v>
      </c>
      <c r="X6" s="54">
        <f>'ENVIRONMENTAL CONTROLS'!J39</f>
        <v>3849.9079999999999</v>
      </c>
      <c r="Y6" s="48">
        <f>'ENVIRONMENTAL CONTROLS'!K39</f>
        <v>0</v>
      </c>
      <c r="Z6" s="55">
        <f>'SAFETY TRAINING'!C39</f>
        <v>2</v>
      </c>
      <c r="AA6" s="55">
        <f>'SAFETY TRAINING'!D39</f>
        <v>2</v>
      </c>
      <c r="AB6" s="55">
        <f>'SAFETY TRAINING'!E39</f>
        <v>1</v>
      </c>
      <c r="AC6" s="55">
        <f>'SAFETY TRAINING'!F39</f>
        <v>5.5</v>
      </c>
      <c r="AD6" s="56">
        <f>'SAFETY TRAINING'!G39</f>
        <v>0</v>
      </c>
      <c r="AE6" s="57">
        <f>'5S SCORES'!C39</f>
        <v>0.8</v>
      </c>
      <c r="AF6" s="58" t="e">
        <f>'WINPART QLTY KPI'!E10</f>
        <v>#DIV/0!</v>
      </c>
      <c r="AG6" s="58" t="e">
        <f>'WINPART QLTY KPI'!F10</f>
        <v>#DIV/0!</v>
      </c>
      <c r="AH6" s="58" t="e">
        <f>'WINPART QLTY KPI'!G10</f>
        <v>#DIV/0!</v>
      </c>
      <c r="AI6" s="58" t="e">
        <f>'WINPART QLTY KPI'!H10</f>
        <v>#DIV/0!</v>
      </c>
      <c r="AJ6" s="58" t="e">
        <f>'WINPART QLTY KPI'!I10</f>
        <v>#DIV/0!</v>
      </c>
      <c r="AK6" s="58" t="e">
        <f>'WINPART QLTY KPI'!J10</f>
        <v>#DIV/0!</v>
      </c>
      <c r="AL6" s="58" t="e">
        <f>'WINPART QLTY KPI'!K10</f>
        <v>#DIV/0!</v>
      </c>
      <c r="AM6" s="93">
        <f>'WINPART QLTY KPI'!L10</f>
        <v>0</v>
      </c>
    </row>
    <row r="7" spans="1:39" ht="15.75" x14ac:dyDescent="0.2">
      <c r="A7" s="53">
        <v>45139</v>
      </c>
      <c r="B7" s="43">
        <f>'LAGGING INDICATORS'!C50</f>
        <v>0</v>
      </c>
      <c r="C7" s="43">
        <f>'LAGGING INDICATORS'!D50</f>
        <v>0</v>
      </c>
      <c r="D7" s="43">
        <f>'LAGGING INDICATORS'!E50</f>
        <v>0</v>
      </c>
      <c r="E7" s="43">
        <f>'LAGGING INDICATORS'!F50</f>
        <v>0</v>
      </c>
      <c r="F7" s="43">
        <f>'LAGGING INDICATORS'!G50</f>
        <v>0</v>
      </c>
      <c r="G7" s="43">
        <f>'LAGGING INDICATORS'!H50</f>
        <v>0</v>
      </c>
      <c r="H7" s="43">
        <f>'LAGGING INDICATORS'!I50</f>
        <v>0</v>
      </c>
      <c r="I7" s="43">
        <f>'LAGGING INDICATORS'!J50</f>
        <v>0</v>
      </c>
      <c r="J7" s="43">
        <f>'LAGGING INDICATORS'!K50</f>
        <v>31</v>
      </c>
      <c r="K7" s="45">
        <f>'LEADING INDICATORS'!C50</f>
        <v>1</v>
      </c>
      <c r="L7" s="45">
        <f>'LEADING INDICATORS'!D50</f>
        <v>0</v>
      </c>
      <c r="M7" s="45">
        <f>'LEADING INDICATORS'!E50</f>
        <v>0</v>
      </c>
      <c r="N7" s="45">
        <f>'LEADING INDICATORS'!F50</f>
        <v>0</v>
      </c>
      <c r="O7" s="45">
        <f>'LEADING INDICATORS'!G50</f>
        <v>0</v>
      </c>
      <c r="P7" s="45">
        <f>'LEADING INDICATORS'!H50</f>
        <v>0</v>
      </c>
      <c r="Q7" s="48">
        <f>'ENVIRONMENTAL CONTROLS'!C50</f>
        <v>50</v>
      </c>
      <c r="R7" s="48">
        <f>'ENVIRONMENTAL CONTROLS'!D50</f>
        <v>14</v>
      </c>
      <c r="S7" s="48">
        <f>'ENVIRONMENTAL CONTROLS'!E50</f>
        <v>3</v>
      </c>
      <c r="T7" s="48">
        <f>'ENVIRONMENTAL CONTROLS'!F50</f>
        <v>286.2</v>
      </c>
      <c r="U7" s="48">
        <f>'ENVIRONMENTAL CONTROLS'!G50</f>
        <v>2647</v>
      </c>
      <c r="V7" s="54">
        <f>'ENVIRONMENTAL CONTROLS'!H50</f>
        <v>759.28859999999997</v>
      </c>
      <c r="W7" s="54">
        <f>'ENVIRONMENTAL CONTROLS'!I50</f>
        <v>976.74299999999994</v>
      </c>
      <c r="X7" s="54">
        <f>'ENVIRONMENTAL CONTROLS'!J50</f>
        <v>1736.0315999999998</v>
      </c>
      <c r="Y7" s="48">
        <f>'ENVIRONMENTAL CONTROLS'!K50</f>
        <v>0</v>
      </c>
      <c r="Z7" s="55">
        <f>'SAFETY TRAINING'!C50</f>
        <v>2</v>
      </c>
      <c r="AA7" s="55">
        <f>'SAFETY TRAINING'!D50</f>
        <v>3</v>
      </c>
      <c r="AB7" s="55">
        <f>'SAFETY TRAINING'!E50</f>
        <v>3</v>
      </c>
      <c r="AC7" s="55">
        <f>'SAFETY TRAINING'!F50</f>
        <v>11.5</v>
      </c>
      <c r="AD7" s="56">
        <f>'SAFETY TRAINING'!G50</f>
        <v>0</v>
      </c>
      <c r="AE7" s="57">
        <f>'5S SCORES'!C50</f>
        <v>0.86</v>
      </c>
      <c r="AF7" s="58" t="e">
        <f>'WINPART QLTY KPI'!E16</f>
        <v>#DIV/0!</v>
      </c>
      <c r="AG7" s="58" t="e">
        <f>'WINPART QLTY KPI'!F16</f>
        <v>#DIV/0!</v>
      </c>
      <c r="AH7" s="58" t="e">
        <f>'WINPART QLTY KPI'!G16</f>
        <v>#DIV/0!</v>
      </c>
      <c r="AI7" s="58" t="e">
        <f>'WINPART QLTY KPI'!H16</f>
        <v>#DIV/0!</v>
      </c>
      <c r="AJ7" s="58" t="e">
        <f>'WINPART QLTY KPI'!I16</f>
        <v>#DIV/0!</v>
      </c>
      <c r="AK7" s="58" t="e">
        <f>'WINPART QLTY KPI'!J16</f>
        <v>#DIV/0!</v>
      </c>
      <c r="AL7" s="58" t="e">
        <f>'WINPART QLTY KPI'!K16</f>
        <v>#DIV/0!</v>
      </c>
      <c r="AM7" s="93">
        <f>'WINPART QLTY KPI'!L16</f>
        <v>0</v>
      </c>
    </row>
    <row r="8" spans="1:39" ht="15.75" x14ac:dyDescent="0.2">
      <c r="A8" s="53">
        <v>45170</v>
      </c>
      <c r="B8" s="43">
        <f>'LAGGING INDICATORS'!C61</f>
        <v>0</v>
      </c>
      <c r="C8" s="43">
        <f>'LAGGING INDICATORS'!D61</f>
        <v>0</v>
      </c>
      <c r="D8" s="43">
        <f>'LAGGING INDICATORS'!E61</f>
        <v>0</v>
      </c>
      <c r="E8" s="43">
        <f>'LAGGING INDICATORS'!F61</f>
        <v>0</v>
      </c>
      <c r="F8" s="43">
        <f>'LAGGING INDICATORS'!G61</f>
        <v>0</v>
      </c>
      <c r="G8" s="43">
        <f>'LAGGING INDICATORS'!H61</f>
        <v>0</v>
      </c>
      <c r="H8" s="43">
        <f>'LAGGING INDICATORS'!I61</f>
        <v>0</v>
      </c>
      <c r="I8" s="43">
        <f>'LAGGING INDICATORS'!J61</f>
        <v>0</v>
      </c>
      <c r="J8" s="43">
        <f>'LAGGING INDICATORS'!K61</f>
        <v>0</v>
      </c>
      <c r="K8" s="45">
        <f>'LEADING INDICATORS'!C61</f>
        <v>0</v>
      </c>
      <c r="L8" s="45">
        <f>'LEADING INDICATORS'!D61</f>
        <v>0</v>
      </c>
      <c r="M8" s="45">
        <f>'LEADING INDICATORS'!E61</f>
        <v>0</v>
      </c>
      <c r="N8" s="45">
        <f>'LEADING INDICATORS'!F61</f>
        <v>0</v>
      </c>
      <c r="O8" s="45">
        <f>'LEADING INDICATORS'!G61</f>
        <v>0</v>
      </c>
      <c r="P8" s="45">
        <f>'LEADING INDICATORS'!H61</f>
        <v>0</v>
      </c>
      <c r="Q8" s="48">
        <f>'ENVIRONMENTAL CONTROLS'!C61</f>
        <v>0</v>
      </c>
      <c r="R8" s="48">
        <f>'ENVIRONMENTAL CONTROLS'!D61</f>
        <v>0</v>
      </c>
      <c r="S8" s="48">
        <f>'ENVIRONMENTAL CONTROLS'!E61</f>
        <v>0</v>
      </c>
      <c r="T8" s="48">
        <f>'ENVIRONMENTAL CONTROLS'!F61</f>
        <v>0</v>
      </c>
      <c r="U8" s="48">
        <f>'ENVIRONMENTAL CONTROLS'!G61</f>
        <v>0</v>
      </c>
      <c r="V8" s="54">
        <f>'ENVIRONMENTAL CONTROLS'!H61</f>
        <v>0</v>
      </c>
      <c r="W8" s="54">
        <f>'ENVIRONMENTAL CONTROLS'!I61</f>
        <v>0</v>
      </c>
      <c r="X8" s="54">
        <f>'ENVIRONMENTAL CONTROLS'!J61</f>
        <v>0</v>
      </c>
      <c r="Y8" s="48">
        <f>'ENVIRONMENTAL CONTROLS'!K61</f>
        <v>0</v>
      </c>
      <c r="Z8" s="55">
        <f>'SAFETY TRAINING'!C61</f>
        <v>1</v>
      </c>
      <c r="AA8" s="55">
        <f>'SAFETY TRAINING'!D61</f>
        <v>1</v>
      </c>
      <c r="AB8" s="55">
        <f>'SAFETY TRAINING'!E61</f>
        <v>1</v>
      </c>
      <c r="AC8" s="55">
        <f>'SAFETY TRAINING'!F61</f>
        <v>1.5</v>
      </c>
      <c r="AD8" s="56">
        <f>'SAFETY TRAINING'!G61</f>
        <v>894.1</v>
      </c>
      <c r="AE8" s="57">
        <f>'5S SCORES'!C61</f>
        <v>0</v>
      </c>
      <c r="AF8" s="58" t="e">
        <f>'WINPART QLTY KPI'!E30</f>
        <v>#DIV/0!</v>
      </c>
      <c r="AG8" s="58" t="e">
        <f>'WINPART QLTY KPI'!F30</f>
        <v>#DIV/0!</v>
      </c>
      <c r="AH8" s="58" t="e">
        <f>'WINPART QLTY KPI'!G30</f>
        <v>#DIV/0!</v>
      </c>
      <c r="AI8" s="58" t="e">
        <f>'WINPART QLTY KPI'!H30</f>
        <v>#DIV/0!</v>
      </c>
      <c r="AJ8" s="58" t="e">
        <f>'WINPART QLTY KPI'!I30</f>
        <v>#DIV/0!</v>
      </c>
      <c r="AK8" s="58" t="e">
        <f>'WINPART QLTY KPI'!J30</f>
        <v>#DIV/0!</v>
      </c>
      <c r="AL8" s="58" t="e">
        <f>'WINPART QLTY KPI'!K30</f>
        <v>#DIV/0!</v>
      </c>
      <c r="AM8" s="93" t="e">
        <f>'WINPART QLTY KPI'!L30</f>
        <v>#DIV/0!</v>
      </c>
    </row>
    <row r="9" spans="1:39" ht="15.75" x14ac:dyDescent="0.2">
      <c r="A9" s="53">
        <v>45200</v>
      </c>
      <c r="B9" s="43">
        <f>'LAGGING INDICATORS'!C72</f>
        <v>0</v>
      </c>
      <c r="C9" s="43">
        <f>'LAGGING INDICATORS'!D72</f>
        <v>0</v>
      </c>
      <c r="D9" s="43">
        <f>'LAGGING INDICATORS'!E72</f>
        <v>0</v>
      </c>
      <c r="E9" s="43">
        <f>'LAGGING INDICATORS'!F72</f>
        <v>0</v>
      </c>
      <c r="F9" s="43">
        <f>'LAGGING INDICATORS'!G72</f>
        <v>0</v>
      </c>
      <c r="G9" s="43">
        <f>'LAGGING INDICATORS'!H72</f>
        <v>0</v>
      </c>
      <c r="H9" s="43">
        <f>'LAGGING INDICATORS'!I72</f>
        <v>0</v>
      </c>
      <c r="I9" s="43">
        <f>'LAGGING INDICATORS'!J72</f>
        <v>0</v>
      </c>
      <c r="J9" s="43">
        <f>'LAGGING INDICATORS'!K72</f>
        <v>0</v>
      </c>
      <c r="K9" s="45">
        <f>'LEADING INDICATORS'!C72</f>
        <v>0</v>
      </c>
      <c r="L9" s="45">
        <f>'LEADING INDICATORS'!D72</f>
        <v>0</v>
      </c>
      <c r="M9" s="45">
        <f>'LEADING INDICATORS'!E72</f>
        <v>0</v>
      </c>
      <c r="N9" s="45">
        <f>'LEADING INDICATORS'!F72</f>
        <v>0</v>
      </c>
      <c r="O9" s="45">
        <f>'LEADING INDICATORS'!G72</f>
        <v>0</v>
      </c>
      <c r="P9" s="45">
        <f>'LEADING INDICATORS'!H72</f>
        <v>0</v>
      </c>
      <c r="Q9" s="48">
        <f>'ENVIRONMENTAL CONTROLS'!C72</f>
        <v>0</v>
      </c>
      <c r="R9" s="48">
        <f>'ENVIRONMENTAL CONTROLS'!D72</f>
        <v>0</v>
      </c>
      <c r="S9" s="48">
        <f>'ENVIRONMENTAL CONTROLS'!E72</f>
        <v>0</v>
      </c>
      <c r="T9" s="48">
        <f>'ENVIRONMENTAL CONTROLS'!F72</f>
        <v>0</v>
      </c>
      <c r="U9" s="48">
        <f>'ENVIRONMENTAL CONTROLS'!G72</f>
        <v>0</v>
      </c>
      <c r="V9" s="54">
        <f>'ENVIRONMENTAL CONTROLS'!H72</f>
        <v>0</v>
      </c>
      <c r="W9" s="54">
        <f>'ENVIRONMENTAL CONTROLS'!I72</f>
        <v>0</v>
      </c>
      <c r="X9" s="54">
        <f>'ENVIRONMENTAL CONTROLS'!J72</f>
        <v>0</v>
      </c>
      <c r="Y9" s="48">
        <f>'ENVIRONMENTAL CONTROLS'!K72</f>
        <v>0</v>
      </c>
      <c r="Z9" s="55">
        <f>'SAFETY TRAINING'!C72</f>
        <v>0</v>
      </c>
      <c r="AA9" s="55">
        <f>'SAFETY TRAINING'!D72</f>
        <v>0</v>
      </c>
      <c r="AB9" s="55">
        <f>'SAFETY TRAINING'!E72</f>
        <v>0</v>
      </c>
      <c r="AC9" s="55">
        <f>'SAFETY TRAINING'!F72</f>
        <v>0</v>
      </c>
      <c r="AD9" s="56">
        <f>'SAFETY TRAINING'!G72</f>
        <v>0</v>
      </c>
      <c r="AE9" s="57">
        <f>'5S SCORES'!C72</f>
        <v>0</v>
      </c>
      <c r="AF9" s="58" t="e">
        <f>'WINPART QLTY KPI'!E45</f>
        <v>#DIV/0!</v>
      </c>
      <c r="AG9" s="58" t="e">
        <f>'WINPART QLTY KPI'!F45</f>
        <v>#DIV/0!</v>
      </c>
      <c r="AH9" s="58" t="e">
        <f>'WINPART QLTY KPI'!G45</f>
        <v>#DIV/0!</v>
      </c>
      <c r="AI9" s="58" t="e">
        <f>'WINPART QLTY KPI'!H45</f>
        <v>#DIV/0!</v>
      </c>
      <c r="AJ9" s="58" t="e">
        <f>'WINPART QLTY KPI'!I45</f>
        <v>#DIV/0!</v>
      </c>
      <c r="AK9" s="58" t="e">
        <f>'WINPART QLTY KPI'!J45</f>
        <v>#DIV/0!</v>
      </c>
      <c r="AL9" s="58" t="e">
        <f>'WINPART QLTY KPI'!K45</f>
        <v>#DIV/0!</v>
      </c>
      <c r="AM9" s="93" t="e">
        <f>'WINPART QLTY KPI'!L45</f>
        <v>#DIV/0!</v>
      </c>
    </row>
    <row r="10" spans="1:39" ht="15.75" x14ac:dyDescent="0.2">
      <c r="A10" s="53">
        <v>45231</v>
      </c>
      <c r="B10" s="43">
        <f>'LAGGING INDICATORS'!C83</f>
        <v>0</v>
      </c>
      <c r="C10" s="43">
        <f>'LAGGING INDICATORS'!D83</f>
        <v>0</v>
      </c>
      <c r="D10" s="43">
        <f>'LAGGING INDICATORS'!E83</f>
        <v>0</v>
      </c>
      <c r="E10" s="43">
        <f>'LAGGING INDICATORS'!F83</f>
        <v>0</v>
      </c>
      <c r="F10" s="43">
        <f>'LAGGING INDICATORS'!G83</f>
        <v>0</v>
      </c>
      <c r="G10" s="43">
        <f>'LAGGING INDICATORS'!H83</f>
        <v>0</v>
      </c>
      <c r="H10" s="43">
        <f>'LAGGING INDICATORS'!I83</f>
        <v>0</v>
      </c>
      <c r="I10" s="43">
        <f>'LAGGING INDICATORS'!J83</f>
        <v>0</v>
      </c>
      <c r="J10" s="43">
        <f>'LAGGING INDICATORS'!K83</f>
        <v>0</v>
      </c>
      <c r="K10" s="45">
        <f>'LEADING INDICATORS'!C83</f>
        <v>0</v>
      </c>
      <c r="L10" s="45">
        <f>'LEADING INDICATORS'!D83</f>
        <v>0</v>
      </c>
      <c r="M10" s="45">
        <f>'LEADING INDICATORS'!E83</f>
        <v>0</v>
      </c>
      <c r="N10" s="45">
        <f>'LEADING INDICATORS'!F83</f>
        <v>0</v>
      </c>
      <c r="O10" s="45">
        <f>'LEADING INDICATORS'!G83</f>
        <v>0</v>
      </c>
      <c r="P10" s="45">
        <f>'LEADING INDICATORS'!H83</f>
        <v>0</v>
      </c>
      <c r="Q10" s="48">
        <f>'ENVIRONMENTAL CONTROLS'!C83</f>
        <v>0</v>
      </c>
      <c r="R10" s="48">
        <f>'ENVIRONMENTAL CONTROLS'!D83</f>
        <v>0</v>
      </c>
      <c r="S10" s="48">
        <f>'ENVIRONMENTAL CONTROLS'!E83</f>
        <v>0</v>
      </c>
      <c r="T10" s="48">
        <f>'ENVIRONMENTAL CONTROLS'!F83</f>
        <v>0</v>
      </c>
      <c r="U10" s="48">
        <f>'ENVIRONMENTAL CONTROLS'!G83</f>
        <v>0</v>
      </c>
      <c r="V10" s="54">
        <f>'ENVIRONMENTAL CONTROLS'!H83</f>
        <v>0</v>
      </c>
      <c r="W10" s="54">
        <f>'ENVIRONMENTAL CONTROLS'!I83</f>
        <v>0</v>
      </c>
      <c r="X10" s="54">
        <f>'ENVIRONMENTAL CONTROLS'!J83</f>
        <v>0</v>
      </c>
      <c r="Y10" s="48">
        <f>'ENVIRONMENTAL CONTROLS'!K83</f>
        <v>0</v>
      </c>
      <c r="Z10" s="55">
        <f>'SAFETY TRAINING'!C83</f>
        <v>0</v>
      </c>
      <c r="AA10" s="55">
        <f>'SAFETY TRAINING'!D83</f>
        <v>0</v>
      </c>
      <c r="AB10" s="55">
        <f>'SAFETY TRAINING'!E83</f>
        <v>0</v>
      </c>
      <c r="AC10" s="55">
        <f>'SAFETY TRAINING'!F83</f>
        <v>0</v>
      </c>
      <c r="AD10" s="56">
        <f>'SAFETY TRAINING'!G83</f>
        <v>0</v>
      </c>
      <c r="AE10" s="57">
        <f>'5S SCORES'!C83</f>
        <v>0</v>
      </c>
      <c r="AF10" s="58" t="e">
        <f>'WINPART QLTY KPI'!E59</f>
        <v>#DIV/0!</v>
      </c>
      <c r="AG10" s="58" t="e">
        <f>'WINPART QLTY KPI'!F59</f>
        <v>#DIV/0!</v>
      </c>
      <c r="AH10" s="58" t="e">
        <f>'WINPART QLTY KPI'!G59</f>
        <v>#DIV/0!</v>
      </c>
      <c r="AI10" s="58" t="e">
        <f>'WINPART QLTY KPI'!H59</f>
        <v>#DIV/0!</v>
      </c>
      <c r="AJ10" s="58" t="e">
        <f>'WINPART QLTY KPI'!I59</f>
        <v>#DIV/0!</v>
      </c>
      <c r="AK10" s="58" t="e">
        <f>'WINPART QLTY KPI'!J59</f>
        <v>#DIV/0!</v>
      </c>
      <c r="AL10" s="58" t="e">
        <f>'WINPART QLTY KPI'!K59</f>
        <v>#DIV/0!</v>
      </c>
      <c r="AM10" s="93" t="e">
        <f>'WINPART QLTY KPI'!L59</f>
        <v>#DIV/0!</v>
      </c>
    </row>
    <row r="11" spans="1:39" ht="15.75" x14ac:dyDescent="0.2">
      <c r="A11" s="53">
        <v>45261</v>
      </c>
      <c r="B11" s="43">
        <f>'LAGGING INDICATORS'!C94</f>
        <v>0</v>
      </c>
      <c r="C11" s="43">
        <f>'LAGGING INDICATORS'!D94</f>
        <v>0</v>
      </c>
      <c r="D11" s="43">
        <f>'LAGGING INDICATORS'!E94</f>
        <v>0</v>
      </c>
      <c r="E11" s="43">
        <f>'LAGGING INDICATORS'!F94</f>
        <v>0</v>
      </c>
      <c r="F11" s="43">
        <f>'LAGGING INDICATORS'!G94</f>
        <v>0</v>
      </c>
      <c r="G11" s="43">
        <f>'LAGGING INDICATORS'!H94</f>
        <v>0</v>
      </c>
      <c r="H11" s="43">
        <f>'LAGGING INDICATORS'!I94</f>
        <v>0</v>
      </c>
      <c r="I11" s="43">
        <f>'LAGGING INDICATORS'!J94</f>
        <v>0</v>
      </c>
      <c r="J11" s="43">
        <f>'LAGGING INDICATORS'!K94</f>
        <v>0</v>
      </c>
      <c r="K11" s="45">
        <f>'LEADING INDICATORS'!C94</f>
        <v>0</v>
      </c>
      <c r="L11" s="45">
        <f>'LEADING INDICATORS'!D94</f>
        <v>0</v>
      </c>
      <c r="M11" s="45">
        <f>'LEADING INDICATORS'!E94</f>
        <v>0</v>
      </c>
      <c r="N11" s="45">
        <f>'LEADING INDICATORS'!F94</f>
        <v>0</v>
      </c>
      <c r="O11" s="45">
        <f>'LEADING INDICATORS'!G94</f>
        <v>0</v>
      </c>
      <c r="P11" s="45">
        <f>'LEADING INDICATORS'!H94</f>
        <v>0</v>
      </c>
      <c r="Q11" s="48">
        <f>'ENVIRONMENTAL CONTROLS'!C94</f>
        <v>0</v>
      </c>
      <c r="R11" s="48">
        <f>'ENVIRONMENTAL CONTROLS'!D94</f>
        <v>0</v>
      </c>
      <c r="S11" s="48">
        <f>'ENVIRONMENTAL CONTROLS'!E94</f>
        <v>0</v>
      </c>
      <c r="T11" s="48">
        <f>'ENVIRONMENTAL CONTROLS'!F94</f>
        <v>0</v>
      </c>
      <c r="U11" s="48">
        <f>'ENVIRONMENTAL CONTROLS'!G94</f>
        <v>0</v>
      </c>
      <c r="V11" s="54">
        <f>'ENVIRONMENTAL CONTROLS'!H94</f>
        <v>0</v>
      </c>
      <c r="W11" s="54">
        <f>'ENVIRONMENTAL CONTROLS'!I94</f>
        <v>0</v>
      </c>
      <c r="X11" s="54">
        <f>'ENVIRONMENTAL CONTROLS'!J94</f>
        <v>0</v>
      </c>
      <c r="Y11" s="48">
        <f>'ENVIRONMENTAL CONTROLS'!K94</f>
        <v>0</v>
      </c>
      <c r="Z11" s="55">
        <f>'SAFETY TRAINING'!C94</f>
        <v>0</v>
      </c>
      <c r="AA11" s="55">
        <f>'SAFETY TRAINING'!D94</f>
        <v>0</v>
      </c>
      <c r="AB11" s="55">
        <f>'SAFETY TRAINING'!E94</f>
        <v>0</v>
      </c>
      <c r="AC11" s="55">
        <f>'SAFETY TRAINING'!F94</f>
        <v>0</v>
      </c>
      <c r="AD11" s="56">
        <f>'SAFETY TRAINING'!G94</f>
        <v>0</v>
      </c>
      <c r="AE11" s="57">
        <f>'5S SCORES'!C94</f>
        <v>0</v>
      </c>
      <c r="AF11" s="58" t="e">
        <f>'WINPART QLTY KPI'!E74</f>
        <v>#DIV/0!</v>
      </c>
      <c r="AG11" s="58" t="e">
        <f>'WINPART QLTY KPI'!F74</f>
        <v>#DIV/0!</v>
      </c>
      <c r="AH11" s="58" t="e">
        <f>'WINPART QLTY KPI'!G74</f>
        <v>#DIV/0!</v>
      </c>
      <c r="AI11" s="58" t="e">
        <f>'WINPART QLTY KPI'!H74</f>
        <v>#DIV/0!</v>
      </c>
      <c r="AJ11" s="58" t="e">
        <f>'WINPART QLTY KPI'!I74</f>
        <v>#DIV/0!</v>
      </c>
      <c r="AK11" s="58" t="e">
        <f>'WINPART QLTY KPI'!J74</f>
        <v>#DIV/0!</v>
      </c>
      <c r="AL11" s="58" t="e">
        <f>'WINPART QLTY KPI'!K74</f>
        <v>#DIV/0!</v>
      </c>
      <c r="AM11" s="93" t="e">
        <f>'WINPART QLTY KPI'!L74</f>
        <v>#DIV/0!</v>
      </c>
    </row>
    <row r="12" spans="1:39" ht="15.75" x14ac:dyDescent="0.2">
      <c r="A12" s="53">
        <v>45292</v>
      </c>
      <c r="B12" s="43">
        <f>'LAGGING INDICATORS'!C105</f>
        <v>0</v>
      </c>
      <c r="C12" s="43">
        <f>'LAGGING INDICATORS'!D105</f>
        <v>0</v>
      </c>
      <c r="D12" s="43">
        <f>'LAGGING INDICATORS'!E105</f>
        <v>0</v>
      </c>
      <c r="E12" s="43">
        <f>'LAGGING INDICATORS'!F105</f>
        <v>0</v>
      </c>
      <c r="F12" s="43">
        <f>'LAGGING INDICATORS'!G105</f>
        <v>0</v>
      </c>
      <c r="G12" s="43">
        <f>'LAGGING INDICATORS'!H105</f>
        <v>0</v>
      </c>
      <c r="H12" s="43">
        <f>'LAGGING INDICATORS'!I105</f>
        <v>0</v>
      </c>
      <c r="I12" s="43">
        <f>'LAGGING INDICATORS'!J105</f>
        <v>0</v>
      </c>
      <c r="J12" s="43">
        <f>'LAGGING INDICATORS'!K105</f>
        <v>0</v>
      </c>
      <c r="K12" s="45">
        <f>'LEADING INDICATORS'!C105</f>
        <v>0</v>
      </c>
      <c r="L12" s="45">
        <f>'LEADING INDICATORS'!D105</f>
        <v>0</v>
      </c>
      <c r="M12" s="45">
        <f>'LEADING INDICATORS'!E105</f>
        <v>0</v>
      </c>
      <c r="N12" s="45">
        <f>'LEADING INDICATORS'!F105</f>
        <v>0</v>
      </c>
      <c r="O12" s="45">
        <f>'LEADING INDICATORS'!G105</f>
        <v>0</v>
      </c>
      <c r="P12" s="45">
        <f>'LEADING INDICATORS'!H105</f>
        <v>0</v>
      </c>
      <c r="Q12" s="48">
        <f>'ENVIRONMENTAL CONTROLS'!C105</f>
        <v>0</v>
      </c>
      <c r="R12" s="48">
        <f>'ENVIRONMENTAL CONTROLS'!D105</f>
        <v>0</v>
      </c>
      <c r="S12" s="48">
        <f>'ENVIRONMENTAL CONTROLS'!E105</f>
        <v>0</v>
      </c>
      <c r="T12" s="48">
        <f>'ENVIRONMENTAL CONTROLS'!F105</f>
        <v>0</v>
      </c>
      <c r="U12" s="48">
        <f>'ENVIRONMENTAL CONTROLS'!G105</f>
        <v>0</v>
      </c>
      <c r="V12" s="54">
        <f>'ENVIRONMENTAL CONTROLS'!H105</f>
        <v>0</v>
      </c>
      <c r="W12" s="54">
        <f>'ENVIRONMENTAL CONTROLS'!I105</f>
        <v>0</v>
      </c>
      <c r="X12" s="54">
        <f>'ENVIRONMENTAL CONTROLS'!J105</f>
        <v>0</v>
      </c>
      <c r="Y12" s="48">
        <f>'ENVIRONMENTAL CONTROLS'!K105</f>
        <v>0</v>
      </c>
      <c r="Z12" s="55">
        <f>'SAFETY TRAINING'!C105</f>
        <v>0</v>
      </c>
      <c r="AA12" s="55">
        <f>'SAFETY TRAINING'!D105</f>
        <v>0</v>
      </c>
      <c r="AB12" s="55">
        <f>'SAFETY TRAINING'!E105</f>
        <v>0</v>
      </c>
      <c r="AC12" s="55">
        <f>'SAFETY TRAINING'!F105</f>
        <v>0</v>
      </c>
      <c r="AD12" s="56">
        <f>'SAFETY TRAINING'!G105</f>
        <v>0</v>
      </c>
      <c r="AE12" s="57">
        <f>'5S SCORES'!C105</f>
        <v>0</v>
      </c>
      <c r="AF12" s="58" t="e">
        <f>'WINPART QLTY KPI'!E90</f>
        <v>#DIV/0!</v>
      </c>
      <c r="AG12" s="58" t="e">
        <f>'WINPART QLTY KPI'!F90</f>
        <v>#DIV/0!</v>
      </c>
      <c r="AH12" s="58" t="e">
        <f>'WINPART QLTY KPI'!G90</f>
        <v>#DIV/0!</v>
      </c>
      <c r="AI12" s="58" t="e">
        <f>'WINPART QLTY KPI'!H90</f>
        <v>#DIV/0!</v>
      </c>
      <c r="AJ12" s="58" t="e">
        <f>'WINPART QLTY KPI'!I90</f>
        <v>#DIV/0!</v>
      </c>
      <c r="AK12" s="58" t="e">
        <f>'WINPART QLTY KPI'!J90</f>
        <v>#DIV/0!</v>
      </c>
      <c r="AL12" s="58" t="e">
        <f>'WINPART QLTY KPI'!K90</f>
        <v>#DIV/0!</v>
      </c>
      <c r="AM12" s="93" t="e">
        <f>'WINPART QLTY KPI'!L90</f>
        <v>#DIV/0!</v>
      </c>
    </row>
    <row r="13" spans="1:39" ht="15.75" x14ac:dyDescent="0.2">
      <c r="A13" s="53">
        <v>45323</v>
      </c>
      <c r="B13" s="43">
        <f>'LAGGING INDICATORS'!C116</f>
        <v>0</v>
      </c>
      <c r="C13" s="43">
        <f>'LAGGING INDICATORS'!D116</f>
        <v>0</v>
      </c>
      <c r="D13" s="43">
        <f>'LAGGING INDICATORS'!E116</f>
        <v>0</v>
      </c>
      <c r="E13" s="43">
        <f>'LAGGING INDICATORS'!F116</f>
        <v>0</v>
      </c>
      <c r="F13" s="43">
        <f>'LAGGING INDICATORS'!G116</f>
        <v>0</v>
      </c>
      <c r="G13" s="43">
        <f>'LAGGING INDICATORS'!H116</f>
        <v>0</v>
      </c>
      <c r="H13" s="43">
        <f>'LAGGING INDICATORS'!I116</f>
        <v>0</v>
      </c>
      <c r="I13" s="43">
        <f>'LAGGING INDICATORS'!J116</f>
        <v>0</v>
      </c>
      <c r="J13" s="43">
        <f>'LAGGING INDICATORS'!K116</f>
        <v>0</v>
      </c>
      <c r="K13" s="45">
        <f>'LEADING INDICATORS'!C116</f>
        <v>0</v>
      </c>
      <c r="L13" s="45">
        <f>'LEADING INDICATORS'!D116</f>
        <v>0</v>
      </c>
      <c r="M13" s="45">
        <f>'LEADING INDICATORS'!E116</f>
        <v>0</v>
      </c>
      <c r="N13" s="45">
        <f>'LEADING INDICATORS'!F116</f>
        <v>0</v>
      </c>
      <c r="O13" s="45">
        <f>'LEADING INDICATORS'!G116</f>
        <v>0</v>
      </c>
      <c r="P13" s="45">
        <f>'LEADING INDICATORS'!H116</f>
        <v>0</v>
      </c>
      <c r="Q13" s="48">
        <f>'ENVIRONMENTAL CONTROLS'!C116</f>
        <v>0</v>
      </c>
      <c r="R13" s="48">
        <f>'ENVIRONMENTAL CONTROLS'!D116</f>
        <v>0</v>
      </c>
      <c r="S13" s="48">
        <f>'ENVIRONMENTAL CONTROLS'!E116</f>
        <v>0</v>
      </c>
      <c r="T13" s="48">
        <f>'ENVIRONMENTAL CONTROLS'!F116</f>
        <v>0</v>
      </c>
      <c r="U13" s="48">
        <f>'ENVIRONMENTAL CONTROLS'!G116</f>
        <v>0</v>
      </c>
      <c r="V13" s="54">
        <f>'ENVIRONMENTAL CONTROLS'!H116</f>
        <v>0</v>
      </c>
      <c r="W13" s="54">
        <f>'ENVIRONMENTAL CONTROLS'!I116</f>
        <v>0</v>
      </c>
      <c r="X13" s="54">
        <f>'ENVIRONMENTAL CONTROLS'!J116</f>
        <v>0</v>
      </c>
      <c r="Y13" s="48">
        <f>'ENVIRONMENTAL CONTROLS'!K116</f>
        <v>0</v>
      </c>
      <c r="Z13" s="55">
        <f>'SAFETY TRAINING'!C116</f>
        <v>0</v>
      </c>
      <c r="AA13" s="55">
        <f>'SAFETY TRAINING'!D116</f>
        <v>0</v>
      </c>
      <c r="AB13" s="55">
        <f>'SAFETY TRAINING'!E116</f>
        <v>0</v>
      </c>
      <c r="AC13" s="55">
        <f>'SAFETY TRAINING'!F116</f>
        <v>0</v>
      </c>
      <c r="AD13" s="56">
        <f>'SAFETY TRAINING'!G116</f>
        <v>0</v>
      </c>
      <c r="AE13" s="57">
        <f>'5S SCORES'!C116</f>
        <v>0</v>
      </c>
      <c r="AF13" s="58" t="e">
        <f>'WINPART QLTY KPI'!E105</f>
        <v>#DIV/0!</v>
      </c>
      <c r="AG13" s="58" t="e">
        <f>'WINPART QLTY KPI'!F105</f>
        <v>#DIV/0!</v>
      </c>
      <c r="AH13" s="58" t="e">
        <f>'WINPART QLTY KPI'!G105</f>
        <v>#DIV/0!</v>
      </c>
      <c r="AI13" s="58" t="e">
        <f>'WINPART QLTY KPI'!H105</f>
        <v>#DIV/0!</v>
      </c>
      <c r="AJ13" s="58" t="e">
        <f>'WINPART QLTY KPI'!I105</f>
        <v>#DIV/0!</v>
      </c>
      <c r="AK13" s="58" t="e">
        <f>'WINPART QLTY KPI'!J105</f>
        <v>#DIV/0!</v>
      </c>
      <c r="AL13" s="58" t="e">
        <f>'WINPART QLTY KPI'!K105</f>
        <v>#DIV/0!</v>
      </c>
      <c r="AM13" s="93" t="e">
        <f>'WINPART QLTY KPI'!L105</f>
        <v>#DIV/0!</v>
      </c>
    </row>
    <row r="14" spans="1:39" ht="15.75" x14ac:dyDescent="0.2">
      <c r="A14" s="53">
        <v>45352</v>
      </c>
      <c r="B14" s="43">
        <f>'LAGGING INDICATORS'!C127</f>
        <v>0</v>
      </c>
      <c r="C14" s="43">
        <f>'LAGGING INDICATORS'!D127</f>
        <v>0</v>
      </c>
      <c r="D14" s="43">
        <f>'LAGGING INDICATORS'!E127</f>
        <v>0</v>
      </c>
      <c r="E14" s="43">
        <f>'LAGGING INDICATORS'!F127</f>
        <v>0</v>
      </c>
      <c r="F14" s="43">
        <f>'LAGGING INDICATORS'!G127</f>
        <v>0</v>
      </c>
      <c r="G14" s="43">
        <f>'LAGGING INDICATORS'!H127</f>
        <v>0</v>
      </c>
      <c r="H14" s="43">
        <f>'LAGGING INDICATORS'!I127</f>
        <v>0</v>
      </c>
      <c r="I14" s="43">
        <f>'LAGGING INDICATORS'!J127</f>
        <v>0</v>
      </c>
      <c r="J14" s="43">
        <f>'LAGGING INDICATORS'!K127</f>
        <v>0</v>
      </c>
      <c r="K14" s="45">
        <f>'LEADING INDICATORS'!C127</f>
        <v>0</v>
      </c>
      <c r="L14" s="45">
        <f>'LEADING INDICATORS'!D127</f>
        <v>0</v>
      </c>
      <c r="M14" s="45">
        <f>'LEADING INDICATORS'!E127</f>
        <v>0</v>
      </c>
      <c r="N14" s="45">
        <f>'LEADING INDICATORS'!F127</f>
        <v>0</v>
      </c>
      <c r="O14" s="45">
        <f>'LEADING INDICATORS'!G127</f>
        <v>0</v>
      </c>
      <c r="P14" s="45">
        <f>'LEADING INDICATORS'!H127</f>
        <v>0</v>
      </c>
      <c r="Q14" s="48">
        <f>'ENVIRONMENTAL CONTROLS'!C127</f>
        <v>0</v>
      </c>
      <c r="R14" s="48">
        <f>'ENVIRONMENTAL CONTROLS'!D127</f>
        <v>0</v>
      </c>
      <c r="S14" s="48">
        <f>'ENVIRONMENTAL CONTROLS'!E127</f>
        <v>0</v>
      </c>
      <c r="T14" s="48">
        <f>'ENVIRONMENTAL CONTROLS'!F127</f>
        <v>0</v>
      </c>
      <c r="U14" s="48">
        <f>'ENVIRONMENTAL CONTROLS'!G127</f>
        <v>0</v>
      </c>
      <c r="V14" s="54">
        <f>'ENVIRONMENTAL CONTROLS'!H127</f>
        <v>0</v>
      </c>
      <c r="W14" s="54">
        <f>'ENVIRONMENTAL CONTROLS'!I127</f>
        <v>0</v>
      </c>
      <c r="X14" s="54">
        <f>'ENVIRONMENTAL CONTROLS'!J127</f>
        <v>0</v>
      </c>
      <c r="Y14" s="48">
        <f>'ENVIRONMENTAL CONTROLS'!K127</f>
        <v>0</v>
      </c>
      <c r="Z14" s="55">
        <f>'SAFETY TRAINING'!C127</f>
        <v>0</v>
      </c>
      <c r="AA14" s="55">
        <f>'SAFETY TRAINING'!D127</f>
        <v>0</v>
      </c>
      <c r="AB14" s="55">
        <f>'SAFETY TRAINING'!E127</f>
        <v>0</v>
      </c>
      <c r="AC14" s="55">
        <f>'SAFETY TRAINING'!F127</f>
        <v>0</v>
      </c>
      <c r="AD14" s="56">
        <f>'SAFETY TRAINING'!G127</f>
        <v>0</v>
      </c>
      <c r="AE14" s="57">
        <f>'5S SCORES'!C127</f>
        <v>0</v>
      </c>
      <c r="AF14" s="58" t="e">
        <f>'WINPART QLTY KPI'!E121</f>
        <v>#DIV/0!</v>
      </c>
      <c r="AG14" s="58" t="e">
        <f>'WINPART QLTY KPI'!F121</f>
        <v>#DIV/0!</v>
      </c>
      <c r="AH14" s="58" t="e">
        <f>'WINPART QLTY KPI'!G121</f>
        <v>#DIV/0!</v>
      </c>
      <c r="AI14" s="58" t="e">
        <f>'WINPART QLTY KPI'!H121</f>
        <v>#DIV/0!</v>
      </c>
      <c r="AJ14" s="58" t="e">
        <f>'WINPART QLTY KPI'!I121</f>
        <v>#DIV/0!</v>
      </c>
      <c r="AK14" s="58" t="e">
        <f>'WINPART QLTY KPI'!J121</f>
        <v>#DIV/0!</v>
      </c>
      <c r="AL14" s="58" t="e">
        <f>'WINPART QLTY KPI'!K121</f>
        <v>#DIV/0!</v>
      </c>
      <c r="AM14" s="93" t="e">
        <f>'WINPART QLTY KPI'!L121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0</v>
      </c>
      <c r="H15" s="43">
        <f t="shared" si="0"/>
        <v>0</v>
      </c>
      <c r="I15" s="43">
        <f t="shared" si="0"/>
        <v>0</v>
      </c>
      <c r="J15" s="43">
        <f t="shared" si="0"/>
        <v>153</v>
      </c>
      <c r="K15" s="45">
        <f t="shared" si="0"/>
        <v>2</v>
      </c>
      <c r="L15" s="45">
        <f t="shared" si="0"/>
        <v>0</v>
      </c>
      <c r="M15" s="45">
        <f t="shared" si="0"/>
        <v>3</v>
      </c>
      <c r="N15" s="45">
        <f t="shared" si="0"/>
        <v>1</v>
      </c>
      <c r="O15" s="45">
        <f t="shared" si="0"/>
        <v>1</v>
      </c>
      <c r="P15" s="45">
        <f t="shared" si="0"/>
        <v>1</v>
      </c>
      <c r="Q15" s="48">
        <f t="shared" si="0"/>
        <v>115</v>
      </c>
      <c r="R15" s="48">
        <f t="shared" si="0"/>
        <v>53</v>
      </c>
      <c r="S15" s="48">
        <f t="shared" si="0"/>
        <v>9</v>
      </c>
      <c r="T15" s="48">
        <f t="shared" si="0"/>
        <v>3996.2</v>
      </c>
      <c r="U15" s="48">
        <f t="shared" si="0"/>
        <v>6961</v>
      </c>
      <c r="V15" s="54">
        <f t="shared" si="0"/>
        <v>10601.918599999999</v>
      </c>
      <c r="W15" s="54">
        <f t="shared" si="0"/>
        <v>2568.6089999999999</v>
      </c>
      <c r="X15" s="54">
        <f t="shared" si="0"/>
        <v>13170.527599999999</v>
      </c>
      <c r="Y15" s="48">
        <f t="shared" si="0"/>
        <v>0</v>
      </c>
      <c r="Z15" s="56">
        <f t="shared" si="0"/>
        <v>6</v>
      </c>
      <c r="AA15" s="56">
        <f t="shared" si="0"/>
        <v>14</v>
      </c>
      <c r="AB15" s="56">
        <f t="shared" si="0"/>
        <v>8</v>
      </c>
      <c r="AC15" s="56">
        <f t="shared" si="0"/>
        <v>24.5</v>
      </c>
      <c r="AD15" s="56">
        <f t="shared" si="0"/>
        <v>3939.5499999999997</v>
      </c>
      <c r="AE15" s="57">
        <f t="shared" si="0"/>
        <v>1.6600000000000001</v>
      </c>
      <c r="AF15" s="61"/>
      <c r="AG15" s="61"/>
      <c r="AH15" s="61"/>
      <c r="AI15" s="61"/>
      <c r="AJ15" s="61"/>
      <c r="AK15" s="61"/>
      <c r="AL15" s="62"/>
      <c r="AM15" s="94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B0FC3-0666-4425-BB7B-86A185620669}">
  <dimension ref="A1:C13"/>
  <sheetViews>
    <sheetView workbookViewId="0">
      <selection activeCell="C15" sqref="C15"/>
    </sheetView>
  </sheetViews>
  <sheetFormatPr defaultColWidth="9.33203125" defaultRowHeight="18" x14ac:dyDescent="0.2"/>
  <cols>
    <col min="1" max="1" width="9.33203125" style="113"/>
    <col min="2" max="2" width="53.6640625" style="113" bestFit="1" customWidth="1"/>
    <col min="3" max="3" width="102.6640625" style="113" bestFit="1" customWidth="1"/>
    <col min="4" max="16384" width="9.33203125" style="113"/>
  </cols>
  <sheetData>
    <row r="1" spans="1:3" x14ac:dyDescent="0.2">
      <c r="A1" s="285" t="s">
        <v>118</v>
      </c>
      <c r="B1" s="285"/>
      <c r="C1" s="285"/>
    </row>
    <row r="2" spans="1:3" x14ac:dyDescent="0.2">
      <c r="A2" s="114">
        <v>1</v>
      </c>
      <c r="B2" s="114" t="s">
        <v>119</v>
      </c>
      <c r="C2" s="114" t="s">
        <v>120</v>
      </c>
    </row>
    <row r="3" spans="1:3" x14ac:dyDescent="0.2">
      <c r="A3" s="114">
        <v>2</v>
      </c>
      <c r="B3" s="114" t="s">
        <v>85</v>
      </c>
      <c r="C3" s="114" t="s">
        <v>121</v>
      </c>
    </row>
    <row r="4" spans="1:3" x14ac:dyDescent="0.2">
      <c r="A4" s="114">
        <v>3</v>
      </c>
      <c r="B4" s="114" t="s">
        <v>84</v>
      </c>
      <c r="C4" s="114" t="s">
        <v>121</v>
      </c>
    </row>
    <row r="5" spans="1:3" x14ac:dyDescent="0.2">
      <c r="A5" s="114">
        <v>4</v>
      </c>
      <c r="B5" s="114" t="s">
        <v>122</v>
      </c>
      <c r="C5" s="114" t="s">
        <v>123</v>
      </c>
    </row>
    <row r="6" spans="1:3" x14ac:dyDescent="0.2">
      <c r="A6" s="114">
        <v>5</v>
      </c>
      <c r="B6" s="114" t="s">
        <v>124</v>
      </c>
      <c r="C6" s="114" t="s">
        <v>121</v>
      </c>
    </row>
    <row r="7" spans="1:3" x14ac:dyDescent="0.2">
      <c r="A7" s="114">
        <v>6</v>
      </c>
      <c r="B7" s="114" t="s">
        <v>125</v>
      </c>
      <c r="C7" s="114" t="s">
        <v>121</v>
      </c>
    </row>
    <row r="8" spans="1:3" ht="36" x14ac:dyDescent="0.2">
      <c r="A8" s="114">
        <v>7</v>
      </c>
      <c r="B8" s="114" t="s">
        <v>126</v>
      </c>
      <c r="C8" s="115" t="s">
        <v>127</v>
      </c>
    </row>
    <row r="9" spans="1:3" x14ac:dyDescent="0.2">
      <c r="A9" s="114">
        <v>8</v>
      </c>
      <c r="B9" s="114" t="s">
        <v>128</v>
      </c>
      <c r="C9" s="114" t="s">
        <v>129</v>
      </c>
    </row>
    <row r="10" spans="1:3" x14ac:dyDescent="0.2">
      <c r="A10" s="114">
        <v>9</v>
      </c>
      <c r="B10" s="114" t="s">
        <v>130</v>
      </c>
      <c r="C10" s="114" t="s">
        <v>129</v>
      </c>
    </row>
    <row r="11" spans="1:3" x14ac:dyDescent="0.2">
      <c r="A11" s="114">
        <v>10</v>
      </c>
      <c r="B11" s="114" t="s">
        <v>131</v>
      </c>
      <c r="C11" s="114" t="s">
        <v>129</v>
      </c>
    </row>
    <row r="12" spans="1:3" x14ac:dyDescent="0.2">
      <c r="A12" s="114">
        <v>11</v>
      </c>
      <c r="B12" s="114" t="s">
        <v>132</v>
      </c>
      <c r="C12" s="114" t="s">
        <v>129</v>
      </c>
    </row>
    <row r="13" spans="1:3" x14ac:dyDescent="0.2">
      <c r="A13" s="114">
        <v>12</v>
      </c>
      <c r="B13" s="114" t="s">
        <v>133</v>
      </c>
      <c r="C13" s="114" t="s">
        <v>129</v>
      </c>
    </row>
  </sheetData>
  <mergeCells count="1">
    <mergeCell ref="A1:C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9298-9BF8-4FA2-926B-8DEBE08583D8}">
  <dimension ref="A1"/>
  <sheetViews>
    <sheetView topLeftCell="H1" workbookViewId="0">
      <selection activeCell="AJ16" sqref="AJ1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AE9B-260A-41FB-B60D-F99F8490F791}">
  <dimension ref="A1:M210"/>
  <sheetViews>
    <sheetView topLeftCell="E29" workbookViewId="0">
      <selection activeCell="L5" sqref="L5"/>
    </sheetView>
  </sheetViews>
  <sheetFormatPr defaultColWidth="23.6640625" defaultRowHeight="12.75" x14ac:dyDescent="0.2"/>
  <cols>
    <col min="1" max="1" width="10.1640625" style="75" bestFit="1" customWidth="1"/>
    <col min="2" max="2" width="27.33203125" style="75" bestFit="1" customWidth="1"/>
    <col min="3" max="3" width="23.6640625" style="75"/>
    <col min="4" max="4" width="25.6640625" style="75" bestFit="1" customWidth="1"/>
    <col min="5" max="8" width="23.6640625" style="75"/>
    <col min="9" max="9" width="19.6640625" style="75" customWidth="1"/>
    <col min="10" max="10" width="23.6640625" style="75"/>
    <col min="11" max="11" width="30.6640625" style="75" customWidth="1"/>
    <col min="12" max="12" width="26.1640625" style="75" bestFit="1" customWidth="1"/>
    <col min="13" max="16384" width="23.6640625" style="75"/>
  </cols>
  <sheetData>
    <row r="1" spans="1:13" x14ac:dyDescent="0.2">
      <c r="A1" s="74">
        <v>45078</v>
      </c>
    </row>
    <row r="2" spans="1:13" ht="25.5" x14ac:dyDescent="0.2">
      <c r="A2" s="76" t="s">
        <v>52</v>
      </c>
      <c r="B2" s="77" t="s">
        <v>53</v>
      </c>
      <c r="C2" s="76" t="s">
        <v>54</v>
      </c>
      <c r="D2" s="77" t="s">
        <v>55</v>
      </c>
      <c r="E2" s="77" t="s">
        <v>56</v>
      </c>
      <c r="F2" s="77" t="s">
        <v>57</v>
      </c>
      <c r="G2" s="77" t="s">
        <v>58</v>
      </c>
      <c r="H2" s="77" t="s">
        <v>59</v>
      </c>
      <c r="I2" s="77" t="s">
        <v>60</v>
      </c>
      <c r="J2" s="77" t="s">
        <v>61</v>
      </c>
      <c r="K2" s="77" t="s">
        <v>62</v>
      </c>
      <c r="L2" s="77" t="s">
        <v>63</v>
      </c>
      <c r="M2" s="78"/>
    </row>
    <row r="3" spans="1:13" x14ac:dyDescent="0.2">
      <c r="A3" s="74">
        <v>45100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9">
        <f t="shared" ref="L3" si="0">SUM(E3:K3)/35</f>
        <v>0</v>
      </c>
    </row>
    <row r="4" spans="1:13" ht="25.5" x14ac:dyDescent="0.2">
      <c r="A4" s="80"/>
      <c r="B4" s="80"/>
      <c r="C4" s="80"/>
      <c r="D4" s="81" t="s">
        <v>75</v>
      </c>
      <c r="E4" s="79" t="e">
        <f t="shared" ref="E4:K4" si="1">SUM(E3:E3)/(5*COUNTIF(E3:E3,"&gt;0"))</f>
        <v>#DIV/0!</v>
      </c>
      <c r="F4" s="79" t="e">
        <f t="shared" si="1"/>
        <v>#DIV/0!</v>
      </c>
      <c r="G4" s="79" t="e">
        <f t="shared" si="1"/>
        <v>#DIV/0!</v>
      </c>
      <c r="H4" s="79" t="e">
        <f t="shared" si="1"/>
        <v>#DIV/0!</v>
      </c>
      <c r="I4" s="79" t="e">
        <f t="shared" si="1"/>
        <v>#DIV/0!</v>
      </c>
      <c r="J4" s="79" t="e">
        <f t="shared" si="1"/>
        <v>#DIV/0!</v>
      </c>
      <c r="K4" s="79" t="e">
        <f t="shared" si="1"/>
        <v>#DIV/0!</v>
      </c>
      <c r="L4" s="79">
        <v>0</v>
      </c>
    </row>
    <row r="5" spans="1:13" x14ac:dyDescent="0.2">
      <c r="A5" s="80"/>
      <c r="B5" s="80"/>
      <c r="C5" s="80"/>
      <c r="D5" s="82"/>
      <c r="E5" s="83"/>
      <c r="F5" s="83"/>
      <c r="G5" s="83"/>
      <c r="H5" s="83"/>
      <c r="I5" s="83"/>
      <c r="J5" s="83"/>
      <c r="K5" s="83"/>
      <c r="L5" s="83"/>
    </row>
    <row r="6" spans="1:13" x14ac:dyDescent="0.2">
      <c r="A6" s="80"/>
      <c r="B6" s="80"/>
      <c r="C6" s="80"/>
      <c r="D6" s="82"/>
      <c r="E6" s="83"/>
      <c r="F6" s="83"/>
      <c r="G6" s="83"/>
      <c r="H6" s="83"/>
      <c r="I6" s="83"/>
      <c r="J6" s="83"/>
      <c r="K6" s="83"/>
      <c r="L6" s="83"/>
    </row>
    <row r="7" spans="1:13" x14ac:dyDescent="0.2">
      <c r="A7" s="391">
        <v>45108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</row>
    <row r="8" spans="1:13" ht="25.5" x14ac:dyDescent="0.2">
      <c r="A8" s="76" t="s">
        <v>52</v>
      </c>
      <c r="B8" s="77" t="s">
        <v>53</v>
      </c>
      <c r="C8" s="76" t="s">
        <v>54</v>
      </c>
      <c r="D8" s="77" t="s">
        <v>55</v>
      </c>
      <c r="E8" s="77" t="s">
        <v>56</v>
      </c>
      <c r="F8" s="77" t="s">
        <v>57</v>
      </c>
      <c r="G8" s="77" t="s">
        <v>58</v>
      </c>
      <c r="H8" s="77" t="s">
        <v>59</v>
      </c>
      <c r="I8" s="77" t="s">
        <v>60</v>
      </c>
      <c r="J8" s="77" t="s">
        <v>61</v>
      </c>
      <c r="K8" s="77" t="s">
        <v>62</v>
      </c>
      <c r="L8" s="77" t="s">
        <v>63</v>
      </c>
    </row>
    <row r="9" spans="1:13" x14ac:dyDescent="0.2">
      <c r="A9" s="74">
        <v>45111</v>
      </c>
      <c r="B9" s="76" t="s">
        <v>87</v>
      </c>
      <c r="C9" s="76" t="s">
        <v>88</v>
      </c>
      <c r="D9" s="76" t="s">
        <v>96</v>
      </c>
      <c r="E9" s="76">
        <v>3</v>
      </c>
      <c r="F9" s="76">
        <v>3</v>
      </c>
      <c r="G9" s="76">
        <v>3</v>
      </c>
      <c r="H9" s="76">
        <v>3</v>
      </c>
      <c r="I9" s="76">
        <v>3</v>
      </c>
      <c r="J9" s="76">
        <v>3</v>
      </c>
      <c r="K9" s="76">
        <v>3</v>
      </c>
      <c r="L9" s="79">
        <f>SUM(E9:K9)/35</f>
        <v>0.6</v>
      </c>
    </row>
    <row r="10" spans="1:13" x14ac:dyDescent="0.2">
      <c r="A10" s="74">
        <v>45108</v>
      </c>
      <c r="B10" s="76" t="s">
        <v>89</v>
      </c>
      <c r="C10" s="76" t="s">
        <v>90</v>
      </c>
      <c r="D10" s="76" t="s">
        <v>96</v>
      </c>
      <c r="E10" s="76">
        <v>4</v>
      </c>
      <c r="F10" s="76">
        <v>5</v>
      </c>
      <c r="G10" s="76">
        <v>5</v>
      </c>
      <c r="H10" s="76">
        <v>5</v>
      </c>
      <c r="I10" s="76">
        <v>5</v>
      </c>
      <c r="J10" s="76">
        <v>5</v>
      </c>
      <c r="K10" s="76">
        <v>4</v>
      </c>
      <c r="L10" s="79">
        <f t="shared" ref="L10:L40" si="2">SUM(E10:K10)/35</f>
        <v>0.94285714285714284</v>
      </c>
    </row>
    <row r="11" spans="1:13" x14ac:dyDescent="0.2">
      <c r="A11" s="74">
        <v>45108</v>
      </c>
      <c r="B11" s="76" t="s">
        <v>91</v>
      </c>
      <c r="C11" s="76" t="s">
        <v>92</v>
      </c>
      <c r="D11" s="76" t="s">
        <v>96</v>
      </c>
      <c r="E11" s="76">
        <v>5</v>
      </c>
      <c r="F11" s="76">
        <v>5</v>
      </c>
      <c r="G11" s="76">
        <v>5</v>
      </c>
      <c r="H11" s="76">
        <v>4</v>
      </c>
      <c r="I11" s="76">
        <v>4</v>
      </c>
      <c r="J11" s="76">
        <v>4</v>
      </c>
      <c r="K11" s="76">
        <v>4</v>
      </c>
      <c r="L11" s="79">
        <f t="shared" si="2"/>
        <v>0.88571428571428568</v>
      </c>
    </row>
    <row r="12" spans="1:13" x14ac:dyDescent="0.2">
      <c r="A12" s="90">
        <v>45108</v>
      </c>
      <c r="B12" s="76" t="s">
        <v>93</v>
      </c>
      <c r="C12" s="76" t="s">
        <v>94</v>
      </c>
      <c r="D12" s="76" t="s">
        <v>96</v>
      </c>
      <c r="E12" s="76">
        <v>4</v>
      </c>
      <c r="F12" s="76">
        <v>4</v>
      </c>
      <c r="G12" s="76">
        <v>4</v>
      </c>
      <c r="H12" s="76">
        <v>5</v>
      </c>
      <c r="I12" s="76">
        <v>5</v>
      </c>
      <c r="J12" s="76">
        <v>5</v>
      </c>
      <c r="K12" s="76">
        <v>4</v>
      </c>
      <c r="L12" s="79">
        <f t="shared" si="2"/>
        <v>0.88571428571428568</v>
      </c>
    </row>
    <row r="13" spans="1:13" x14ac:dyDescent="0.2">
      <c r="A13" s="90">
        <v>45108</v>
      </c>
      <c r="B13" s="76" t="s">
        <v>95</v>
      </c>
      <c r="C13" s="76"/>
      <c r="D13" s="76" t="s">
        <v>96</v>
      </c>
      <c r="E13" s="76">
        <v>3</v>
      </c>
      <c r="F13" s="76">
        <v>4</v>
      </c>
      <c r="G13" s="76">
        <v>4</v>
      </c>
      <c r="H13" s="76">
        <v>4</v>
      </c>
      <c r="I13" s="76">
        <v>4</v>
      </c>
      <c r="J13" s="76">
        <v>3</v>
      </c>
      <c r="K13" s="76">
        <v>4</v>
      </c>
      <c r="L13" s="79">
        <f t="shared" si="2"/>
        <v>0.74285714285714288</v>
      </c>
    </row>
    <row r="14" spans="1:13" x14ac:dyDescent="0.2">
      <c r="A14" s="92">
        <v>45108</v>
      </c>
      <c r="B14" s="76" t="s">
        <v>99</v>
      </c>
      <c r="C14" s="76" t="s">
        <v>92</v>
      </c>
      <c r="D14" s="76" t="s">
        <v>96</v>
      </c>
      <c r="E14" s="76">
        <v>5</v>
      </c>
      <c r="F14" s="76">
        <v>5</v>
      </c>
      <c r="G14" s="76">
        <v>5</v>
      </c>
      <c r="H14" s="76">
        <v>4</v>
      </c>
      <c r="I14" s="76">
        <v>5</v>
      </c>
      <c r="J14" s="76">
        <v>5</v>
      </c>
      <c r="K14" s="76">
        <v>5</v>
      </c>
      <c r="L14" s="79">
        <f t="shared" si="2"/>
        <v>0.97142857142857142</v>
      </c>
    </row>
    <row r="15" spans="1:13" x14ac:dyDescent="0.2">
      <c r="A15" s="92">
        <v>45108</v>
      </c>
      <c r="B15" s="76" t="s">
        <v>100</v>
      </c>
      <c r="C15" s="76"/>
      <c r="D15" s="76" t="s">
        <v>96</v>
      </c>
      <c r="E15" s="76">
        <v>4</v>
      </c>
      <c r="F15" s="76">
        <v>4</v>
      </c>
      <c r="G15" s="76">
        <v>4</v>
      </c>
      <c r="H15" s="76">
        <v>3</v>
      </c>
      <c r="I15" s="76">
        <v>4</v>
      </c>
      <c r="J15" s="76">
        <v>3</v>
      </c>
      <c r="K15" s="76">
        <v>5</v>
      </c>
      <c r="L15" s="79">
        <f t="shared" si="2"/>
        <v>0.77142857142857146</v>
      </c>
    </row>
    <row r="16" spans="1:13" x14ac:dyDescent="0.2">
      <c r="A16" s="92">
        <v>45108</v>
      </c>
      <c r="B16" s="76" t="s">
        <v>101</v>
      </c>
      <c r="C16" s="76"/>
      <c r="D16" s="76" t="s">
        <v>96</v>
      </c>
      <c r="E16" s="76">
        <v>5</v>
      </c>
      <c r="F16" s="76">
        <v>4</v>
      </c>
      <c r="G16" s="76">
        <v>5</v>
      </c>
      <c r="H16" s="76">
        <v>4</v>
      </c>
      <c r="I16" s="76">
        <v>4</v>
      </c>
      <c r="J16" s="76">
        <v>5</v>
      </c>
      <c r="K16" s="76">
        <v>3</v>
      </c>
      <c r="L16" s="79">
        <f t="shared" si="2"/>
        <v>0.8571428571428571</v>
      </c>
    </row>
    <row r="17" spans="1:12" ht="18.95" customHeight="1" x14ac:dyDescent="0.2">
      <c r="A17" s="240">
        <v>45108</v>
      </c>
      <c r="B17" s="76" t="s">
        <v>254</v>
      </c>
      <c r="C17" s="76" t="s">
        <v>90</v>
      </c>
      <c r="D17" s="76" t="s">
        <v>96</v>
      </c>
      <c r="E17" s="76">
        <v>5</v>
      </c>
      <c r="F17" s="76">
        <v>5</v>
      </c>
      <c r="G17" s="76">
        <v>5</v>
      </c>
      <c r="H17" s="76">
        <v>5</v>
      </c>
      <c r="I17" s="76">
        <v>4</v>
      </c>
      <c r="J17" s="76">
        <v>5</v>
      </c>
      <c r="K17" s="76">
        <v>5</v>
      </c>
      <c r="L17" s="79">
        <f t="shared" si="2"/>
        <v>0.97142857142857142</v>
      </c>
    </row>
    <row r="18" spans="1:12" ht="18.95" customHeight="1" x14ac:dyDescent="0.2">
      <c r="A18" s="240">
        <v>45108</v>
      </c>
      <c r="B18" s="241" t="s">
        <v>294</v>
      </c>
      <c r="C18" s="244" t="s">
        <v>317</v>
      </c>
      <c r="D18" s="76" t="s">
        <v>332</v>
      </c>
      <c r="E18" s="245">
        <v>5</v>
      </c>
      <c r="F18" s="245">
        <v>5</v>
      </c>
      <c r="G18" s="245">
        <v>5</v>
      </c>
      <c r="H18" s="245">
        <v>5</v>
      </c>
      <c r="I18" s="245">
        <v>5</v>
      </c>
      <c r="J18" s="245">
        <v>5</v>
      </c>
      <c r="K18" s="241">
        <v>4</v>
      </c>
      <c r="L18" s="79">
        <f t="shared" si="2"/>
        <v>0.97142857142857142</v>
      </c>
    </row>
    <row r="19" spans="1:12" ht="25.5" customHeight="1" x14ac:dyDescent="0.2">
      <c r="A19" s="240">
        <v>45108</v>
      </c>
      <c r="B19" s="242" t="s">
        <v>295</v>
      </c>
      <c r="C19" s="243" t="s">
        <v>318</v>
      </c>
      <c r="D19" s="76" t="s">
        <v>332</v>
      </c>
      <c r="E19" s="246">
        <v>2</v>
      </c>
      <c r="F19" s="246">
        <v>3</v>
      </c>
      <c r="G19" s="246">
        <v>3</v>
      </c>
      <c r="H19" s="246">
        <v>2</v>
      </c>
      <c r="I19" s="246">
        <v>1</v>
      </c>
      <c r="J19" s="246">
        <v>2</v>
      </c>
      <c r="K19" s="242">
        <v>4</v>
      </c>
      <c r="L19" s="79">
        <f t="shared" si="2"/>
        <v>0.48571428571428571</v>
      </c>
    </row>
    <row r="20" spans="1:12" ht="27.95" customHeight="1" x14ac:dyDescent="0.2">
      <c r="A20" s="240">
        <v>45108</v>
      </c>
      <c r="B20" s="241" t="s">
        <v>296</v>
      </c>
      <c r="C20" s="244" t="s">
        <v>319</v>
      </c>
      <c r="D20" s="76" t="s">
        <v>332</v>
      </c>
      <c r="E20" s="245">
        <v>4</v>
      </c>
      <c r="F20" s="245">
        <v>4</v>
      </c>
      <c r="G20" s="245">
        <v>5</v>
      </c>
      <c r="H20" s="245">
        <v>5</v>
      </c>
      <c r="I20" s="245">
        <v>5</v>
      </c>
      <c r="J20" s="245">
        <v>4</v>
      </c>
      <c r="K20" s="241">
        <v>4</v>
      </c>
      <c r="L20" s="79">
        <f t="shared" si="2"/>
        <v>0.88571428571428568</v>
      </c>
    </row>
    <row r="21" spans="1:12" ht="18.95" customHeight="1" x14ac:dyDescent="0.2">
      <c r="A21" s="240">
        <v>45108</v>
      </c>
      <c r="B21" s="242" t="s">
        <v>297</v>
      </c>
      <c r="C21" s="243" t="s">
        <v>320</v>
      </c>
      <c r="D21" s="76" t="s">
        <v>332</v>
      </c>
      <c r="E21" s="246">
        <v>5</v>
      </c>
      <c r="F21" s="246">
        <v>4</v>
      </c>
      <c r="G21" s="246">
        <v>3</v>
      </c>
      <c r="H21" s="246">
        <v>4</v>
      </c>
      <c r="I21" s="246">
        <v>4</v>
      </c>
      <c r="J21" s="246">
        <v>5</v>
      </c>
      <c r="K21" s="242">
        <v>5</v>
      </c>
      <c r="L21" s="79">
        <f t="shared" si="2"/>
        <v>0.8571428571428571</v>
      </c>
    </row>
    <row r="22" spans="1:12" ht="18.95" customHeight="1" x14ac:dyDescent="0.2">
      <c r="A22" s="240">
        <v>45108</v>
      </c>
      <c r="B22" s="241" t="s">
        <v>298</v>
      </c>
      <c r="C22" s="244" t="s">
        <v>321</v>
      </c>
      <c r="D22" s="76" t="s">
        <v>332</v>
      </c>
      <c r="E22" s="245">
        <v>5</v>
      </c>
      <c r="F22" s="245">
        <v>5</v>
      </c>
      <c r="G22" s="245">
        <v>4</v>
      </c>
      <c r="H22" s="245">
        <v>5</v>
      </c>
      <c r="I22" s="245">
        <v>4</v>
      </c>
      <c r="J22" s="245">
        <v>5</v>
      </c>
      <c r="K22" s="241">
        <v>4</v>
      </c>
      <c r="L22" s="79">
        <f t="shared" si="2"/>
        <v>0.91428571428571426</v>
      </c>
    </row>
    <row r="23" spans="1:12" ht="27" customHeight="1" x14ac:dyDescent="0.2">
      <c r="A23" s="240">
        <v>45108</v>
      </c>
      <c r="B23" s="242" t="s">
        <v>299</v>
      </c>
      <c r="C23" s="243" t="s">
        <v>322</v>
      </c>
      <c r="D23" s="76" t="s">
        <v>332</v>
      </c>
      <c r="E23" s="246">
        <v>5</v>
      </c>
      <c r="F23" s="246">
        <v>5</v>
      </c>
      <c r="G23" s="246">
        <v>5</v>
      </c>
      <c r="H23" s="246">
        <v>4</v>
      </c>
      <c r="I23" s="246">
        <v>4</v>
      </c>
      <c r="J23" s="246">
        <v>5</v>
      </c>
      <c r="K23" s="242">
        <v>5</v>
      </c>
      <c r="L23" s="79">
        <f t="shared" si="2"/>
        <v>0.94285714285714284</v>
      </c>
    </row>
    <row r="24" spans="1:12" ht="18.95" customHeight="1" x14ac:dyDescent="0.2">
      <c r="A24" s="240">
        <v>45108</v>
      </c>
      <c r="B24" s="241" t="s">
        <v>300</v>
      </c>
      <c r="C24" s="244" t="s">
        <v>323</v>
      </c>
      <c r="D24" s="76" t="s">
        <v>332</v>
      </c>
      <c r="E24" s="245">
        <v>5</v>
      </c>
      <c r="F24" s="245">
        <v>4</v>
      </c>
      <c r="G24" s="245">
        <v>5</v>
      </c>
      <c r="H24" s="245">
        <v>4</v>
      </c>
      <c r="I24" s="245">
        <v>3</v>
      </c>
      <c r="J24" s="245">
        <v>4</v>
      </c>
      <c r="K24" s="241">
        <v>4</v>
      </c>
      <c r="L24" s="79">
        <f t="shared" si="2"/>
        <v>0.82857142857142863</v>
      </c>
    </row>
    <row r="25" spans="1:12" ht="18.95" customHeight="1" x14ac:dyDescent="0.2">
      <c r="A25" s="240">
        <v>45108</v>
      </c>
      <c r="B25" s="242" t="s">
        <v>301</v>
      </c>
      <c r="C25" s="243" t="s">
        <v>324</v>
      </c>
      <c r="D25" s="76" t="s">
        <v>332</v>
      </c>
      <c r="E25" s="246">
        <v>4</v>
      </c>
      <c r="F25" s="246">
        <v>2</v>
      </c>
      <c r="G25" s="246">
        <v>3</v>
      </c>
      <c r="H25" s="246">
        <v>3</v>
      </c>
      <c r="I25" s="246">
        <v>2</v>
      </c>
      <c r="J25" s="246">
        <v>4</v>
      </c>
      <c r="K25" s="242">
        <v>4</v>
      </c>
      <c r="L25" s="79">
        <f t="shared" si="2"/>
        <v>0.62857142857142856</v>
      </c>
    </row>
    <row r="26" spans="1:12" ht="18.95" customHeight="1" x14ac:dyDescent="0.2">
      <c r="A26" s="240">
        <v>45108</v>
      </c>
      <c r="B26" s="241" t="s">
        <v>302</v>
      </c>
      <c r="C26" s="244" t="s">
        <v>325</v>
      </c>
      <c r="D26" s="76" t="s">
        <v>332</v>
      </c>
      <c r="E26" s="245">
        <v>5</v>
      </c>
      <c r="F26" s="245">
        <v>1</v>
      </c>
      <c r="G26" s="245">
        <v>4</v>
      </c>
      <c r="H26" s="245">
        <v>4</v>
      </c>
      <c r="I26" s="245">
        <v>5</v>
      </c>
      <c r="J26" s="245">
        <v>5</v>
      </c>
      <c r="K26" s="241">
        <v>4</v>
      </c>
      <c r="L26" s="79">
        <f t="shared" si="2"/>
        <v>0.8</v>
      </c>
    </row>
    <row r="27" spans="1:12" ht="18.95" customHeight="1" x14ac:dyDescent="0.2">
      <c r="A27" s="240">
        <v>45108</v>
      </c>
      <c r="B27" s="242" t="s">
        <v>303</v>
      </c>
      <c r="C27" s="243" t="s">
        <v>325</v>
      </c>
      <c r="D27" s="76" t="s">
        <v>332</v>
      </c>
      <c r="E27" s="246">
        <v>4</v>
      </c>
      <c r="F27" s="246">
        <v>3</v>
      </c>
      <c r="G27" s="246">
        <v>4</v>
      </c>
      <c r="H27" s="246">
        <v>4</v>
      </c>
      <c r="I27" s="246">
        <v>4</v>
      </c>
      <c r="J27" s="246">
        <v>4</v>
      </c>
      <c r="K27" s="242">
        <v>4</v>
      </c>
      <c r="L27" s="79">
        <f t="shared" si="2"/>
        <v>0.77142857142857146</v>
      </c>
    </row>
    <row r="28" spans="1:12" ht="18.95" customHeight="1" x14ac:dyDescent="0.2">
      <c r="A28" s="240">
        <v>45108</v>
      </c>
      <c r="B28" s="241" t="s">
        <v>304</v>
      </c>
      <c r="C28" s="244" t="s">
        <v>326</v>
      </c>
      <c r="D28" s="76" t="s">
        <v>332</v>
      </c>
      <c r="E28" s="245">
        <v>4</v>
      </c>
      <c r="F28" s="245">
        <v>1</v>
      </c>
      <c r="G28" s="245">
        <v>5</v>
      </c>
      <c r="H28" s="245">
        <v>5</v>
      </c>
      <c r="I28" s="245">
        <v>5</v>
      </c>
      <c r="J28" s="245">
        <v>5</v>
      </c>
      <c r="K28" s="241">
        <v>4</v>
      </c>
      <c r="L28" s="79">
        <f t="shared" si="2"/>
        <v>0.82857142857142863</v>
      </c>
    </row>
    <row r="29" spans="1:12" ht="18.95" customHeight="1" x14ac:dyDescent="0.2">
      <c r="A29" s="240">
        <v>45108</v>
      </c>
      <c r="B29" s="242" t="s">
        <v>305</v>
      </c>
      <c r="C29" s="243" t="s">
        <v>327</v>
      </c>
      <c r="D29" s="76" t="s">
        <v>332</v>
      </c>
      <c r="E29" s="246">
        <v>5</v>
      </c>
      <c r="F29" s="246">
        <v>5</v>
      </c>
      <c r="G29" s="246">
        <v>5</v>
      </c>
      <c r="H29" s="246">
        <v>4</v>
      </c>
      <c r="I29" s="246">
        <v>5</v>
      </c>
      <c r="J29" s="246">
        <v>5</v>
      </c>
      <c r="K29" s="242">
        <v>4</v>
      </c>
      <c r="L29" s="79">
        <f t="shared" si="2"/>
        <v>0.94285714285714284</v>
      </c>
    </row>
    <row r="30" spans="1:12" ht="18.95" customHeight="1" x14ac:dyDescent="0.2">
      <c r="A30" s="240">
        <v>45108</v>
      </c>
      <c r="B30" s="241" t="s">
        <v>306</v>
      </c>
      <c r="C30" s="241" t="s">
        <v>327</v>
      </c>
      <c r="D30" s="76" t="s">
        <v>332</v>
      </c>
      <c r="E30" s="245">
        <v>3</v>
      </c>
      <c r="F30" s="245">
        <v>4</v>
      </c>
      <c r="G30" s="245">
        <v>5</v>
      </c>
      <c r="H30" s="245">
        <v>4</v>
      </c>
      <c r="I30" s="245">
        <v>4</v>
      </c>
      <c r="J30" s="245">
        <v>2</v>
      </c>
      <c r="K30" s="241">
        <v>4</v>
      </c>
      <c r="L30" s="79">
        <f t="shared" si="2"/>
        <v>0.74285714285714288</v>
      </c>
    </row>
    <row r="31" spans="1:12" ht="18.95" customHeight="1" x14ac:dyDescent="0.2">
      <c r="A31" s="240">
        <v>45108</v>
      </c>
      <c r="B31" s="242" t="s">
        <v>307</v>
      </c>
      <c r="C31" s="242" t="s">
        <v>328</v>
      </c>
      <c r="D31" s="76" t="s">
        <v>332</v>
      </c>
      <c r="E31" s="246">
        <v>3</v>
      </c>
      <c r="F31" s="246">
        <v>1</v>
      </c>
      <c r="G31" s="246">
        <v>5</v>
      </c>
      <c r="H31" s="246">
        <v>4</v>
      </c>
      <c r="I31" s="246">
        <v>5</v>
      </c>
      <c r="J31" s="246">
        <v>5</v>
      </c>
      <c r="K31" s="242">
        <v>4</v>
      </c>
      <c r="L31" s="79">
        <f t="shared" si="2"/>
        <v>0.77142857142857146</v>
      </c>
    </row>
    <row r="32" spans="1:12" ht="18.95" customHeight="1" x14ac:dyDescent="0.2">
      <c r="A32" s="240">
        <v>45108</v>
      </c>
      <c r="B32" s="241" t="s">
        <v>308</v>
      </c>
      <c r="C32" s="241" t="s">
        <v>327</v>
      </c>
      <c r="D32" s="76" t="s">
        <v>332</v>
      </c>
      <c r="E32" s="245">
        <v>5</v>
      </c>
      <c r="F32" s="245">
        <v>1</v>
      </c>
      <c r="G32" s="245">
        <v>5</v>
      </c>
      <c r="H32" s="245">
        <v>5</v>
      </c>
      <c r="I32" s="245">
        <v>5</v>
      </c>
      <c r="J32" s="245">
        <v>5</v>
      </c>
      <c r="K32" s="241">
        <v>4</v>
      </c>
      <c r="L32" s="79">
        <f t="shared" si="2"/>
        <v>0.8571428571428571</v>
      </c>
    </row>
    <row r="33" spans="1:12" ht="18.95" customHeight="1" x14ac:dyDescent="0.2">
      <c r="A33" s="240">
        <v>45108</v>
      </c>
      <c r="B33" s="242" t="s">
        <v>309</v>
      </c>
      <c r="C33" s="242" t="s">
        <v>323</v>
      </c>
      <c r="D33" s="76" t="s">
        <v>332</v>
      </c>
      <c r="E33" s="246">
        <v>5</v>
      </c>
      <c r="F33" s="246">
        <v>2</v>
      </c>
      <c r="G33" s="246">
        <v>5</v>
      </c>
      <c r="H33" s="246">
        <v>5</v>
      </c>
      <c r="I33" s="246">
        <v>5</v>
      </c>
      <c r="J33" s="246">
        <v>5</v>
      </c>
      <c r="K33" s="242">
        <v>4</v>
      </c>
      <c r="L33" s="79">
        <f t="shared" si="2"/>
        <v>0.88571428571428568</v>
      </c>
    </row>
    <row r="34" spans="1:12" ht="18.95" customHeight="1" x14ac:dyDescent="0.2">
      <c r="A34" s="240">
        <v>45108</v>
      </c>
      <c r="B34" s="241" t="s">
        <v>310</v>
      </c>
      <c r="C34" s="241" t="s">
        <v>328</v>
      </c>
      <c r="D34" s="76" t="s">
        <v>332</v>
      </c>
      <c r="E34" s="245">
        <v>5</v>
      </c>
      <c r="F34" s="245">
        <v>1</v>
      </c>
      <c r="G34" s="245">
        <v>5</v>
      </c>
      <c r="H34" s="245">
        <v>5</v>
      </c>
      <c r="I34" s="245">
        <v>5</v>
      </c>
      <c r="J34" s="245">
        <v>5</v>
      </c>
      <c r="K34" s="241">
        <v>4</v>
      </c>
      <c r="L34" s="79">
        <f t="shared" si="2"/>
        <v>0.8571428571428571</v>
      </c>
    </row>
    <row r="35" spans="1:12" ht="27" customHeight="1" x14ac:dyDescent="0.2">
      <c r="A35" s="240">
        <v>45108</v>
      </c>
      <c r="B35" s="243" t="s">
        <v>311</v>
      </c>
      <c r="C35" s="242" t="s">
        <v>329</v>
      </c>
      <c r="D35" s="76" t="s">
        <v>332</v>
      </c>
      <c r="E35" s="246">
        <v>4</v>
      </c>
      <c r="F35" s="246">
        <v>4</v>
      </c>
      <c r="G35" s="246">
        <v>5</v>
      </c>
      <c r="H35" s="246">
        <v>4</v>
      </c>
      <c r="I35" s="246">
        <v>4</v>
      </c>
      <c r="J35" s="246">
        <v>4</v>
      </c>
      <c r="K35" s="242">
        <v>4</v>
      </c>
      <c r="L35" s="79">
        <f t="shared" si="2"/>
        <v>0.82857142857142863</v>
      </c>
    </row>
    <row r="36" spans="1:12" ht="18.95" customHeight="1" x14ac:dyDescent="0.2">
      <c r="A36" s="240">
        <v>45108</v>
      </c>
      <c r="B36" s="241" t="s">
        <v>312</v>
      </c>
      <c r="C36" s="241" t="s">
        <v>329</v>
      </c>
      <c r="D36" s="76" t="s">
        <v>332</v>
      </c>
      <c r="E36" s="245">
        <v>5</v>
      </c>
      <c r="F36" s="245">
        <v>5</v>
      </c>
      <c r="G36" s="245">
        <v>5</v>
      </c>
      <c r="H36" s="245">
        <v>5</v>
      </c>
      <c r="I36" s="245">
        <v>5</v>
      </c>
      <c r="J36" s="245">
        <v>5</v>
      </c>
      <c r="K36" s="241">
        <v>5</v>
      </c>
      <c r="L36" s="79">
        <f t="shared" si="2"/>
        <v>1</v>
      </c>
    </row>
    <row r="37" spans="1:12" ht="18.95" customHeight="1" x14ac:dyDescent="0.2">
      <c r="A37" s="240">
        <v>45108</v>
      </c>
      <c r="B37" s="242" t="s">
        <v>313</v>
      </c>
      <c r="C37" s="242" t="s">
        <v>330</v>
      </c>
      <c r="D37" s="76" t="s">
        <v>332</v>
      </c>
      <c r="E37" s="246">
        <v>5</v>
      </c>
      <c r="F37" s="246">
        <v>1</v>
      </c>
      <c r="G37" s="246">
        <v>5</v>
      </c>
      <c r="H37" s="246">
        <v>5</v>
      </c>
      <c r="I37" s="246">
        <v>5</v>
      </c>
      <c r="J37" s="246">
        <v>5</v>
      </c>
      <c r="K37" s="242">
        <v>4</v>
      </c>
      <c r="L37" s="79">
        <f t="shared" si="2"/>
        <v>0.8571428571428571</v>
      </c>
    </row>
    <row r="38" spans="1:12" ht="18.95" customHeight="1" x14ac:dyDescent="0.2">
      <c r="A38" s="240">
        <v>45108</v>
      </c>
      <c r="B38" s="241" t="s">
        <v>314</v>
      </c>
      <c r="C38" s="241" t="s">
        <v>290</v>
      </c>
      <c r="D38" s="76" t="s">
        <v>332</v>
      </c>
      <c r="E38" s="245">
        <v>5</v>
      </c>
      <c r="F38" s="245">
        <v>4</v>
      </c>
      <c r="G38" s="245">
        <v>3</v>
      </c>
      <c r="H38" s="245">
        <v>4</v>
      </c>
      <c r="I38" s="245">
        <v>3</v>
      </c>
      <c r="J38" s="245">
        <v>2</v>
      </c>
      <c r="K38" s="241">
        <v>4</v>
      </c>
      <c r="L38" s="79">
        <f t="shared" si="2"/>
        <v>0.7142857142857143</v>
      </c>
    </row>
    <row r="39" spans="1:12" ht="18.95" customHeight="1" x14ac:dyDescent="0.2">
      <c r="A39" s="240">
        <v>45108</v>
      </c>
      <c r="B39" s="242" t="s">
        <v>315</v>
      </c>
      <c r="C39" s="242" t="s">
        <v>327</v>
      </c>
      <c r="D39" s="76" t="s">
        <v>332</v>
      </c>
      <c r="E39" s="246">
        <v>5</v>
      </c>
      <c r="F39" s="246">
        <v>5</v>
      </c>
      <c r="G39" s="246">
        <v>5</v>
      </c>
      <c r="H39" s="246">
        <v>5</v>
      </c>
      <c r="I39" s="246">
        <v>3</v>
      </c>
      <c r="J39" s="246">
        <v>5</v>
      </c>
      <c r="K39" s="242">
        <v>5</v>
      </c>
      <c r="L39" s="79">
        <f t="shared" si="2"/>
        <v>0.94285714285714284</v>
      </c>
    </row>
    <row r="40" spans="1:12" ht="18.95" customHeight="1" x14ac:dyDescent="0.2">
      <c r="A40" s="240">
        <v>45108</v>
      </c>
      <c r="B40" s="241" t="s">
        <v>316</v>
      </c>
      <c r="C40" s="241" t="s">
        <v>331</v>
      </c>
      <c r="D40" s="76" t="s">
        <v>332</v>
      </c>
      <c r="E40" s="245">
        <v>5</v>
      </c>
      <c r="F40" s="245">
        <v>5</v>
      </c>
      <c r="G40" s="245">
        <v>5</v>
      </c>
      <c r="H40" s="245">
        <v>5</v>
      </c>
      <c r="I40" s="245">
        <v>4</v>
      </c>
      <c r="J40" s="245">
        <v>5</v>
      </c>
      <c r="K40" s="241">
        <v>5</v>
      </c>
      <c r="L40" s="79">
        <f t="shared" si="2"/>
        <v>0.97142857142857142</v>
      </c>
    </row>
    <row r="41" spans="1:12" ht="25.5" x14ac:dyDescent="0.2">
      <c r="D41" s="84" t="s">
        <v>78</v>
      </c>
      <c r="E41" s="79">
        <f t="shared" ref="E41:K41" si="3">SUM(E9:E40)/(5*COUNTIF(E9:E40,"&gt;0"))</f>
        <v>0.88124999999999998</v>
      </c>
      <c r="F41" s="79">
        <f t="shared" si="3"/>
        <v>0.71250000000000002</v>
      </c>
      <c r="G41" s="79">
        <f t="shared" si="3"/>
        <v>0.9</v>
      </c>
      <c r="H41" s="79">
        <f t="shared" si="3"/>
        <v>0.85624999999999996</v>
      </c>
      <c r="I41" s="79">
        <f t="shared" si="3"/>
        <v>0.83125000000000004</v>
      </c>
      <c r="J41" s="79">
        <f t="shared" si="3"/>
        <v>0.86875000000000002</v>
      </c>
      <c r="K41" s="79">
        <f t="shared" si="3"/>
        <v>0.83750000000000002</v>
      </c>
      <c r="L41" s="79">
        <f>SUM(L9:L40)/COUNTIF(L9:L40,"&gt;0")</f>
        <v>0.8410714285714288</v>
      </c>
    </row>
    <row r="42" spans="1:12" x14ac:dyDescent="0.2">
      <c r="D42" s="78"/>
    </row>
    <row r="44" spans="1:12" x14ac:dyDescent="0.2">
      <c r="A44" s="391">
        <v>45139</v>
      </c>
      <c r="B44" s="391"/>
      <c r="C44" s="391"/>
      <c r="D44" s="391"/>
      <c r="E44" s="391"/>
      <c r="F44" s="391"/>
      <c r="G44" s="391"/>
      <c r="H44" s="391"/>
      <c r="I44" s="391"/>
      <c r="J44" s="391"/>
      <c r="K44" s="391"/>
      <c r="L44" s="391"/>
    </row>
    <row r="45" spans="1:12" ht="25.5" x14ac:dyDescent="0.2">
      <c r="A45" s="76" t="s">
        <v>52</v>
      </c>
      <c r="B45" s="77" t="s">
        <v>53</v>
      </c>
      <c r="C45" s="76" t="s">
        <v>54</v>
      </c>
      <c r="D45" s="77" t="s">
        <v>55</v>
      </c>
      <c r="E45" s="77" t="s">
        <v>56</v>
      </c>
      <c r="F45" s="77" t="s">
        <v>57</v>
      </c>
      <c r="G45" s="77" t="s">
        <v>58</v>
      </c>
      <c r="H45" s="77" t="s">
        <v>59</v>
      </c>
      <c r="I45" s="77" t="s">
        <v>60</v>
      </c>
      <c r="J45" s="77" t="s">
        <v>61</v>
      </c>
      <c r="K45" s="77" t="s">
        <v>62</v>
      </c>
      <c r="L45" s="77" t="s">
        <v>63</v>
      </c>
    </row>
    <row r="46" spans="1:12" x14ac:dyDescent="0.2">
      <c r="A46" s="238">
        <v>45140</v>
      </c>
      <c r="B46" s="76" t="s">
        <v>334</v>
      </c>
      <c r="C46" s="76"/>
      <c r="D46" s="76" t="s">
        <v>96</v>
      </c>
      <c r="E46" s="76">
        <v>5</v>
      </c>
      <c r="F46" s="76">
        <v>5</v>
      </c>
      <c r="G46" s="76">
        <v>4</v>
      </c>
      <c r="H46" s="76">
        <v>5</v>
      </c>
      <c r="I46" s="76">
        <v>5</v>
      </c>
      <c r="J46" s="76">
        <v>5</v>
      </c>
      <c r="K46" s="76">
        <v>5</v>
      </c>
      <c r="L46" s="79">
        <f>SUM(E46:K46)/35</f>
        <v>0.97142857142857142</v>
      </c>
    </row>
    <row r="47" spans="1:12" x14ac:dyDescent="0.2">
      <c r="A47" s="238">
        <v>45141</v>
      </c>
      <c r="B47" s="76" t="s">
        <v>335</v>
      </c>
      <c r="C47" s="76"/>
      <c r="D47" s="76" t="s">
        <v>96</v>
      </c>
      <c r="E47" s="76">
        <v>4</v>
      </c>
      <c r="F47" s="76">
        <v>4</v>
      </c>
      <c r="G47" s="76">
        <v>5</v>
      </c>
      <c r="H47" s="76">
        <v>4</v>
      </c>
      <c r="I47" s="76">
        <v>4</v>
      </c>
      <c r="J47" s="76">
        <v>4</v>
      </c>
      <c r="K47" s="76">
        <v>4</v>
      </c>
      <c r="L47" s="79">
        <f t="shared" ref="L47:L104" si="4">SUM(E47:K47)/35</f>
        <v>0.82857142857142863</v>
      </c>
    </row>
    <row r="48" spans="1:12" x14ac:dyDescent="0.2">
      <c r="A48" s="238">
        <v>45139.650451388901</v>
      </c>
      <c r="B48" s="241" t="s">
        <v>397</v>
      </c>
      <c r="C48" s="241" t="s">
        <v>398</v>
      </c>
      <c r="D48" s="76"/>
      <c r="E48" s="245">
        <v>5</v>
      </c>
      <c r="F48" s="245">
        <v>5</v>
      </c>
      <c r="G48" s="245">
        <v>5</v>
      </c>
      <c r="H48" s="245">
        <v>5</v>
      </c>
      <c r="I48" s="245">
        <v>5</v>
      </c>
      <c r="J48" s="245">
        <v>5</v>
      </c>
      <c r="K48" s="241">
        <v>4</v>
      </c>
      <c r="L48" s="79">
        <f t="shared" si="4"/>
        <v>0.97142857142857142</v>
      </c>
    </row>
    <row r="49" spans="1:12" x14ac:dyDescent="0.2">
      <c r="A49" s="238">
        <v>45139.667071759301</v>
      </c>
      <c r="B49" s="242" t="s">
        <v>399</v>
      </c>
      <c r="C49" s="242" t="s">
        <v>400</v>
      </c>
      <c r="D49" s="76"/>
      <c r="E49" s="246">
        <v>5</v>
      </c>
      <c r="F49" s="246">
        <v>4</v>
      </c>
      <c r="G49" s="246">
        <v>3</v>
      </c>
      <c r="H49" s="246">
        <v>3</v>
      </c>
      <c r="I49" s="246">
        <v>1</v>
      </c>
      <c r="J49" s="246">
        <v>4</v>
      </c>
      <c r="K49" s="242">
        <v>3</v>
      </c>
      <c r="L49" s="79">
        <f t="shared" si="4"/>
        <v>0.65714285714285714</v>
      </c>
    </row>
    <row r="50" spans="1:12" x14ac:dyDescent="0.2">
      <c r="A50" s="238">
        <v>45139.707048611097</v>
      </c>
      <c r="B50" s="241" t="s">
        <v>401</v>
      </c>
      <c r="C50" s="241" t="s">
        <v>402</v>
      </c>
      <c r="D50" s="76"/>
      <c r="E50" s="245">
        <v>5</v>
      </c>
      <c r="F50" s="245">
        <v>5</v>
      </c>
      <c r="G50" s="245">
        <v>5</v>
      </c>
      <c r="H50" s="245">
        <v>5</v>
      </c>
      <c r="I50" s="245">
        <v>5</v>
      </c>
      <c r="J50" s="245">
        <v>5</v>
      </c>
      <c r="K50" s="241">
        <v>4</v>
      </c>
      <c r="L50" s="79">
        <f t="shared" si="4"/>
        <v>0.97142857142857142</v>
      </c>
    </row>
    <row r="51" spans="1:12" x14ac:dyDescent="0.2">
      <c r="A51" s="238">
        <v>45141.507627314801</v>
      </c>
      <c r="B51" s="242" t="s">
        <v>403</v>
      </c>
      <c r="C51" s="242" t="s">
        <v>290</v>
      </c>
      <c r="D51" s="76"/>
      <c r="E51" s="246">
        <v>5</v>
      </c>
      <c r="F51" s="246">
        <v>5</v>
      </c>
      <c r="G51" s="246">
        <v>5</v>
      </c>
      <c r="H51" s="246">
        <v>5</v>
      </c>
      <c r="I51" s="246">
        <v>5</v>
      </c>
      <c r="J51" s="246">
        <v>5</v>
      </c>
      <c r="K51" s="242">
        <v>4</v>
      </c>
      <c r="L51" s="79">
        <f t="shared" si="4"/>
        <v>0.97142857142857142</v>
      </c>
    </row>
    <row r="52" spans="1:12" x14ac:dyDescent="0.2">
      <c r="A52" s="238">
        <v>45142.427071759303</v>
      </c>
      <c r="B52" s="241" t="s">
        <v>404</v>
      </c>
      <c r="C52" s="241" t="s">
        <v>405</v>
      </c>
      <c r="D52" s="76"/>
      <c r="E52" s="245">
        <v>4</v>
      </c>
      <c r="F52" s="245">
        <v>4</v>
      </c>
      <c r="G52" s="245">
        <v>4</v>
      </c>
      <c r="H52" s="245">
        <v>4</v>
      </c>
      <c r="I52" s="245">
        <v>4</v>
      </c>
      <c r="J52" s="245">
        <v>4</v>
      </c>
      <c r="K52" s="241">
        <v>5</v>
      </c>
      <c r="L52" s="79">
        <f t="shared" si="4"/>
        <v>0.82857142857142863</v>
      </c>
    </row>
    <row r="53" spans="1:12" x14ac:dyDescent="0.2">
      <c r="A53" s="238">
        <v>45142.514606481498</v>
      </c>
      <c r="B53" s="242" t="s">
        <v>406</v>
      </c>
      <c r="C53" s="242" t="s">
        <v>407</v>
      </c>
      <c r="D53" s="76"/>
      <c r="E53" s="246">
        <v>2</v>
      </c>
      <c r="F53" s="246">
        <v>4</v>
      </c>
      <c r="G53" s="246">
        <v>5</v>
      </c>
      <c r="H53" s="246">
        <v>5</v>
      </c>
      <c r="I53" s="246">
        <v>5</v>
      </c>
      <c r="J53" s="246">
        <v>5</v>
      </c>
      <c r="K53" s="242">
        <v>4</v>
      </c>
      <c r="L53" s="79">
        <f t="shared" si="4"/>
        <v>0.8571428571428571</v>
      </c>
    </row>
    <row r="54" spans="1:12" x14ac:dyDescent="0.2">
      <c r="A54" s="238">
        <v>45142.520682870403</v>
      </c>
      <c r="B54" s="241" t="s">
        <v>408</v>
      </c>
      <c r="C54" s="241" t="s">
        <v>409</v>
      </c>
      <c r="D54" s="76"/>
      <c r="E54" s="245">
        <v>5</v>
      </c>
      <c r="F54" s="245">
        <v>5</v>
      </c>
      <c r="G54" s="245">
        <v>4</v>
      </c>
      <c r="H54" s="245">
        <v>4</v>
      </c>
      <c r="I54" s="245">
        <v>5</v>
      </c>
      <c r="J54" s="245">
        <v>4</v>
      </c>
      <c r="K54" s="241">
        <v>4</v>
      </c>
      <c r="L54" s="79">
        <f t="shared" si="4"/>
        <v>0.88571428571428568</v>
      </c>
    </row>
    <row r="55" spans="1:12" x14ac:dyDescent="0.2">
      <c r="A55" s="238">
        <v>45145.579513888901</v>
      </c>
      <c r="B55" s="242" t="s">
        <v>410</v>
      </c>
      <c r="C55" s="242" t="s">
        <v>290</v>
      </c>
      <c r="D55" s="76"/>
      <c r="E55" s="246">
        <v>5</v>
      </c>
      <c r="F55" s="246">
        <v>5</v>
      </c>
      <c r="G55" s="246">
        <v>5</v>
      </c>
      <c r="H55" s="246">
        <v>5</v>
      </c>
      <c r="I55" s="246">
        <v>5</v>
      </c>
      <c r="J55" s="246">
        <v>5</v>
      </c>
      <c r="K55" s="242">
        <v>4</v>
      </c>
      <c r="L55" s="79">
        <f t="shared" si="4"/>
        <v>0.97142857142857142</v>
      </c>
    </row>
    <row r="56" spans="1:12" x14ac:dyDescent="0.2">
      <c r="A56" s="238">
        <v>45145.581446759301</v>
      </c>
      <c r="B56" s="241" t="s">
        <v>411</v>
      </c>
      <c r="C56" s="241" t="s">
        <v>324</v>
      </c>
      <c r="D56" s="76"/>
      <c r="E56" s="245">
        <v>5</v>
      </c>
      <c r="F56" s="245">
        <v>5</v>
      </c>
      <c r="G56" s="245">
        <v>5</v>
      </c>
      <c r="H56" s="245">
        <v>5</v>
      </c>
      <c r="I56" s="245">
        <v>5</v>
      </c>
      <c r="J56" s="245">
        <v>5</v>
      </c>
      <c r="K56" s="241">
        <v>4</v>
      </c>
      <c r="L56" s="79">
        <f t="shared" si="4"/>
        <v>0.97142857142857142</v>
      </c>
    </row>
    <row r="57" spans="1:12" x14ac:dyDescent="0.2">
      <c r="A57" s="238">
        <v>45146.485219907401</v>
      </c>
      <c r="B57" s="242" t="s">
        <v>412</v>
      </c>
      <c r="C57" s="242" t="s">
        <v>413</v>
      </c>
      <c r="D57" s="76"/>
      <c r="E57" s="246">
        <v>5</v>
      </c>
      <c r="F57" s="246">
        <v>5</v>
      </c>
      <c r="G57" s="246">
        <v>5</v>
      </c>
      <c r="H57" s="246">
        <v>5</v>
      </c>
      <c r="I57" s="246">
        <v>5</v>
      </c>
      <c r="J57" s="246">
        <v>5</v>
      </c>
      <c r="K57" s="242">
        <v>4</v>
      </c>
      <c r="L57" s="79">
        <f t="shared" si="4"/>
        <v>0.97142857142857142</v>
      </c>
    </row>
    <row r="58" spans="1:12" x14ac:dyDescent="0.2">
      <c r="A58" s="238">
        <v>45147.379351851901</v>
      </c>
      <c r="B58" s="241" t="s">
        <v>414</v>
      </c>
      <c r="C58" s="241" t="s">
        <v>415</v>
      </c>
      <c r="D58" s="76"/>
      <c r="E58" s="245">
        <v>4</v>
      </c>
      <c r="F58" s="245">
        <v>4</v>
      </c>
      <c r="G58" s="245">
        <v>4</v>
      </c>
      <c r="H58" s="245">
        <v>4</v>
      </c>
      <c r="I58" s="245">
        <v>4</v>
      </c>
      <c r="J58" s="245">
        <v>4</v>
      </c>
      <c r="K58" s="241">
        <v>4</v>
      </c>
      <c r="L58" s="79">
        <f t="shared" si="4"/>
        <v>0.8</v>
      </c>
    </row>
    <row r="59" spans="1:12" x14ac:dyDescent="0.2">
      <c r="A59" s="238">
        <v>45147.445706018501</v>
      </c>
      <c r="B59" s="242" t="s">
        <v>416</v>
      </c>
      <c r="C59" s="242" t="s">
        <v>417</v>
      </c>
      <c r="D59" s="76"/>
      <c r="E59" s="246">
        <v>4</v>
      </c>
      <c r="F59" s="246">
        <v>4</v>
      </c>
      <c r="G59" s="246">
        <v>5</v>
      </c>
      <c r="H59" s="246">
        <v>4</v>
      </c>
      <c r="I59" s="246">
        <v>4</v>
      </c>
      <c r="J59" s="246">
        <v>4</v>
      </c>
      <c r="K59" s="242">
        <v>4</v>
      </c>
      <c r="L59" s="79">
        <f t="shared" si="4"/>
        <v>0.82857142857142863</v>
      </c>
    </row>
    <row r="60" spans="1:12" x14ac:dyDescent="0.2">
      <c r="A60" s="238">
        <v>45147.693171296298</v>
      </c>
      <c r="B60" s="241" t="s">
        <v>418</v>
      </c>
      <c r="C60" s="241" t="s">
        <v>419</v>
      </c>
      <c r="D60" s="76"/>
      <c r="E60" s="245">
        <v>5</v>
      </c>
      <c r="F60" s="245">
        <v>4</v>
      </c>
      <c r="G60" s="245">
        <v>4</v>
      </c>
      <c r="H60" s="245">
        <v>5</v>
      </c>
      <c r="I60" s="245">
        <v>3</v>
      </c>
      <c r="J60" s="245">
        <v>4</v>
      </c>
      <c r="K60" s="241">
        <v>4</v>
      </c>
      <c r="L60" s="79">
        <f t="shared" si="4"/>
        <v>0.82857142857142863</v>
      </c>
    </row>
    <row r="61" spans="1:12" x14ac:dyDescent="0.2">
      <c r="A61" s="238">
        <v>45148.499652777798</v>
      </c>
      <c r="B61" s="242" t="s">
        <v>420</v>
      </c>
      <c r="C61" s="242" t="s">
        <v>421</v>
      </c>
      <c r="D61" s="76"/>
      <c r="E61" s="246">
        <v>5</v>
      </c>
      <c r="F61" s="246">
        <v>5</v>
      </c>
      <c r="G61" s="246">
        <v>5</v>
      </c>
      <c r="H61" s="246">
        <v>5</v>
      </c>
      <c r="I61" s="246">
        <v>5</v>
      </c>
      <c r="J61" s="246">
        <v>5</v>
      </c>
      <c r="K61" s="242">
        <v>4</v>
      </c>
      <c r="L61" s="79">
        <f t="shared" si="4"/>
        <v>0.97142857142857142</v>
      </c>
    </row>
    <row r="62" spans="1:12" x14ac:dyDescent="0.2">
      <c r="A62" s="238">
        <v>45148.628807870402</v>
      </c>
      <c r="B62" s="241" t="s">
        <v>422</v>
      </c>
      <c r="C62" s="241" t="s">
        <v>328</v>
      </c>
      <c r="D62" s="76"/>
      <c r="E62" s="245">
        <v>5</v>
      </c>
      <c r="F62" s="245">
        <v>5</v>
      </c>
      <c r="G62" s="245">
        <v>5</v>
      </c>
      <c r="H62" s="245">
        <v>5</v>
      </c>
      <c r="I62" s="245">
        <v>5</v>
      </c>
      <c r="J62" s="245">
        <v>5</v>
      </c>
      <c r="K62" s="241">
        <v>4</v>
      </c>
      <c r="L62" s="79">
        <f t="shared" si="4"/>
        <v>0.97142857142857142</v>
      </c>
    </row>
    <row r="63" spans="1:12" x14ac:dyDescent="0.2">
      <c r="A63" s="238">
        <v>45148.705798611103</v>
      </c>
      <c r="B63" s="242" t="s">
        <v>423</v>
      </c>
      <c r="C63" s="242" t="s">
        <v>424</v>
      </c>
      <c r="D63" s="76"/>
      <c r="E63" s="246">
        <v>1</v>
      </c>
      <c r="F63" s="246">
        <v>1</v>
      </c>
      <c r="G63" s="246">
        <v>1</v>
      </c>
      <c r="H63" s="246">
        <v>1</v>
      </c>
      <c r="I63" s="246">
        <v>1</v>
      </c>
      <c r="J63" s="246">
        <v>1</v>
      </c>
      <c r="K63" s="242">
        <v>5</v>
      </c>
      <c r="L63" s="79">
        <f t="shared" si="4"/>
        <v>0.31428571428571428</v>
      </c>
    </row>
    <row r="64" spans="1:12" x14ac:dyDescent="0.2">
      <c r="A64" s="238">
        <v>45149.6567013889</v>
      </c>
      <c r="B64" s="241" t="s">
        <v>425</v>
      </c>
      <c r="C64" s="241" t="s">
        <v>424</v>
      </c>
      <c r="D64" s="76"/>
      <c r="E64" s="245">
        <v>1</v>
      </c>
      <c r="F64" s="245">
        <v>1</v>
      </c>
      <c r="G64" s="245">
        <v>1</v>
      </c>
      <c r="H64" s="245">
        <v>1</v>
      </c>
      <c r="I64" s="245">
        <v>1</v>
      </c>
      <c r="J64" s="245">
        <v>1</v>
      </c>
      <c r="K64" s="241">
        <v>4</v>
      </c>
      <c r="L64" s="79">
        <f t="shared" si="4"/>
        <v>0.2857142857142857</v>
      </c>
    </row>
    <row r="65" spans="1:12" x14ac:dyDescent="0.2">
      <c r="A65" s="238">
        <v>45149.660555555602</v>
      </c>
      <c r="B65" s="242" t="s">
        <v>426</v>
      </c>
      <c r="C65" s="242" t="s">
        <v>424</v>
      </c>
      <c r="D65" s="76"/>
      <c r="E65" s="246">
        <v>1</v>
      </c>
      <c r="F65" s="246">
        <v>1</v>
      </c>
      <c r="G65" s="246">
        <v>1</v>
      </c>
      <c r="H65" s="246">
        <v>1</v>
      </c>
      <c r="I65" s="246">
        <v>1</v>
      </c>
      <c r="J65" s="246">
        <v>1</v>
      </c>
      <c r="K65" s="242">
        <v>5</v>
      </c>
      <c r="L65" s="79">
        <f t="shared" si="4"/>
        <v>0.31428571428571428</v>
      </c>
    </row>
    <row r="66" spans="1:12" x14ac:dyDescent="0.2">
      <c r="A66" s="238">
        <v>45152.464282407404</v>
      </c>
      <c r="B66" s="241" t="s">
        <v>427</v>
      </c>
      <c r="C66" s="241" t="s">
        <v>424</v>
      </c>
      <c r="D66" s="76"/>
      <c r="E66" s="245">
        <v>4</v>
      </c>
      <c r="F66" s="245">
        <v>4</v>
      </c>
      <c r="G66" s="245">
        <v>4</v>
      </c>
      <c r="H66" s="245">
        <v>4</v>
      </c>
      <c r="I66" s="245">
        <v>4</v>
      </c>
      <c r="J66" s="245">
        <v>4</v>
      </c>
      <c r="K66" s="241">
        <v>4</v>
      </c>
      <c r="L66" s="79">
        <f t="shared" si="4"/>
        <v>0.8</v>
      </c>
    </row>
    <row r="67" spans="1:12" x14ac:dyDescent="0.2">
      <c r="A67" s="238">
        <v>45152.468599537002</v>
      </c>
      <c r="B67" s="242" t="s">
        <v>428</v>
      </c>
      <c r="C67" s="242" t="s">
        <v>429</v>
      </c>
      <c r="D67" s="76"/>
      <c r="E67" s="246">
        <v>4</v>
      </c>
      <c r="F67" s="246">
        <v>3</v>
      </c>
      <c r="G67" s="246">
        <v>4</v>
      </c>
      <c r="H67" s="246">
        <v>4</v>
      </c>
      <c r="I67" s="246">
        <v>2</v>
      </c>
      <c r="J67" s="246">
        <v>3</v>
      </c>
      <c r="K67" s="242">
        <v>3</v>
      </c>
      <c r="L67" s="79">
        <f t="shared" si="4"/>
        <v>0.65714285714285714</v>
      </c>
    </row>
    <row r="68" spans="1:12" x14ac:dyDescent="0.2">
      <c r="A68" s="238">
        <v>45152.472500000003</v>
      </c>
      <c r="B68" s="241" t="s">
        <v>430</v>
      </c>
      <c r="C68" s="241" t="s">
        <v>431</v>
      </c>
      <c r="D68" s="76"/>
      <c r="E68" s="245">
        <v>4</v>
      </c>
      <c r="F68" s="245">
        <v>5</v>
      </c>
      <c r="G68" s="245">
        <v>4</v>
      </c>
      <c r="H68" s="245">
        <v>4</v>
      </c>
      <c r="I68" s="245">
        <v>5</v>
      </c>
      <c r="J68" s="245">
        <v>5</v>
      </c>
      <c r="K68" s="241">
        <v>5</v>
      </c>
      <c r="L68" s="79">
        <f t="shared" si="4"/>
        <v>0.91428571428571426</v>
      </c>
    </row>
    <row r="69" spans="1:12" x14ac:dyDescent="0.2">
      <c r="A69" s="238">
        <v>45152.495428240698</v>
      </c>
      <c r="B69" s="242" t="s">
        <v>432</v>
      </c>
      <c r="C69" s="242" t="s">
        <v>327</v>
      </c>
      <c r="D69" s="76"/>
      <c r="E69" s="246">
        <v>3</v>
      </c>
      <c r="F69" s="246">
        <v>5</v>
      </c>
      <c r="G69" s="246">
        <v>5</v>
      </c>
      <c r="H69" s="246">
        <v>5</v>
      </c>
      <c r="I69" s="246">
        <v>4</v>
      </c>
      <c r="J69" s="246">
        <v>4</v>
      </c>
      <c r="K69" s="242">
        <v>4</v>
      </c>
      <c r="L69" s="79">
        <f t="shared" si="4"/>
        <v>0.8571428571428571</v>
      </c>
    </row>
    <row r="70" spans="1:12" x14ac:dyDescent="0.2">
      <c r="A70" s="238">
        <v>45152.504386574103</v>
      </c>
      <c r="B70" s="241" t="s">
        <v>433</v>
      </c>
      <c r="C70" s="241" t="s">
        <v>328</v>
      </c>
      <c r="D70" s="76"/>
      <c r="E70" s="245">
        <v>5</v>
      </c>
      <c r="F70" s="245">
        <v>4</v>
      </c>
      <c r="G70" s="245">
        <v>5</v>
      </c>
      <c r="H70" s="245">
        <v>4</v>
      </c>
      <c r="I70" s="245">
        <v>3</v>
      </c>
      <c r="J70" s="245">
        <v>5</v>
      </c>
      <c r="K70" s="241">
        <v>4</v>
      </c>
      <c r="L70" s="79">
        <f t="shared" si="4"/>
        <v>0.8571428571428571</v>
      </c>
    </row>
    <row r="71" spans="1:12" x14ac:dyDescent="0.2">
      <c r="A71" s="238">
        <v>45153.417719907397</v>
      </c>
      <c r="B71" s="242" t="s">
        <v>434</v>
      </c>
      <c r="C71" s="242" t="s">
        <v>435</v>
      </c>
      <c r="D71" s="76"/>
      <c r="E71" s="246">
        <v>5</v>
      </c>
      <c r="F71" s="246">
        <v>5</v>
      </c>
      <c r="G71" s="246">
        <v>5</v>
      </c>
      <c r="H71" s="246">
        <v>5</v>
      </c>
      <c r="I71" s="246">
        <v>5</v>
      </c>
      <c r="J71" s="246">
        <v>5</v>
      </c>
      <c r="K71" s="242">
        <v>4</v>
      </c>
      <c r="L71" s="79">
        <f t="shared" si="4"/>
        <v>0.97142857142857142</v>
      </c>
    </row>
    <row r="72" spans="1:12" x14ac:dyDescent="0.2">
      <c r="A72" s="238">
        <v>45153.561493055597</v>
      </c>
      <c r="B72" s="241" t="s">
        <v>436</v>
      </c>
      <c r="C72" s="241" t="s">
        <v>327</v>
      </c>
      <c r="D72" s="76"/>
      <c r="E72" s="245">
        <v>1</v>
      </c>
      <c r="F72" s="245">
        <v>2</v>
      </c>
      <c r="G72" s="245">
        <v>2</v>
      </c>
      <c r="H72" s="245">
        <v>2</v>
      </c>
      <c r="I72" s="245">
        <v>3</v>
      </c>
      <c r="J72" s="245">
        <v>2</v>
      </c>
      <c r="K72" s="241">
        <v>4</v>
      </c>
      <c r="L72" s="79">
        <f t="shared" si="4"/>
        <v>0.45714285714285713</v>
      </c>
    </row>
    <row r="73" spans="1:12" x14ac:dyDescent="0.2">
      <c r="A73" s="238">
        <v>45153.568634259304</v>
      </c>
      <c r="B73" s="241" t="s">
        <v>437</v>
      </c>
      <c r="C73" s="241" t="s">
        <v>325</v>
      </c>
      <c r="D73" s="76"/>
      <c r="E73" s="245">
        <v>5</v>
      </c>
      <c r="F73" s="245">
        <v>5</v>
      </c>
      <c r="G73" s="245">
        <v>5</v>
      </c>
      <c r="H73" s="245">
        <v>5</v>
      </c>
      <c r="I73" s="245">
        <v>5</v>
      </c>
      <c r="J73" s="241">
        <v>5</v>
      </c>
      <c r="K73" s="241">
        <v>4</v>
      </c>
      <c r="L73" s="79">
        <f t="shared" si="4"/>
        <v>0.97142857142857142</v>
      </c>
    </row>
    <row r="74" spans="1:12" x14ac:dyDescent="0.2">
      <c r="A74" s="238">
        <v>45154.393854166701</v>
      </c>
      <c r="B74" s="242" t="s">
        <v>438</v>
      </c>
      <c r="C74" s="242" t="s">
        <v>281</v>
      </c>
      <c r="D74" s="76"/>
      <c r="E74" s="246">
        <v>5</v>
      </c>
      <c r="F74" s="246">
        <v>5</v>
      </c>
      <c r="G74" s="246">
        <v>5</v>
      </c>
      <c r="H74" s="246">
        <v>4</v>
      </c>
      <c r="I74" s="246">
        <v>4</v>
      </c>
      <c r="J74" s="246">
        <v>5</v>
      </c>
      <c r="K74" s="242">
        <v>5</v>
      </c>
      <c r="L74" s="79">
        <f t="shared" si="4"/>
        <v>0.94285714285714284</v>
      </c>
    </row>
    <row r="75" spans="1:12" x14ac:dyDescent="0.2">
      <c r="A75" s="238">
        <v>45155.4902546296</v>
      </c>
      <c r="B75" s="242" t="s">
        <v>439</v>
      </c>
      <c r="C75" s="242" t="s">
        <v>440</v>
      </c>
      <c r="D75" s="76"/>
      <c r="E75" s="246">
        <v>5</v>
      </c>
      <c r="F75" s="246">
        <v>5</v>
      </c>
      <c r="G75" s="246">
        <v>5</v>
      </c>
      <c r="H75" s="246">
        <v>5</v>
      </c>
      <c r="I75" s="246">
        <v>5</v>
      </c>
      <c r="J75" s="242">
        <v>5</v>
      </c>
      <c r="K75" s="242">
        <v>4</v>
      </c>
      <c r="L75" s="79">
        <f t="shared" si="4"/>
        <v>0.97142857142857142</v>
      </c>
    </row>
    <row r="76" spans="1:12" x14ac:dyDescent="0.2">
      <c r="A76" s="238">
        <v>45155.493171296301</v>
      </c>
      <c r="B76" s="241" t="s">
        <v>441</v>
      </c>
      <c r="C76" s="241" t="s">
        <v>324</v>
      </c>
      <c r="D76" s="76"/>
      <c r="E76" s="245">
        <v>5</v>
      </c>
      <c r="F76" s="245">
        <v>5</v>
      </c>
      <c r="G76" s="245">
        <v>5</v>
      </c>
      <c r="H76" s="245">
        <v>5</v>
      </c>
      <c r="I76" s="245">
        <v>5</v>
      </c>
      <c r="J76" s="241">
        <v>4</v>
      </c>
      <c r="K76" s="241">
        <v>4</v>
      </c>
      <c r="L76" s="79">
        <f t="shared" si="4"/>
        <v>0.94285714285714284</v>
      </c>
    </row>
    <row r="77" spans="1:12" x14ac:dyDescent="0.2">
      <c r="A77" s="238">
        <v>45155.494733796302</v>
      </c>
      <c r="B77" s="242" t="s">
        <v>442</v>
      </c>
      <c r="C77" s="242" t="s">
        <v>443</v>
      </c>
      <c r="D77" s="76"/>
      <c r="E77" s="246">
        <v>5</v>
      </c>
      <c r="F77" s="246">
        <v>5</v>
      </c>
      <c r="G77" s="246">
        <v>5</v>
      </c>
      <c r="H77" s="246">
        <v>5</v>
      </c>
      <c r="I77" s="246">
        <v>5</v>
      </c>
      <c r="J77" s="242">
        <v>5</v>
      </c>
      <c r="K77" s="242">
        <v>4</v>
      </c>
      <c r="L77" s="79">
        <f t="shared" si="4"/>
        <v>0.97142857142857142</v>
      </c>
    </row>
    <row r="78" spans="1:12" x14ac:dyDescent="0.2">
      <c r="A78" s="238">
        <v>45155.495983796303</v>
      </c>
      <c r="B78" s="241" t="s">
        <v>444</v>
      </c>
      <c r="C78" s="241" t="s">
        <v>290</v>
      </c>
      <c r="D78" s="76"/>
      <c r="E78" s="245">
        <v>5</v>
      </c>
      <c r="F78" s="245">
        <v>5</v>
      </c>
      <c r="G78" s="245">
        <v>5</v>
      </c>
      <c r="H78" s="245">
        <v>5</v>
      </c>
      <c r="I78" s="245">
        <v>5</v>
      </c>
      <c r="J78" s="241">
        <v>5</v>
      </c>
      <c r="K78" s="241">
        <v>4</v>
      </c>
      <c r="L78" s="79">
        <f t="shared" si="4"/>
        <v>0.97142857142857142</v>
      </c>
    </row>
    <row r="79" spans="1:12" x14ac:dyDescent="0.2">
      <c r="A79" s="238">
        <v>45155.587071759299</v>
      </c>
      <c r="B79" s="242" t="s">
        <v>445</v>
      </c>
      <c r="C79" s="242" t="s">
        <v>328</v>
      </c>
      <c r="D79" s="76"/>
      <c r="E79" s="246">
        <v>4</v>
      </c>
      <c r="F79" s="246">
        <v>5</v>
      </c>
      <c r="G79" s="246">
        <v>5</v>
      </c>
      <c r="H79" s="246">
        <v>5</v>
      </c>
      <c r="I79" s="246">
        <v>4</v>
      </c>
      <c r="J79" s="242">
        <v>4</v>
      </c>
      <c r="K79" s="242">
        <v>4</v>
      </c>
      <c r="L79" s="79">
        <f t="shared" si="4"/>
        <v>0.88571428571428568</v>
      </c>
    </row>
    <row r="80" spans="1:12" x14ac:dyDescent="0.2">
      <c r="A80" s="238">
        <v>45155.592824074098</v>
      </c>
      <c r="B80" s="274" t="s">
        <v>446</v>
      </c>
      <c r="C80" s="274" t="s">
        <v>447</v>
      </c>
      <c r="D80" s="76"/>
      <c r="E80" s="275">
        <v>5</v>
      </c>
      <c r="F80" s="275">
        <v>5</v>
      </c>
      <c r="G80" s="275">
        <v>5</v>
      </c>
      <c r="H80" s="275">
        <v>5</v>
      </c>
      <c r="I80" s="275">
        <v>5</v>
      </c>
      <c r="J80" s="274">
        <v>5</v>
      </c>
      <c r="K80" s="274">
        <v>4</v>
      </c>
      <c r="L80" s="79">
        <f t="shared" si="4"/>
        <v>0.97142857142857142</v>
      </c>
    </row>
    <row r="81" spans="1:12" x14ac:dyDescent="0.2">
      <c r="A81" s="238">
        <v>45156.418877314798</v>
      </c>
      <c r="B81" s="241" t="s">
        <v>448</v>
      </c>
      <c r="C81" s="241" t="s">
        <v>290</v>
      </c>
      <c r="D81" s="76"/>
      <c r="E81" s="245">
        <v>5</v>
      </c>
      <c r="F81" s="245">
        <v>5</v>
      </c>
      <c r="G81" s="245">
        <v>5</v>
      </c>
      <c r="H81" s="245">
        <v>5</v>
      </c>
      <c r="I81" s="245">
        <v>5</v>
      </c>
      <c r="J81" s="245">
        <v>5</v>
      </c>
      <c r="K81" s="241">
        <v>4</v>
      </c>
      <c r="L81" s="79">
        <f t="shared" si="4"/>
        <v>0.97142857142857142</v>
      </c>
    </row>
    <row r="82" spans="1:12" x14ac:dyDescent="0.2">
      <c r="A82" s="238">
        <v>45156.427939814799</v>
      </c>
      <c r="B82" s="242" t="s">
        <v>449</v>
      </c>
      <c r="C82" s="242" t="s">
        <v>447</v>
      </c>
      <c r="D82" s="76"/>
      <c r="E82" s="246">
        <v>5</v>
      </c>
      <c r="F82" s="246">
        <v>5</v>
      </c>
      <c r="G82" s="246">
        <v>5</v>
      </c>
      <c r="H82" s="246">
        <v>5</v>
      </c>
      <c r="I82" s="246">
        <v>5</v>
      </c>
      <c r="J82" s="246">
        <v>5</v>
      </c>
      <c r="K82" s="242">
        <v>4</v>
      </c>
      <c r="L82" s="79">
        <f t="shared" si="4"/>
        <v>0.97142857142857142</v>
      </c>
    </row>
    <row r="83" spans="1:12" x14ac:dyDescent="0.2">
      <c r="A83" s="238">
        <v>45159.468969907401</v>
      </c>
      <c r="B83" s="242" t="s">
        <v>450</v>
      </c>
      <c r="C83" s="242" t="s">
        <v>451</v>
      </c>
      <c r="D83" s="76"/>
      <c r="E83" s="246">
        <v>5</v>
      </c>
      <c r="F83" s="246">
        <v>5</v>
      </c>
      <c r="G83" s="246">
        <v>5</v>
      </c>
      <c r="H83" s="246">
        <v>5</v>
      </c>
      <c r="I83" s="246">
        <v>5</v>
      </c>
      <c r="J83" s="246">
        <v>5</v>
      </c>
      <c r="K83" s="242">
        <v>4</v>
      </c>
      <c r="L83" s="79">
        <f t="shared" si="4"/>
        <v>0.97142857142857142</v>
      </c>
    </row>
    <row r="84" spans="1:12" x14ac:dyDescent="0.2">
      <c r="A84" s="238">
        <v>45159.5922222222</v>
      </c>
      <c r="B84" s="241" t="s">
        <v>452</v>
      </c>
      <c r="C84" s="241" t="s">
        <v>290</v>
      </c>
      <c r="D84" s="76"/>
      <c r="E84" s="245">
        <v>5</v>
      </c>
      <c r="F84" s="245">
        <v>5</v>
      </c>
      <c r="G84" s="245">
        <v>5</v>
      </c>
      <c r="H84" s="245">
        <v>5</v>
      </c>
      <c r="I84" s="245">
        <v>5</v>
      </c>
      <c r="J84" s="245">
        <v>5</v>
      </c>
      <c r="K84" s="241">
        <v>4</v>
      </c>
      <c r="L84" s="79">
        <f t="shared" si="4"/>
        <v>0.97142857142857142</v>
      </c>
    </row>
    <row r="85" spans="1:12" x14ac:dyDescent="0.2">
      <c r="A85" s="238">
        <v>45160.489606481497</v>
      </c>
      <c r="B85" s="242" t="s">
        <v>453</v>
      </c>
      <c r="C85" s="242" t="s">
        <v>328</v>
      </c>
      <c r="D85" s="76"/>
      <c r="E85" s="246">
        <v>5</v>
      </c>
      <c r="F85" s="246">
        <v>5</v>
      </c>
      <c r="G85" s="246">
        <v>5</v>
      </c>
      <c r="H85" s="246">
        <v>5</v>
      </c>
      <c r="I85" s="246">
        <v>5</v>
      </c>
      <c r="J85" s="246">
        <v>5</v>
      </c>
      <c r="K85" s="242">
        <v>4</v>
      </c>
      <c r="L85" s="79">
        <f t="shared" si="4"/>
        <v>0.97142857142857142</v>
      </c>
    </row>
    <row r="86" spans="1:12" x14ac:dyDescent="0.2">
      <c r="A86" s="238">
        <v>45160.492650462998</v>
      </c>
      <c r="B86" s="241" t="s">
        <v>454</v>
      </c>
      <c r="C86" s="241" t="s">
        <v>451</v>
      </c>
      <c r="D86" s="76"/>
      <c r="E86" s="245">
        <v>5</v>
      </c>
      <c r="F86" s="245">
        <v>5</v>
      </c>
      <c r="G86" s="245">
        <v>5</v>
      </c>
      <c r="H86" s="245">
        <v>5</v>
      </c>
      <c r="I86" s="245">
        <v>5</v>
      </c>
      <c r="J86" s="245">
        <v>5</v>
      </c>
      <c r="K86" s="241">
        <v>4</v>
      </c>
      <c r="L86" s="79">
        <f t="shared" si="4"/>
        <v>0.97142857142857142</v>
      </c>
    </row>
    <row r="87" spans="1:12" x14ac:dyDescent="0.2">
      <c r="A87" s="238">
        <v>45161.488055555601</v>
      </c>
      <c r="B87" s="242" t="s">
        <v>455</v>
      </c>
      <c r="C87" s="242" t="s">
        <v>290</v>
      </c>
      <c r="D87" s="76"/>
      <c r="E87" s="246">
        <v>5</v>
      </c>
      <c r="F87" s="246">
        <v>5</v>
      </c>
      <c r="G87" s="246">
        <v>5</v>
      </c>
      <c r="H87" s="246">
        <v>5</v>
      </c>
      <c r="I87" s="246">
        <v>5</v>
      </c>
      <c r="J87" s="246">
        <v>5</v>
      </c>
      <c r="K87" s="242">
        <v>4</v>
      </c>
      <c r="L87" s="79">
        <f t="shared" si="4"/>
        <v>0.97142857142857142</v>
      </c>
    </row>
    <row r="88" spans="1:12" x14ac:dyDescent="0.2">
      <c r="A88" s="238">
        <v>45161.588668981502</v>
      </c>
      <c r="B88" s="241" t="s">
        <v>456</v>
      </c>
      <c r="C88" s="241" t="s">
        <v>409</v>
      </c>
      <c r="D88" s="76"/>
      <c r="E88" s="245">
        <v>5</v>
      </c>
      <c r="F88" s="245">
        <v>5</v>
      </c>
      <c r="G88" s="245">
        <v>5</v>
      </c>
      <c r="H88" s="245">
        <v>5</v>
      </c>
      <c r="I88" s="245">
        <v>5</v>
      </c>
      <c r="J88" s="245">
        <v>5</v>
      </c>
      <c r="K88" s="241">
        <v>4</v>
      </c>
      <c r="L88" s="79">
        <f t="shared" si="4"/>
        <v>0.97142857142857142</v>
      </c>
    </row>
    <row r="89" spans="1:12" x14ac:dyDescent="0.2">
      <c r="A89" s="238">
        <v>45162.646921296298</v>
      </c>
      <c r="B89" s="242" t="s">
        <v>457</v>
      </c>
      <c r="C89" s="242" t="s">
        <v>451</v>
      </c>
      <c r="D89" s="76"/>
      <c r="E89" s="246">
        <v>5</v>
      </c>
      <c r="F89" s="246">
        <v>5</v>
      </c>
      <c r="G89" s="246">
        <v>5</v>
      </c>
      <c r="H89" s="246">
        <v>5</v>
      </c>
      <c r="I89" s="246">
        <v>5</v>
      </c>
      <c r="J89" s="246">
        <v>5</v>
      </c>
      <c r="K89" s="242">
        <v>4</v>
      </c>
      <c r="L89" s="79">
        <f t="shared" si="4"/>
        <v>0.97142857142857142</v>
      </c>
    </row>
    <row r="90" spans="1:12" x14ac:dyDescent="0.2">
      <c r="A90" s="238">
        <v>45162.648831018501</v>
      </c>
      <c r="B90" s="274" t="s">
        <v>458</v>
      </c>
      <c r="C90" s="274" t="s">
        <v>325</v>
      </c>
      <c r="D90" s="76"/>
      <c r="E90" s="275">
        <v>5</v>
      </c>
      <c r="F90" s="275">
        <v>5</v>
      </c>
      <c r="G90" s="275">
        <v>5</v>
      </c>
      <c r="H90" s="275">
        <v>5</v>
      </c>
      <c r="I90" s="275">
        <v>5</v>
      </c>
      <c r="J90" s="275">
        <v>5</v>
      </c>
      <c r="K90" s="274">
        <v>4</v>
      </c>
      <c r="L90" s="79">
        <f t="shared" si="4"/>
        <v>0.97142857142857142</v>
      </c>
    </row>
    <row r="91" spans="1:12" x14ac:dyDescent="0.2">
      <c r="A91" s="238">
        <v>45163.601770833302</v>
      </c>
      <c r="B91" s="242" t="s">
        <v>459</v>
      </c>
      <c r="C91" s="242" t="s">
        <v>324</v>
      </c>
      <c r="D91" s="76"/>
      <c r="E91" s="246">
        <v>5</v>
      </c>
      <c r="F91" s="246">
        <v>5</v>
      </c>
      <c r="G91" s="246">
        <v>5</v>
      </c>
      <c r="H91" s="246">
        <v>5</v>
      </c>
      <c r="I91" s="246">
        <v>5</v>
      </c>
      <c r="J91" s="246">
        <v>5</v>
      </c>
      <c r="K91" s="242">
        <v>4</v>
      </c>
      <c r="L91" s="79">
        <f t="shared" si="4"/>
        <v>0.97142857142857142</v>
      </c>
    </row>
    <row r="92" spans="1:12" x14ac:dyDescent="0.2">
      <c r="A92" s="238">
        <v>45163.605254629598</v>
      </c>
      <c r="B92" s="241" t="s">
        <v>460</v>
      </c>
      <c r="C92" s="241" t="s">
        <v>447</v>
      </c>
      <c r="D92" s="76"/>
      <c r="E92" s="245">
        <v>5</v>
      </c>
      <c r="F92" s="245">
        <v>5</v>
      </c>
      <c r="G92" s="245">
        <v>5</v>
      </c>
      <c r="H92" s="245">
        <v>5</v>
      </c>
      <c r="I92" s="245">
        <v>5</v>
      </c>
      <c r="J92" s="245">
        <v>5</v>
      </c>
      <c r="K92" s="241">
        <v>4</v>
      </c>
      <c r="L92" s="79">
        <f t="shared" si="4"/>
        <v>0.97142857142857142</v>
      </c>
    </row>
    <row r="93" spans="1:12" x14ac:dyDescent="0.2">
      <c r="A93" s="238">
        <v>45163.606053240699</v>
      </c>
      <c r="B93" s="242" t="s">
        <v>461</v>
      </c>
      <c r="C93" s="242" t="s">
        <v>320</v>
      </c>
      <c r="D93" s="76"/>
      <c r="E93" s="246">
        <v>5</v>
      </c>
      <c r="F93" s="246">
        <v>5</v>
      </c>
      <c r="G93" s="246">
        <v>5</v>
      </c>
      <c r="H93" s="246">
        <v>5</v>
      </c>
      <c r="I93" s="246">
        <v>5</v>
      </c>
      <c r="J93" s="246">
        <v>5</v>
      </c>
      <c r="K93" s="242">
        <v>4</v>
      </c>
      <c r="L93" s="79">
        <f t="shared" si="4"/>
        <v>0.97142857142857142</v>
      </c>
    </row>
    <row r="94" spans="1:12" x14ac:dyDescent="0.2">
      <c r="A94" s="238">
        <v>45163.606979166703</v>
      </c>
      <c r="B94" s="241" t="s">
        <v>462</v>
      </c>
      <c r="C94" s="241" t="s">
        <v>325</v>
      </c>
      <c r="D94" s="76"/>
      <c r="E94" s="245">
        <v>5</v>
      </c>
      <c r="F94" s="245">
        <v>5</v>
      </c>
      <c r="G94" s="245">
        <v>5</v>
      </c>
      <c r="H94" s="245">
        <v>5</v>
      </c>
      <c r="I94" s="245">
        <v>5</v>
      </c>
      <c r="J94" s="245">
        <v>5</v>
      </c>
      <c r="K94" s="241">
        <v>4</v>
      </c>
      <c r="L94" s="79">
        <f t="shared" si="4"/>
        <v>0.97142857142857142</v>
      </c>
    </row>
    <row r="95" spans="1:12" x14ac:dyDescent="0.2">
      <c r="A95" s="238">
        <v>45166.569537037001</v>
      </c>
      <c r="B95" s="242" t="s">
        <v>463</v>
      </c>
      <c r="C95" s="242" t="s">
        <v>464</v>
      </c>
      <c r="D95" s="76"/>
      <c r="E95" s="246">
        <v>5</v>
      </c>
      <c r="F95" s="246">
        <v>5</v>
      </c>
      <c r="G95" s="246">
        <v>5</v>
      </c>
      <c r="H95" s="246">
        <v>5</v>
      </c>
      <c r="I95" s="246">
        <v>5</v>
      </c>
      <c r="J95" s="246">
        <v>5</v>
      </c>
      <c r="K95" s="242">
        <v>4</v>
      </c>
      <c r="L95" s="79">
        <f t="shared" si="4"/>
        <v>0.97142857142857142</v>
      </c>
    </row>
    <row r="96" spans="1:12" x14ac:dyDescent="0.2">
      <c r="A96" s="238">
        <v>45166.587789351797</v>
      </c>
      <c r="B96" s="241" t="s">
        <v>465</v>
      </c>
      <c r="C96" s="241" t="s">
        <v>443</v>
      </c>
      <c r="D96" s="76"/>
      <c r="E96" s="245">
        <v>5</v>
      </c>
      <c r="F96" s="245">
        <v>5</v>
      </c>
      <c r="G96" s="245">
        <v>5</v>
      </c>
      <c r="H96" s="245">
        <v>5</v>
      </c>
      <c r="I96" s="245">
        <v>5</v>
      </c>
      <c r="J96" s="245">
        <v>5</v>
      </c>
      <c r="K96" s="241">
        <v>4</v>
      </c>
      <c r="L96" s="79">
        <f t="shared" si="4"/>
        <v>0.97142857142857142</v>
      </c>
    </row>
    <row r="97" spans="1:12" x14ac:dyDescent="0.2">
      <c r="A97" s="238">
        <v>45166.596168981501</v>
      </c>
      <c r="B97" s="242" t="s">
        <v>466</v>
      </c>
      <c r="C97" s="242" t="s">
        <v>421</v>
      </c>
      <c r="D97" s="76"/>
      <c r="E97" s="246">
        <v>5</v>
      </c>
      <c r="F97" s="246">
        <v>5</v>
      </c>
      <c r="G97" s="246">
        <v>5</v>
      </c>
      <c r="H97" s="246">
        <v>5</v>
      </c>
      <c r="I97" s="246">
        <v>5</v>
      </c>
      <c r="J97" s="246">
        <v>5</v>
      </c>
      <c r="K97" s="242">
        <v>4</v>
      </c>
      <c r="L97" s="79">
        <f t="shared" si="4"/>
        <v>0.97142857142857142</v>
      </c>
    </row>
    <row r="98" spans="1:12" x14ac:dyDescent="0.2">
      <c r="A98" s="238">
        <v>45167.621805555602</v>
      </c>
      <c r="B98" s="241" t="s">
        <v>467</v>
      </c>
      <c r="C98" s="241" t="s">
        <v>443</v>
      </c>
      <c r="D98" s="76"/>
      <c r="E98" s="245">
        <v>5</v>
      </c>
      <c r="F98" s="245">
        <v>5</v>
      </c>
      <c r="G98" s="245">
        <v>5</v>
      </c>
      <c r="H98" s="245">
        <v>5</v>
      </c>
      <c r="I98" s="245">
        <v>5</v>
      </c>
      <c r="J98" s="245">
        <v>5</v>
      </c>
      <c r="K98" s="241">
        <v>4</v>
      </c>
      <c r="L98" s="79">
        <f t="shared" si="4"/>
        <v>0.97142857142857142</v>
      </c>
    </row>
    <row r="99" spans="1:12" x14ac:dyDescent="0.2">
      <c r="A99" s="238">
        <v>45167.622800925899</v>
      </c>
      <c r="B99" s="242" t="s">
        <v>468</v>
      </c>
      <c r="C99" s="242" t="s">
        <v>443</v>
      </c>
      <c r="D99" s="76"/>
      <c r="E99" s="246">
        <v>5</v>
      </c>
      <c r="F99" s="246">
        <v>5</v>
      </c>
      <c r="G99" s="246">
        <v>5</v>
      </c>
      <c r="H99" s="246">
        <v>5</v>
      </c>
      <c r="I99" s="246">
        <v>5</v>
      </c>
      <c r="J99" s="246">
        <v>5</v>
      </c>
      <c r="K99" s="242">
        <v>4</v>
      </c>
      <c r="L99" s="79">
        <f t="shared" si="4"/>
        <v>0.97142857142857142</v>
      </c>
    </row>
    <row r="100" spans="1:12" x14ac:dyDescent="0.2">
      <c r="A100" s="238">
        <v>45167.624293981498</v>
      </c>
      <c r="B100" s="241" t="s">
        <v>469</v>
      </c>
      <c r="C100" s="241" t="s">
        <v>324</v>
      </c>
      <c r="D100" s="76"/>
      <c r="E100" s="245">
        <v>5</v>
      </c>
      <c r="F100" s="245">
        <v>5</v>
      </c>
      <c r="G100" s="245">
        <v>5</v>
      </c>
      <c r="H100" s="245">
        <v>5</v>
      </c>
      <c r="I100" s="245">
        <v>5</v>
      </c>
      <c r="J100" s="245">
        <v>5</v>
      </c>
      <c r="K100" s="241">
        <v>4</v>
      </c>
      <c r="L100" s="79">
        <f t="shared" si="4"/>
        <v>0.97142857142857142</v>
      </c>
    </row>
    <row r="101" spans="1:12" x14ac:dyDescent="0.2">
      <c r="A101" s="238">
        <v>45168.3832175926</v>
      </c>
      <c r="B101" s="242" t="s">
        <v>470</v>
      </c>
      <c r="C101" s="242" t="s">
        <v>471</v>
      </c>
      <c r="D101" s="76"/>
      <c r="E101" s="246">
        <v>5</v>
      </c>
      <c r="F101" s="246">
        <v>5</v>
      </c>
      <c r="G101" s="246">
        <v>5</v>
      </c>
      <c r="H101" s="246">
        <v>5</v>
      </c>
      <c r="I101" s="246">
        <v>5</v>
      </c>
      <c r="J101" s="246">
        <v>5</v>
      </c>
      <c r="K101" s="242">
        <v>4</v>
      </c>
      <c r="L101" s="79">
        <f t="shared" si="4"/>
        <v>0.97142857142857142</v>
      </c>
    </row>
    <row r="102" spans="1:12" x14ac:dyDescent="0.2">
      <c r="A102" s="238">
        <v>45168.385520833297</v>
      </c>
      <c r="B102" s="241" t="s">
        <v>472</v>
      </c>
      <c r="C102" s="241" t="s">
        <v>473</v>
      </c>
      <c r="D102" s="76"/>
      <c r="E102" s="245">
        <v>5</v>
      </c>
      <c r="F102" s="245">
        <v>5</v>
      </c>
      <c r="G102" s="245">
        <v>5</v>
      </c>
      <c r="H102" s="245">
        <v>5</v>
      </c>
      <c r="I102" s="245">
        <v>5</v>
      </c>
      <c r="J102" s="245">
        <v>5</v>
      </c>
      <c r="K102" s="241">
        <v>5</v>
      </c>
      <c r="L102" s="79">
        <f t="shared" si="4"/>
        <v>1</v>
      </c>
    </row>
    <row r="103" spans="1:12" x14ac:dyDescent="0.2">
      <c r="A103" s="238">
        <v>45168.618206018502</v>
      </c>
      <c r="B103" s="242" t="s">
        <v>474</v>
      </c>
      <c r="C103" s="242" t="s">
        <v>447</v>
      </c>
      <c r="D103" s="76"/>
      <c r="E103" s="246">
        <v>5</v>
      </c>
      <c r="F103" s="246">
        <v>5</v>
      </c>
      <c r="G103" s="246">
        <v>5</v>
      </c>
      <c r="H103" s="246">
        <v>5</v>
      </c>
      <c r="I103" s="246">
        <v>5</v>
      </c>
      <c r="J103" s="246">
        <v>5</v>
      </c>
      <c r="K103" s="242">
        <v>4</v>
      </c>
      <c r="L103" s="79">
        <f t="shared" si="4"/>
        <v>0.97142857142857142</v>
      </c>
    </row>
    <row r="104" spans="1:12" x14ac:dyDescent="0.2">
      <c r="A104" s="238">
        <v>45169.653564814798</v>
      </c>
      <c r="B104" s="274" t="s">
        <v>475</v>
      </c>
      <c r="C104" s="274" t="s">
        <v>320</v>
      </c>
      <c r="D104" s="76"/>
      <c r="E104" s="275">
        <v>5</v>
      </c>
      <c r="F104" s="275">
        <v>5</v>
      </c>
      <c r="G104" s="275">
        <v>4</v>
      </c>
      <c r="H104" s="275">
        <v>5</v>
      </c>
      <c r="I104" s="275">
        <v>4</v>
      </c>
      <c r="J104" s="275">
        <v>5</v>
      </c>
      <c r="K104" s="274">
        <v>5</v>
      </c>
      <c r="L104" s="79">
        <f t="shared" si="4"/>
        <v>0.94285714285714284</v>
      </c>
    </row>
    <row r="105" spans="1:12" ht="25.5" x14ac:dyDescent="0.2">
      <c r="D105" s="84" t="s">
        <v>78</v>
      </c>
      <c r="E105" s="79">
        <f t="shared" ref="E105:K105" si="5">SUM(E46:E104)/(5*COUNTIF(E46:E104,"&gt;0"))</f>
        <v>0.90169491525423728</v>
      </c>
      <c r="F105" s="79">
        <f t="shared" si="5"/>
        <v>0.91186440677966096</v>
      </c>
      <c r="G105" s="79">
        <f t="shared" si="5"/>
        <v>0.91186440677966096</v>
      </c>
      <c r="H105" s="79">
        <f t="shared" si="5"/>
        <v>0.90847457627118644</v>
      </c>
      <c r="I105" s="79">
        <f t="shared" si="5"/>
        <v>0.88474576271186445</v>
      </c>
      <c r="J105" s="79">
        <f t="shared" si="5"/>
        <v>0.90508474576271192</v>
      </c>
      <c r="K105" s="79">
        <f t="shared" si="5"/>
        <v>0.8203389830508474</v>
      </c>
      <c r="L105" s="79">
        <f>SUM(L46:L104)/COUNTIF(L46:L104,"&gt;0")</f>
        <v>0.89200968523002322</v>
      </c>
    </row>
    <row r="106" spans="1:12" x14ac:dyDescent="0.2">
      <c r="D106" s="78"/>
    </row>
    <row r="108" spans="1:12" x14ac:dyDescent="0.2">
      <c r="A108" s="391">
        <v>45170</v>
      </c>
      <c r="B108" s="391"/>
      <c r="C108" s="391"/>
      <c r="D108" s="391"/>
      <c r="E108" s="391"/>
      <c r="F108" s="391"/>
      <c r="G108" s="391"/>
      <c r="H108" s="391"/>
      <c r="I108" s="391"/>
      <c r="J108" s="391"/>
      <c r="K108" s="391"/>
      <c r="L108" s="391"/>
    </row>
    <row r="109" spans="1:12" ht="25.5" x14ac:dyDescent="0.2">
      <c r="A109" s="76" t="s">
        <v>52</v>
      </c>
      <c r="B109" s="77" t="s">
        <v>53</v>
      </c>
      <c r="C109" s="76" t="s">
        <v>54</v>
      </c>
      <c r="D109" s="77" t="s">
        <v>55</v>
      </c>
      <c r="E109" s="77" t="s">
        <v>56</v>
      </c>
      <c r="F109" s="77" t="s">
        <v>57</v>
      </c>
      <c r="G109" s="77" t="s">
        <v>58</v>
      </c>
      <c r="H109" s="77" t="s">
        <v>59</v>
      </c>
      <c r="I109" s="77" t="s">
        <v>60</v>
      </c>
      <c r="J109" s="77" t="s">
        <v>61</v>
      </c>
      <c r="K109" s="77" t="s">
        <v>62</v>
      </c>
      <c r="L109" s="77" t="s">
        <v>63</v>
      </c>
    </row>
    <row r="110" spans="1:12" x14ac:dyDescent="0.2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9">
        <f t="shared" ref="L110:L117" si="6">SUM(E110:K110)/35</f>
        <v>0</v>
      </c>
    </row>
    <row r="111" spans="1:12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9">
        <f t="shared" si="6"/>
        <v>0</v>
      </c>
    </row>
    <row r="112" spans="1:12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9">
        <f t="shared" si="6"/>
        <v>0</v>
      </c>
    </row>
    <row r="113" spans="1:12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9">
        <f t="shared" si="6"/>
        <v>0</v>
      </c>
    </row>
    <row r="114" spans="1:12" x14ac:dyDescent="0.2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9">
        <f t="shared" si="6"/>
        <v>0</v>
      </c>
    </row>
    <row r="115" spans="1:12" x14ac:dyDescent="0.2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9">
        <f t="shared" si="6"/>
        <v>0</v>
      </c>
    </row>
    <row r="116" spans="1:12" x14ac:dyDescent="0.2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9">
        <f t="shared" si="6"/>
        <v>0</v>
      </c>
    </row>
    <row r="117" spans="1:1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9">
        <f t="shared" si="6"/>
        <v>0</v>
      </c>
    </row>
    <row r="118" spans="1:1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9">
        <f>SUM(E118:K118)/35</f>
        <v>0</v>
      </c>
    </row>
    <row r="119" spans="1:12" ht="25.5" x14ac:dyDescent="0.2">
      <c r="D119" s="84" t="s">
        <v>78</v>
      </c>
      <c r="E119" s="79" t="e">
        <f>SUM(E110:E118)/(5*COUNTIF(E110:E118,"&gt;0"))</f>
        <v>#DIV/0!</v>
      </c>
      <c r="F119" s="79" t="e">
        <f t="shared" ref="F119:K119" si="7">SUM(F110:F118)/(5*COUNTIF(F110:F118,"&gt;0"))</f>
        <v>#DIV/0!</v>
      </c>
      <c r="G119" s="79" t="e">
        <f t="shared" si="7"/>
        <v>#DIV/0!</v>
      </c>
      <c r="H119" s="79" t="e">
        <f t="shared" si="7"/>
        <v>#DIV/0!</v>
      </c>
      <c r="I119" s="79" t="e">
        <f t="shared" si="7"/>
        <v>#DIV/0!</v>
      </c>
      <c r="J119" s="79" t="e">
        <f t="shared" si="7"/>
        <v>#DIV/0!</v>
      </c>
      <c r="K119" s="79" t="e">
        <f t="shared" si="7"/>
        <v>#DIV/0!</v>
      </c>
      <c r="L119" s="79" t="e">
        <f>SUM(L110:L118)/COUNTIF(L110:L118,"&gt;0")</f>
        <v>#DIV/0!</v>
      </c>
    </row>
    <row r="120" spans="1:12" x14ac:dyDescent="0.2">
      <c r="D120" s="78"/>
    </row>
    <row r="122" spans="1:12" x14ac:dyDescent="0.2">
      <c r="A122" s="391">
        <v>45200</v>
      </c>
      <c r="B122" s="391"/>
      <c r="C122" s="391"/>
      <c r="D122" s="391"/>
      <c r="E122" s="391"/>
      <c r="F122" s="391"/>
      <c r="G122" s="391"/>
      <c r="H122" s="391"/>
      <c r="I122" s="391"/>
      <c r="J122" s="391"/>
      <c r="K122" s="391"/>
      <c r="L122" s="391"/>
    </row>
    <row r="123" spans="1:12" ht="25.5" x14ac:dyDescent="0.2">
      <c r="A123" s="76" t="s">
        <v>52</v>
      </c>
      <c r="B123" s="77" t="s">
        <v>53</v>
      </c>
      <c r="C123" s="76" t="s">
        <v>54</v>
      </c>
      <c r="D123" s="77" t="s">
        <v>55</v>
      </c>
      <c r="E123" s="77" t="s">
        <v>56</v>
      </c>
      <c r="F123" s="77" t="s">
        <v>57</v>
      </c>
      <c r="G123" s="77" t="s">
        <v>58</v>
      </c>
      <c r="H123" s="77" t="s">
        <v>59</v>
      </c>
      <c r="I123" s="77" t="s">
        <v>60</v>
      </c>
      <c r="J123" s="77" t="s">
        <v>61</v>
      </c>
      <c r="K123" s="77" t="s">
        <v>62</v>
      </c>
      <c r="L123" s="77" t="s">
        <v>63</v>
      </c>
    </row>
    <row r="124" spans="1:12" x14ac:dyDescent="0.2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9">
        <f>SUM(E124:K124)/35</f>
        <v>0</v>
      </c>
    </row>
    <row r="125" spans="1:12" x14ac:dyDescent="0.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9">
        <f t="shared" ref="L125:L133" si="8">SUM(E125:K125)/35</f>
        <v>0</v>
      </c>
    </row>
    <row r="126" spans="1:12" x14ac:dyDescent="0.2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9">
        <f t="shared" si="8"/>
        <v>0</v>
      </c>
    </row>
    <row r="127" spans="1:12" x14ac:dyDescent="0.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9">
        <f t="shared" si="8"/>
        <v>0</v>
      </c>
    </row>
    <row r="128" spans="1:12" x14ac:dyDescent="0.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9">
        <f t="shared" si="8"/>
        <v>0</v>
      </c>
    </row>
    <row r="129" spans="1:12" x14ac:dyDescent="0.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9">
        <f t="shared" si="8"/>
        <v>0</v>
      </c>
    </row>
    <row r="130" spans="1:12" x14ac:dyDescent="0.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9">
        <f t="shared" si="8"/>
        <v>0</v>
      </c>
    </row>
    <row r="131" spans="1:12" x14ac:dyDescent="0.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9">
        <f t="shared" si="8"/>
        <v>0</v>
      </c>
    </row>
    <row r="132" spans="1:12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9">
        <f t="shared" si="8"/>
        <v>0</v>
      </c>
    </row>
    <row r="133" spans="1:12" x14ac:dyDescent="0.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9">
        <f t="shared" si="8"/>
        <v>0</v>
      </c>
    </row>
    <row r="134" spans="1:12" ht="25.5" x14ac:dyDescent="0.2">
      <c r="D134" s="84" t="s">
        <v>78</v>
      </c>
      <c r="E134" s="79" t="e">
        <f>SUM(E125:E133)/(5*COUNTIF(E125:E133,"&gt;0"))</f>
        <v>#DIV/0!</v>
      </c>
      <c r="F134" s="79" t="e">
        <f t="shared" ref="F134:K134" si="9">SUM(F125:F133)/(5*COUNTIF(F125:F133,"&gt;0"))</f>
        <v>#DIV/0!</v>
      </c>
      <c r="G134" s="79" t="e">
        <f t="shared" si="9"/>
        <v>#DIV/0!</v>
      </c>
      <c r="H134" s="79" t="e">
        <f t="shared" si="9"/>
        <v>#DIV/0!</v>
      </c>
      <c r="I134" s="79" t="e">
        <f t="shared" si="9"/>
        <v>#DIV/0!</v>
      </c>
      <c r="J134" s="79" t="e">
        <f t="shared" si="9"/>
        <v>#DIV/0!</v>
      </c>
      <c r="K134" s="79" t="e">
        <f t="shared" si="9"/>
        <v>#DIV/0!</v>
      </c>
      <c r="L134" s="79" t="e">
        <f>SUM(L124:L133)/COUNTIF(L124:L133,"&gt;0")</f>
        <v>#DIV/0!</v>
      </c>
    </row>
    <row r="135" spans="1:12" x14ac:dyDescent="0.2">
      <c r="D135" s="78"/>
    </row>
    <row r="136" spans="1:12" x14ac:dyDescent="0.2">
      <c r="D136" s="78"/>
    </row>
    <row r="137" spans="1:12" x14ac:dyDescent="0.2">
      <c r="A137" s="391">
        <v>45231</v>
      </c>
      <c r="B137" s="391"/>
      <c r="C137" s="391"/>
      <c r="D137" s="391"/>
      <c r="E137" s="391"/>
      <c r="F137" s="391"/>
      <c r="G137" s="391"/>
      <c r="H137" s="391"/>
      <c r="I137" s="391"/>
      <c r="J137" s="391"/>
      <c r="K137" s="391"/>
      <c r="L137" s="391"/>
    </row>
    <row r="138" spans="1:12" ht="25.5" x14ac:dyDescent="0.2">
      <c r="A138" s="76" t="s">
        <v>52</v>
      </c>
      <c r="B138" s="77" t="s">
        <v>53</v>
      </c>
      <c r="C138" s="76" t="s">
        <v>54</v>
      </c>
      <c r="D138" s="77" t="s">
        <v>55</v>
      </c>
      <c r="E138" s="77" t="s">
        <v>56</v>
      </c>
      <c r="F138" s="77" t="s">
        <v>57</v>
      </c>
      <c r="G138" s="77" t="s">
        <v>58</v>
      </c>
      <c r="H138" s="77" t="s">
        <v>59</v>
      </c>
      <c r="I138" s="77" t="s">
        <v>60</v>
      </c>
      <c r="J138" s="77" t="s">
        <v>61</v>
      </c>
      <c r="K138" s="77" t="s">
        <v>62</v>
      </c>
      <c r="L138" s="77" t="s">
        <v>63</v>
      </c>
    </row>
    <row r="139" spans="1:12" x14ac:dyDescent="0.2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9">
        <f>SUM(E139:K139)/35</f>
        <v>0</v>
      </c>
    </row>
    <row r="140" spans="1:12" x14ac:dyDescent="0.2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9">
        <f t="shared" ref="L140:L147" si="10">SUM(E140:K140)/35</f>
        <v>0</v>
      </c>
    </row>
    <row r="141" spans="1:12" x14ac:dyDescent="0.2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9">
        <f t="shared" si="10"/>
        <v>0</v>
      </c>
    </row>
    <row r="142" spans="1:12" x14ac:dyDescent="0.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9">
        <f t="shared" si="10"/>
        <v>0</v>
      </c>
    </row>
    <row r="143" spans="1:12" x14ac:dyDescent="0.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9">
        <f t="shared" si="10"/>
        <v>0</v>
      </c>
    </row>
    <row r="144" spans="1:12" x14ac:dyDescent="0.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9">
        <f t="shared" si="10"/>
        <v>0</v>
      </c>
    </row>
    <row r="145" spans="1:12" x14ac:dyDescent="0.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9">
        <f t="shared" si="10"/>
        <v>0</v>
      </c>
    </row>
    <row r="146" spans="1:12" x14ac:dyDescent="0.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9">
        <f t="shared" si="10"/>
        <v>0</v>
      </c>
    </row>
    <row r="147" spans="1:12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9">
        <f t="shared" si="10"/>
        <v>0</v>
      </c>
    </row>
    <row r="148" spans="1:12" ht="25.5" x14ac:dyDescent="0.2">
      <c r="D148" s="84" t="s">
        <v>78</v>
      </c>
      <c r="E148" s="79" t="e">
        <f>SUM(E139:E147)/(5*COUNTIF(E139:E147,"&gt;0"))</f>
        <v>#DIV/0!</v>
      </c>
      <c r="F148" s="79" t="e">
        <f t="shared" ref="F148:K148" si="11">SUM(F139:F147)/(5*COUNTIF(F139:F147,"&gt;0"))</f>
        <v>#DIV/0!</v>
      </c>
      <c r="G148" s="79" t="e">
        <f t="shared" si="11"/>
        <v>#DIV/0!</v>
      </c>
      <c r="H148" s="79" t="e">
        <f t="shared" si="11"/>
        <v>#DIV/0!</v>
      </c>
      <c r="I148" s="79" t="e">
        <f t="shared" si="11"/>
        <v>#DIV/0!</v>
      </c>
      <c r="J148" s="79" t="e">
        <f t="shared" si="11"/>
        <v>#DIV/0!</v>
      </c>
      <c r="K148" s="79" t="e">
        <f t="shared" si="11"/>
        <v>#DIV/0!</v>
      </c>
      <c r="L148" s="79" t="e">
        <f>SUM(L139:L147)/COUNTIF(L139:L147,"&gt;0")</f>
        <v>#DIV/0!</v>
      </c>
    </row>
    <row r="149" spans="1:12" x14ac:dyDescent="0.2">
      <c r="D149" s="82"/>
      <c r="E149" s="80"/>
      <c r="F149" s="80"/>
      <c r="G149" s="80"/>
      <c r="H149" s="80"/>
      <c r="I149" s="80"/>
      <c r="J149" s="80"/>
      <c r="K149" s="80"/>
      <c r="L149" s="80"/>
    </row>
    <row r="151" spans="1:12" x14ac:dyDescent="0.2">
      <c r="A151" s="391">
        <v>45261</v>
      </c>
      <c r="B151" s="391"/>
      <c r="C151" s="391"/>
      <c r="D151" s="391"/>
      <c r="E151" s="391"/>
      <c r="F151" s="391"/>
      <c r="G151" s="391"/>
      <c r="H151" s="391"/>
      <c r="I151" s="391"/>
      <c r="J151" s="391"/>
      <c r="K151" s="391"/>
      <c r="L151" s="391"/>
    </row>
    <row r="152" spans="1:12" ht="25.5" x14ac:dyDescent="0.2">
      <c r="A152" s="76" t="s">
        <v>52</v>
      </c>
      <c r="B152" s="77" t="s">
        <v>53</v>
      </c>
      <c r="C152" s="76" t="s">
        <v>54</v>
      </c>
      <c r="D152" s="77" t="s">
        <v>55</v>
      </c>
      <c r="E152" s="77" t="s">
        <v>56</v>
      </c>
      <c r="F152" s="77" t="s">
        <v>57</v>
      </c>
      <c r="G152" s="77" t="s">
        <v>58</v>
      </c>
      <c r="H152" s="77" t="s">
        <v>59</v>
      </c>
      <c r="I152" s="77" t="s">
        <v>60</v>
      </c>
      <c r="J152" s="77" t="s">
        <v>61</v>
      </c>
      <c r="K152" s="77" t="s">
        <v>62</v>
      </c>
      <c r="L152" s="77" t="s">
        <v>63</v>
      </c>
    </row>
    <row r="153" spans="1:12" x14ac:dyDescent="0.2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9">
        <f t="shared" ref="L153:L162" si="12">SUM(E153:K153)/35</f>
        <v>0</v>
      </c>
    </row>
    <row r="154" spans="1:12" x14ac:dyDescent="0.2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9">
        <f t="shared" si="12"/>
        <v>0</v>
      </c>
    </row>
    <row r="155" spans="1:12" x14ac:dyDescent="0.2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9">
        <f t="shared" si="12"/>
        <v>0</v>
      </c>
    </row>
    <row r="156" spans="1:12" x14ac:dyDescent="0.2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9">
        <f t="shared" si="12"/>
        <v>0</v>
      </c>
    </row>
    <row r="157" spans="1:12" x14ac:dyDescent="0.2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9">
        <f t="shared" si="12"/>
        <v>0</v>
      </c>
    </row>
    <row r="158" spans="1:12" x14ac:dyDescent="0.2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9">
        <f t="shared" si="12"/>
        <v>0</v>
      </c>
    </row>
    <row r="159" spans="1:12" x14ac:dyDescent="0.2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9">
        <f t="shared" si="12"/>
        <v>0</v>
      </c>
    </row>
    <row r="160" spans="1:12" x14ac:dyDescent="0.2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9">
        <f t="shared" si="12"/>
        <v>0</v>
      </c>
    </row>
    <row r="161" spans="1:12" x14ac:dyDescent="0.2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9">
        <f t="shared" si="12"/>
        <v>0</v>
      </c>
    </row>
    <row r="162" spans="1:12" x14ac:dyDescent="0.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9">
        <f t="shared" si="12"/>
        <v>0</v>
      </c>
    </row>
    <row r="163" spans="1:12" ht="25.5" x14ac:dyDescent="0.2">
      <c r="D163" s="84" t="s">
        <v>78</v>
      </c>
      <c r="E163" s="79" t="e">
        <f>SUM(E153:E162)/(5*COUNTIF(E153:E162,"&gt;0"))</f>
        <v>#DIV/0!</v>
      </c>
      <c r="F163" s="79" t="e">
        <f t="shared" ref="F163:K163" si="13">SUM(F153:F162)/(5*COUNTIF(F153:F162,"&gt;0"))</f>
        <v>#DIV/0!</v>
      </c>
      <c r="G163" s="79" t="e">
        <f t="shared" si="13"/>
        <v>#DIV/0!</v>
      </c>
      <c r="H163" s="79" t="e">
        <f t="shared" si="13"/>
        <v>#DIV/0!</v>
      </c>
      <c r="I163" s="79" t="e">
        <f t="shared" si="13"/>
        <v>#DIV/0!</v>
      </c>
      <c r="J163" s="79" t="e">
        <f t="shared" si="13"/>
        <v>#DIV/0!</v>
      </c>
      <c r="K163" s="79" t="e">
        <f t="shared" si="13"/>
        <v>#DIV/0!</v>
      </c>
      <c r="L163" s="79" t="e">
        <f>SUM(L153:L162)/COUNTIF(L153:L162,"&gt;0")</f>
        <v>#DIV/0!</v>
      </c>
    </row>
    <row r="164" spans="1:12" x14ac:dyDescent="0.2">
      <c r="D164" s="78"/>
    </row>
    <row r="166" spans="1:12" x14ac:dyDescent="0.2">
      <c r="A166" s="391">
        <v>45292</v>
      </c>
      <c r="B166" s="391"/>
      <c r="C166" s="391"/>
      <c r="D166" s="391"/>
      <c r="E166" s="391"/>
      <c r="F166" s="391"/>
      <c r="G166" s="391"/>
      <c r="H166" s="391"/>
      <c r="I166" s="391"/>
      <c r="J166" s="391"/>
      <c r="K166" s="391"/>
      <c r="L166" s="391"/>
    </row>
    <row r="167" spans="1:12" ht="25.5" x14ac:dyDescent="0.2">
      <c r="A167" s="76" t="s">
        <v>52</v>
      </c>
      <c r="B167" s="77" t="s">
        <v>53</v>
      </c>
      <c r="C167" s="76" t="s">
        <v>54</v>
      </c>
      <c r="D167" s="77" t="s">
        <v>55</v>
      </c>
      <c r="E167" s="77" t="s">
        <v>56</v>
      </c>
      <c r="F167" s="77" t="s">
        <v>57</v>
      </c>
      <c r="G167" s="77" t="s">
        <v>58</v>
      </c>
      <c r="H167" s="77" t="s">
        <v>59</v>
      </c>
      <c r="I167" s="77" t="s">
        <v>60</v>
      </c>
      <c r="J167" s="77" t="s">
        <v>61</v>
      </c>
      <c r="K167" s="77" t="s">
        <v>62</v>
      </c>
      <c r="L167" s="77" t="s">
        <v>63</v>
      </c>
    </row>
    <row r="168" spans="1:12" x14ac:dyDescent="0.2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9">
        <f t="shared" ref="L168:L178" si="14">SUM(E168:K168)/35</f>
        <v>0</v>
      </c>
    </row>
    <row r="169" spans="1:12" x14ac:dyDescent="0.2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9">
        <f t="shared" si="14"/>
        <v>0</v>
      </c>
    </row>
    <row r="170" spans="1:12" x14ac:dyDescent="0.2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9">
        <f t="shared" si="14"/>
        <v>0</v>
      </c>
    </row>
    <row r="171" spans="1:12" x14ac:dyDescent="0.2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9">
        <f t="shared" si="14"/>
        <v>0</v>
      </c>
    </row>
    <row r="172" spans="1:12" x14ac:dyDescent="0.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9">
        <f t="shared" si="14"/>
        <v>0</v>
      </c>
    </row>
    <row r="173" spans="1:12" x14ac:dyDescent="0.2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9">
        <f t="shared" si="14"/>
        <v>0</v>
      </c>
    </row>
    <row r="174" spans="1:12" x14ac:dyDescent="0.2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9">
        <f t="shared" si="14"/>
        <v>0</v>
      </c>
    </row>
    <row r="175" spans="1:12" x14ac:dyDescent="0.2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9">
        <f t="shared" si="14"/>
        <v>0</v>
      </c>
    </row>
    <row r="176" spans="1:12" x14ac:dyDescent="0.2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9">
        <f t="shared" si="14"/>
        <v>0</v>
      </c>
    </row>
    <row r="177" spans="1:12" x14ac:dyDescent="0.2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9">
        <f t="shared" si="14"/>
        <v>0</v>
      </c>
    </row>
    <row r="178" spans="1:12" x14ac:dyDescent="0.2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9">
        <f t="shared" si="14"/>
        <v>0</v>
      </c>
    </row>
    <row r="179" spans="1:12" ht="25.5" x14ac:dyDescent="0.2">
      <c r="D179" s="85" t="s">
        <v>78</v>
      </c>
      <c r="E179" s="79" t="e">
        <f>SUM(E168:E178)/(5*COUNTIF(E168:E178,"&gt;0"))</f>
        <v>#DIV/0!</v>
      </c>
      <c r="F179" s="79" t="e">
        <f t="shared" ref="F179:K179" si="15">SUM(F168:F178)/(5*COUNTIF(F168:F178,"&gt;0"))</f>
        <v>#DIV/0!</v>
      </c>
      <c r="G179" s="79" t="e">
        <f t="shared" si="15"/>
        <v>#DIV/0!</v>
      </c>
      <c r="H179" s="79" t="e">
        <f t="shared" si="15"/>
        <v>#DIV/0!</v>
      </c>
      <c r="I179" s="79" t="e">
        <f t="shared" si="15"/>
        <v>#DIV/0!</v>
      </c>
      <c r="J179" s="79" t="e">
        <f t="shared" si="15"/>
        <v>#DIV/0!</v>
      </c>
      <c r="K179" s="79" t="e">
        <f t="shared" si="15"/>
        <v>#DIV/0!</v>
      </c>
      <c r="L179" s="79" t="e">
        <f>SUM(L168:L178)/COUNTIF(L168:L178,"&gt;0")</f>
        <v>#DIV/0!</v>
      </c>
    </row>
    <row r="180" spans="1:12" x14ac:dyDescent="0.2">
      <c r="D180" s="78"/>
    </row>
    <row r="182" spans="1:12" x14ac:dyDescent="0.2">
      <c r="A182" s="391">
        <v>45323</v>
      </c>
      <c r="B182" s="391"/>
      <c r="C182" s="391"/>
      <c r="D182" s="391"/>
      <c r="E182" s="391"/>
      <c r="F182" s="391"/>
      <c r="G182" s="391"/>
      <c r="H182" s="391"/>
      <c r="I182" s="391"/>
      <c r="J182" s="391"/>
      <c r="K182" s="391"/>
      <c r="L182" s="391"/>
    </row>
    <row r="183" spans="1:12" ht="25.5" x14ac:dyDescent="0.2">
      <c r="A183" s="76" t="s">
        <v>52</v>
      </c>
      <c r="B183" s="77" t="s">
        <v>53</v>
      </c>
      <c r="C183" s="76" t="s">
        <v>54</v>
      </c>
      <c r="D183" s="77" t="s">
        <v>55</v>
      </c>
      <c r="E183" s="77" t="s">
        <v>56</v>
      </c>
      <c r="F183" s="77" t="s">
        <v>57</v>
      </c>
      <c r="G183" s="77" t="s">
        <v>58</v>
      </c>
      <c r="H183" s="77" t="s">
        <v>59</v>
      </c>
      <c r="I183" s="77" t="s">
        <v>60</v>
      </c>
      <c r="J183" s="77" t="s">
        <v>61</v>
      </c>
      <c r="K183" s="77" t="s">
        <v>62</v>
      </c>
      <c r="L183" s="77" t="s">
        <v>63</v>
      </c>
    </row>
    <row r="184" spans="1:12" x14ac:dyDescent="0.2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9">
        <f t="shared" ref="L184:L193" si="16">SUM(E184:K184)/35</f>
        <v>0</v>
      </c>
    </row>
    <row r="185" spans="1:12" x14ac:dyDescent="0.2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9">
        <f t="shared" si="16"/>
        <v>0</v>
      </c>
    </row>
    <row r="186" spans="1:12" x14ac:dyDescent="0.2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9">
        <f t="shared" si="16"/>
        <v>0</v>
      </c>
    </row>
    <row r="187" spans="1:12" x14ac:dyDescent="0.2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9">
        <f t="shared" si="16"/>
        <v>0</v>
      </c>
    </row>
    <row r="188" spans="1:12" x14ac:dyDescent="0.2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9">
        <f t="shared" si="16"/>
        <v>0</v>
      </c>
    </row>
    <row r="189" spans="1:12" x14ac:dyDescent="0.2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9">
        <f t="shared" si="16"/>
        <v>0</v>
      </c>
    </row>
    <row r="190" spans="1:12" x14ac:dyDescent="0.2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9">
        <f t="shared" si="16"/>
        <v>0</v>
      </c>
    </row>
    <row r="191" spans="1:12" x14ac:dyDescent="0.2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9">
        <f t="shared" si="16"/>
        <v>0</v>
      </c>
    </row>
    <row r="192" spans="1:12" x14ac:dyDescent="0.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9">
        <f t="shared" si="16"/>
        <v>0</v>
      </c>
    </row>
    <row r="193" spans="1:12" x14ac:dyDescent="0.2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9">
        <f t="shared" si="16"/>
        <v>0</v>
      </c>
    </row>
    <row r="194" spans="1:12" ht="25.5" x14ac:dyDescent="0.2">
      <c r="D194" s="85" t="s">
        <v>78</v>
      </c>
      <c r="E194" s="79" t="e">
        <f>SUM(E184:E193)/(5*COUNTIF(E184:E193,"&gt;0"))</f>
        <v>#DIV/0!</v>
      </c>
      <c r="F194" s="79" t="e">
        <f t="shared" ref="F194:K194" si="17">SUM(F184:F193)/(5*COUNTIF(F184:F193,"&gt;0"))</f>
        <v>#DIV/0!</v>
      </c>
      <c r="G194" s="79" t="e">
        <f t="shared" si="17"/>
        <v>#DIV/0!</v>
      </c>
      <c r="H194" s="79" t="e">
        <f t="shared" si="17"/>
        <v>#DIV/0!</v>
      </c>
      <c r="I194" s="79" t="e">
        <f t="shared" si="17"/>
        <v>#DIV/0!</v>
      </c>
      <c r="J194" s="79" t="e">
        <f t="shared" si="17"/>
        <v>#DIV/0!</v>
      </c>
      <c r="K194" s="79" t="e">
        <f t="shared" si="17"/>
        <v>#DIV/0!</v>
      </c>
      <c r="L194" s="79" t="e">
        <f>SUM(L184:L193)/COUNTIF(L184:L193,"&gt;0")</f>
        <v>#DIV/0!</v>
      </c>
    </row>
    <row r="198" spans="1:12" x14ac:dyDescent="0.2">
      <c r="A198" s="391">
        <v>45352</v>
      </c>
      <c r="B198" s="391"/>
      <c r="C198" s="391"/>
      <c r="D198" s="391"/>
      <c r="E198" s="391"/>
      <c r="F198" s="391"/>
      <c r="G198" s="391"/>
      <c r="H198" s="391"/>
      <c r="I198" s="391"/>
      <c r="J198" s="391"/>
      <c r="K198" s="391"/>
      <c r="L198" s="391"/>
    </row>
    <row r="199" spans="1:12" ht="25.5" x14ac:dyDescent="0.2">
      <c r="A199" s="76" t="s">
        <v>52</v>
      </c>
      <c r="B199" s="77" t="s">
        <v>53</v>
      </c>
      <c r="C199" s="76" t="s">
        <v>54</v>
      </c>
      <c r="D199" s="77" t="s">
        <v>55</v>
      </c>
      <c r="E199" s="77" t="s">
        <v>56</v>
      </c>
      <c r="F199" s="77" t="s">
        <v>57</v>
      </c>
      <c r="G199" s="77" t="s">
        <v>58</v>
      </c>
      <c r="H199" s="77" t="s">
        <v>59</v>
      </c>
      <c r="I199" s="77" t="s">
        <v>60</v>
      </c>
      <c r="J199" s="77" t="s">
        <v>61</v>
      </c>
      <c r="K199" s="77" t="s">
        <v>62</v>
      </c>
      <c r="L199" s="77" t="s">
        <v>63</v>
      </c>
    </row>
    <row r="200" spans="1:12" x14ac:dyDescent="0.2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9">
        <f t="shared" ref="L200:L209" si="18">SUM(E200:K200)/35</f>
        <v>0</v>
      </c>
    </row>
    <row r="201" spans="1:12" x14ac:dyDescent="0.2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9">
        <f t="shared" si="18"/>
        <v>0</v>
      </c>
    </row>
    <row r="202" spans="1:12" x14ac:dyDescent="0.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9">
        <f t="shared" si="18"/>
        <v>0</v>
      </c>
    </row>
    <row r="203" spans="1:12" x14ac:dyDescent="0.2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9">
        <f t="shared" si="18"/>
        <v>0</v>
      </c>
    </row>
    <row r="204" spans="1:12" x14ac:dyDescent="0.2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9">
        <f t="shared" si="18"/>
        <v>0</v>
      </c>
    </row>
    <row r="205" spans="1:12" x14ac:dyDescent="0.2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9">
        <f t="shared" si="18"/>
        <v>0</v>
      </c>
    </row>
    <row r="206" spans="1:12" x14ac:dyDescent="0.2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9">
        <f t="shared" si="18"/>
        <v>0</v>
      </c>
    </row>
    <row r="207" spans="1:12" x14ac:dyDescent="0.2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9">
        <f t="shared" si="18"/>
        <v>0</v>
      </c>
    </row>
    <row r="208" spans="1:12" x14ac:dyDescent="0.2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9">
        <f t="shared" si="18"/>
        <v>0</v>
      </c>
    </row>
    <row r="209" spans="1:12" x14ac:dyDescent="0.2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9">
        <f t="shared" si="18"/>
        <v>0</v>
      </c>
    </row>
    <row r="210" spans="1:12" ht="25.5" x14ac:dyDescent="0.2">
      <c r="D210" s="85" t="s">
        <v>78</v>
      </c>
      <c r="E210" s="79" t="e">
        <f>SUM(E200:E209)/(5*COUNTIF(E200:E209,"&gt;0"))</f>
        <v>#DIV/0!</v>
      </c>
      <c r="F210" s="79" t="e">
        <f t="shared" ref="F210:K210" si="19">SUM(F200:F209)/(5*COUNTIF(F200:F209,"&gt;0"))</f>
        <v>#DIV/0!</v>
      </c>
      <c r="G210" s="79" t="e">
        <f t="shared" si="19"/>
        <v>#DIV/0!</v>
      </c>
      <c r="H210" s="79" t="e">
        <f t="shared" si="19"/>
        <v>#DIV/0!</v>
      </c>
      <c r="I210" s="79" t="e">
        <f t="shared" si="19"/>
        <v>#DIV/0!</v>
      </c>
      <c r="J210" s="79" t="e">
        <f t="shared" si="19"/>
        <v>#DIV/0!</v>
      </c>
      <c r="K210" s="79" t="e">
        <f t="shared" si="19"/>
        <v>#DIV/0!</v>
      </c>
      <c r="L210" s="79" t="e">
        <f>SUM(L200:L209)/COUNTIF(L200:L209,"&gt;0")</f>
        <v>#DIV/0!</v>
      </c>
    </row>
  </sheetData>
  <mergeCells count="9">
    <mergeCell ref="A166:L166"/>
    <mergeCell ref="A182:L182"/>
    <mergeCell ref="A198:L198"/>
    <mergeCell ref="A7:L7"/>
    <mergeCell ref="A44:L44"/>
    <mergeCell ref="A108:L108"/>
    <mergeCell ref="A122:L122"/>
    <mergeCell ref="A137:L137"/>
    <mergeCell ref="A151:L15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B21F-1F0A-496C-974E-331BBD75A5D5}">
  <dimension ref="A1:A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F2" activeCellId="1" sqref="A2:A14 AF2:AL14"/>
    </sheetView>
  </sheetViews>
  <sheetFormatPr defaultColWidth="9.33203125" defaultRowHeight="12.75" x14ac:dyDescent="0.2"/>
  <cols>
    <col min="1" max="1" width="16.332031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19.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6.1640625" style="41" customWidth="1"/>
    <col min="33" max="33" width="15" style="41" customWidth="1"/>
    <col min="34" max="34" width="14.6640625" style="41" customWidth="1"/>
    <col min="35" max="35" width="13.83203125" style="41" customWidth="1"/>
    <col min="36" max="36" width="14.6640625" style="41" customWidth="1"/>
    <col min="37" max="37" width="16.83203125" style="41" customWidth="1"/>
    <col min="38" max="38" width="20" style="41" customWidth="1"/>
    <col min="39" max="39" width="24.33203125" style="41" customWidth="1"/>
    <col min="40" max="16384" width="9.33203125" style="41"/>
  </cols>
  <sheetData>
    <row r="1" spans="1:39" s="64" customFormat="1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405" t="s">
        <v>83</v>
      </c>
      <c r="R1" s="406"/>
      <c r="S1" s="406"/>
      <c r="T1" s="406"/>
      <c r="U1" s="406"/>
      <c r="V1" s="406"/>
      <c r="W1" s="406"/>
      <c r="X1" s="406"/>
      <c r="Y1" s="407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63</v>
      </c>
    </row>
    <row r="2" spans="1:39" s="64" customFormat="1" ht="51" x14ac:dyDescent="0.2">
      <c r="A2" s="95" t="s">
        <v>0</v>
      </c>
      <c r="B2" s="98" t="s">
        <v>1</v>
      </c>
      <c r="C2" s="98" t="s">
        <v>2</v>
      </c>
      <c r="D2" s="99" t="s">
        <v>3</v>
      </c>
      <c r="E2" s="99" t="s">
        <v>4</v>
      </c>
      <c r="F2" s="99" t="s">
        <v>5</v>
      </c>
      <c r="G2" s="99" t="s">
        <v>6</v>
      </c>
      <c r="H2" s="99" t="s">
        <v>7</v>
      </c>
      <c r="I2" s="99" t="s">
        <v>8</v>
      </c>
      <c r="J2" s="99" t="s">
        <v>38</v>
      </c>
      <c r="K2" s="100" t="s">
        <v>19</v>
      </c>
      <c r="L2" s="100" t="s">
        <v>20</v>
      </c>
      <c r="M2" s="100" t="s">
        <v>21</v>
      </c>
      <c r="N2" s="100" t="s">
        <v>22</v>
      </c>
      <c r="O2" s="101" t="s">
        <v>23</v>
      </c>
      <c r="P2" s="100" t="s">
        <v>24</v>
      </c>
      <c r="Q2" s="89" t="s">
        <v>25</v>
      </c>
      <c r="R2" s="89" t="s">
        <v>26</v>
      </c>
      <c r="S2" s="89" t="s">
        <v>27</v>
      </c>
      <c r="T2" s="89" t="s">
        <v>346</v>
      </c>
      <c r="U2" s="89" t="s">
        <v>39</v>
      </c>
      <c r="V2" s="89" t="s">
        <v>47</v>
      </c>
      <c r="W2" s="89" t="s">
        <v>48</v>
      </c>
      <c r="X2" s="89" t="s">
        <v>49</v>
      </c>
      <c r="Y2" s="102" t="s">
        <v>28</v>
      </c>
      <c r="Z2" s="103" t="s">
        <v>37</v>
      </c>
      <c r="AA2" s="103" t="s">
        <v>29</v>
      </c>
      <c r="AB2" s="103" t="s">
        <v>30</v>
      </c>
      <c r="AC2" s="103" t="s">
        <v>31</v>
      </c>
      <c r="AD2" s="103" t="s">
        <v>32</v>
      </c>
      <c r="AE2" s="63" t="s">
        <v>34</v>
      </c>
      <c r="AF2" s="51" t="s">
        <v>56</v>
      </c>
      <c r="AG2" s="52" t="s">
        <v>57</v>
      </c>
      <c r="AH2" s="52" t="s">
        <v>58</v>
      </c>
      <c r="AI2" s="52" t="s">
        <v>59</v>
      </c>
      <c r="AJ2" s="52" t="s">
        <v>60</v>
      </c>
      <c r="AK2" s="52" t="s">
        <v>61</v>
      </c>
      <c r="AL2" s="52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INDICATORS'!C7</f>
        <v>0</v>
      </c>
      <c r="C3" s="43">
        <f>'LAGGING INDICATORS'!D7</f>
        <v>0</v>
      </c>
      <c r="D3" s="43">
        <f>'LAGGING INDICATORS'!E7</f>
        <v>0</v>
      </c>
      <c r="E3" s="43">
        <f>'LAGGING INDICATORS'!F7</f>
        <v>0</v>
      </c>
      <c r="F3" s="43">
        <f>'LAGGING INDICATORS'!G7</f>
        <v>0</v>
      </c>
      <c r="G3" s="43">
        <f>'LAGGING INDICATORS'!H7</f>
        <v>0</v>
      </c>
      <c r="H3" s="43">
        <f>'LAGGING INDICATORS'!I7</f>
        <v>0</v>
      </c>
      <c r="I3" s="43">
        <f>'LAGGING INDICATORS'!J7</f>
        <v>0</v>
      </c>
      <c r="J3" s="43">
        <f>'LAGGING INDICATORS'!K7</f>
        <v>30</v>
      </c>
      <c r="K3" s="45">
        <f>'LEADING INDICATORS'!C7</f>
        <v>0</v>
      </c>
      <c r="L3" s="45">
        <f>'LEADING INDICATORS'!D7</f>
        <v>0</v>
      </c>
      <c r="M3" s="45">
        <f>'LEADING INDICATORS'!E7</f>
        <v>0</v>
      </c>
      <c r="N3" s="45">
        <f>'LEADING INDICATORS'!F7</f>
        <v>0</v>
      </c>
      <c r="O3" s="45">
        <f>'LEADING INDICATORS'!G7</f>
        <v>0</v>
      </c>
      <c r="P3" s="45">
        <f>'LEADING INDICATORS'!H7</f>
        <v>0</v>
      </c>
      <c r="Q3" s="48">
        <f>'ENVIRONMENTAL CONTROLS'!C7</f>
        <v>0</v>
      </c>
      <c r="R3" s="48">
        <f>'ENVIRONMENTAL CONTROLS'!D7</f>
        <v>0</v>
      </c>
      <c r="S3" s="48">
        <f>'ENVIRONMENTAL CONTROLS'!E7</f>
        <v>0</v>
      </c>
      <c r="T3" s="48">
        <f>'ENVIRONMENTAL CONTROLS'!F7</f>
        <v>0</v>
      </c>
      <c r="U3" s="48">
        <f>'ENVIRONMENTAL CONTROLS'!G7</f>
        <v>2101</v>
      </c>
      <c r="V3" s="48">
        <f>'ENVIRONMENTAL CONTROLS'!H7</f>
        <v>0</v>
      </c>
      <c r="W3" s="48">
        <f>'ENVIRONMENTAL CONTROLS'!I7</f>
        <v>775.26900000000001</v>
      </c>
      <c r="X3" s="48">
        <f>'ENVIRONMENTAL CONTROLS'!J7</f>
        <v>775.26900000000001</v>
      </c>
      <c r="Y3" s="48">
        <f>'ENVIRONMENTAL CONTROLS'!K7</f>
        <v>0</v>
      </c>
      <c r="Z3" s="55">
        <f>'SAFETY TRAINING'!C7</f>
        <v>1</v>
      </c>
      <c r="AA3" s="55">
        <f>'SAFETY TRAINING'!D7</f>
        <v>4</v>
      </c>
      <c r="AB3" s="55">
        <f>'SAFETY TRAINING'!E7</f>
        <v>4</v>
      </c>
      <c r="AC3" s="55">
        <f>'SAFETY TRAINING'!F7</f>
        <v>7</v>
      </c>
      <c r="AD3" s="56">
        <f>'SAFETY TRAINING'!G7</f>
        <v>0</v>
      </c>
      <c r="AE3" s="57">
        <f>'5S SCORES'!C7</f>
        <v>0</v>
      </c>
      <c r="AF3" s="58"/>
      <c r="AG3" s="59"/>
      <c r="AH3" s="59"/>
      <c r="AI3" s="59"/>
      <c r="AJ3" s="59"/>
      <c r="AK3" s="59"/>
      <c r="AL3" s="59"/>
      <c r="AM3" s="93"/>
    </row>
    <row r="4" spans="1:39" ht="15.75" x14ac:dyDescent="0.2">
      <c r="A4" s="53">
        <v>45047</v>
      </c>
      <c r="B4" s="43">
        <f>'LAGGING INDICATORS'!C18</f>
        <v>0</v>
      </c>
      <c r="C4" s="43">
        <f>'LAGGING INDICATORS'!D18</f>
        <v>0</v>
      </c>
      <c r="D4" s="43">
        <f>'LAGGING INDICATORS'!E18</f>
        <v>0</v>
      </c>
      <c r="E4" s="43">
        <f>'LAGGING INDICATORS'!F18</f>
        <v>0</v>
      </c>
      <c r="F4" s="43">
        <f>'LAGGING INDICATORS'!G18</f>
        <v>0</v>
      </c>
      <c r="G4" s="43">
        <f>'LAGGING INDICATORS'!H18</f>
        <v>0</v>
      </c>
      <c r="H4" s="43">
        <f>'LAGGING INDICATORS'!I18</f>
        <v>0</v>
      </c>
      <c r="I4" s="43">
        <f>'LAGGING INDICATORS'!J18</f>
        <v>0</v>
      </c>
      <c r="J4" s="43">
        <f>'LAGGING INDICATORS'!K18</f>
        <v>31</v>
      </c>
      <c r="K4" s="45">
        <f>'LEADING INDICATORS'!C18</f>
        <v>0</v>
      </c>
      <c r="L4" s="45">
        <f>'LEADING INDICATORS'!D18</f>
        <v>0</v>
      </c>
      <c r="M4" s="45">
        <f>'LEADING INDICATORS'!E18</f>
        <v>0</v>
      </c>
      <c r="N4" s="45">
        <f>'LEADING INDICATORS'!F18</f>
        <v>0</v>
      </c>
      <c r="O4" s="45">
        <f>'LEADING INDICATORS'!G18</f>
        <v>0</v>
      </c>
      <c r="P4" s="45">
        <f>'LEADING INDICATORS'!H18</f>
        <v>0</v>
      </c>
      <c r="Q4" s="48">
        <f>'ENVIRONMENTAL CONTROLS'!C18</f>
        <v>0</v>
      </c>
      <c r="R4" s="48">
        <f>'ENVIRONMENTAL CONTROLS'!D18</f>
        <v>0</v>
      </c>
      <c r="S4" s="48">
        <f>'ENVIRONMENTAL CONTROLS'!E18</f>
        <v>0</v>
      </c>
      <c r="T4" s="48">
        <f>'ENVIRONMENTAL CONTROLS'!F18</f>
        <v>0</v>
      </c>
      <c r="U4" s="48">
        <f>'ENVIRONMENTAL CONTROLS'!G18</f>
        <v>1969</v>
      </c>
      <c r="V4" s="48">
        <f>'ENVIRONMENTAL CONTROLS'!H18</f>
        <v>0</v>
      </c>
      <c r="W4" s="48">
        <f>'ENVIRONMENTAL CONTROLS'!I18</f>
        <v>726.56100000000004</v>
      </c>
      <c r="X4" s="48">
        <f>'ENVIRONMENTAL CONTROLS'!J18</f>
        <v>726.56100000000004</v>
      </c>
      <c r="Y4" s="48">
        <f>'ENVIRONMENTAL CONTROLS'!K18</f>
        <v>0</v>
      </c>
      <c r="Z4" s="55">
        <f>'SAFETY TRAINING'!C18</f>
        <v>0</v>
      </c>
      <c r="AA4" s="55">
        <f>'SAFETY TRAINING'!D18</f>
        <v>0</v>
      </c>
      <c r="AB4" s="55">
        <f>'SAFETY TRAINING'!E18</f>
        <v>0</v>
      </c>
      <c r="AC4" s="55">
        <f>'SAFETY TRAINING'!F18</f>
        <v>0</v>
      </c>
      <c r="AD4" s="56">
        <f>'SAFETY TRAINING'!G18</f>
        <v>0</v>
      </c>
      <c r="AE4" s="57">
        <f>'5S SCORES'!C18</f>
        <v>0</v>
      </c>
      <c r="AF4" s="58"/>
      <c r="AG4" s="59"/>
      <c r="AH4" s="59"/>
      <c r="AI4" s="59"/>
      <c r="AJ4" s="59"/>
      <c r="AK4" s="59"/>
      <c r="AL4" s="59"/>
      <c r="AM4" s="94"/>
    </row>
    <row r="5" spans="1:39" ht="15.75" x14ac:dyDescent="0.2">
      <c r="A5" s="53">
        <v>45078</v>
      </c>
      <c r="B5" s="43">
        <f>'LAGGING INDICATORS'!C29</f>
        <v>0</v>
      </c>
      <c r="C5" s="43">
        <f>'LAGGING INDICATORS'!D29</f>
        <v>0</v>
      </c>
      <c r="D5" s="43">
        <f>'LAGGING INDICATORS'!E29</f>
        <v>0</v>
      </c>
      <c r="E5" s="43">
        <f>'LAGGING INDICATORS'!F29</f>
        <v>0</v>
      </c>
      <c r="F5" s="43">
        <f>'LAGGING INDICATORS'!G29</f>
        <v>0</v>
      </c>
      <c r="G5" s="43">
        <f>'LAGGING INDICATORS'!H29</f>
        <v>0</v>
      </c>
      <c r="H5" s="43">
        <f>'LAGGING INDICATORS'!I29</f>
        <v>0</v>
      </c>
      <c r="I5" s="43">
        <f>'LAGGING INDICATORS'!J29</f>
        <v>1</v>
      </c>
      <c r="J5" s="43">
        <f>'LAGGING INDICATORS'!K29</f>
        <v>29</v>
      </c>
      <c r="K5" s="45">
        <f>'LEADING INDICATORS'!C29</f>
        <v>0</v>
      </c>
      <c r="L5" s="45">
        <f>'LEADING INDICATORS'!D29</f>
        <v>0</v>
      </c>
      <c r="M5" s="45">
        <f>'LEADING INDICATORS'!E29</f>
        <v>1</v>
      </c>
      <c r="N5" s="45">
        <f>'LEADING INDICATORS'!F29</f>
        <v>0</v>
      </c>
      <c r="O5" s="45">
        <f>'LEADING INDICATORS'!G29</f>
        <v>0</v>
      </c>
      <c r="P5" s="45">
        <f>'LEADING INDICATORS'!H29</f>
        <v>0</v>
      </c>
      <c r="Q5" s="48">
        <f>'ENVIRONMENTAL CONTROLS'!C29</f>
        <v>0</v>
      </c>
      <c r="R5" s="48">
        <f>'ENVIRONMENTAL CONTROLS'!D29</f>
        <v>0</v>
      </c>
      <c r="S5" s="48">
        <f>'ENVIRONMENTAL CONTROLS'!E29</f>
        <v>0</v>
      </c>
      <c r="T5" s="48">
        <f>'ENVIRONMENTAL CONTROLS'!F29</f>
        <v>0</v>
      </c>
      <c r="U5" s="48">
        <f>'ENVIRONMENTAL CONTROLS'!G29</f>
        <v>2471</v>
      </c>
      <c r="V5" s="48">
        <f>'ENVIRONMENTAL CONTROLS'!H29</f>
        <v>0</v>
      </c>
      <c r="W5" s="48">
        <f>'ENVIRONMENTAL CONTROLS'!I29</f>
        <v>911.79899999999998</v>
      </c>
      <c r="X5" s="48">
        <f>'ENVIRONMENTAL CONTROLS'!J29</f>
        <v>911.79899999999998</v>
      </c>
      <c r="Y5" s="48">
        <f>'ENVIRONMENTAL CONTROLS'!K29</f>
        <v>0</v>
      </c>
      <c r="Z5" s="55">
        <f>'SAFETY TRAINING'!C29</f>
        <v>1</v>
      </c>
      <c r="AA5" s="55">
        <f>'SAFETY TRAINING'!D29</f>
        <v>1</v>
      </c>
      <c r="AB5" s="55">
        <f>'SAFETY TRAINING'!E29</f>
        <v>1</v>
      </c>
      <c r="AC5" s="55">
        <f>'SAFETY TRAINING'!F29</f>
        <v>2</v>
      </c>
      <c r="AD5" s="56">
        <f>'SAFETY TRAINING'!G29</f>
        <v>1015.15</v>
      </c>
      <c r="AE5" s="57">
        <f>'5S SCORES'!C29</f>
        <v>0</v>
      </c>
      <c r="AF5" s="58"/>
      <c r="AG5" s="60"/>
      <c r="AH5" s="60"/>
      <c r="AI5" s="60"/>
      <c r="AJ5" s="60"/>
      <c r="AK5" s="60"/>
      <c r="AL5" s="60"/>
      <c r="AM5" s="93"/>
    </row>
    <row r="6" spans="1:39" ht="15.75" x14ac:dyDescent="0.2">
      <c r="A6" s="53">
        <v>45108</v>
      </c>
      <c r="B6" s="43">
        <f>'LAGGING INDICATORS'!C40</f>
        <v>0</v>
      </c>
      <c r="C6" s="43">
        <f>'LAGGING INDICATORS'!D40</f>
        <v>0</v>
      </c>
      <c r="D6" s="43">
        <f>'LAGGING INDICATORS'!E40</f>
        <v>0</v>
      </c>
      <c r="E6" s="43">
        <f>'LAGGING INDICATORS'!F40</f>
        <v>0</v>
      </c>
      <c r="F6" s="43">
        <f>'LAGGING INDICATORS'!G40</f>
        <v>0</v>
      </c>
      <c r="G6" s="43">
        <f>'LAGGING INDICATORS'!H40</f>
        <v>0</v>
      </c>
      <c r="H6" s="43">
        <f>'LAGGING INDICATORS'!I40</f>
        <v>0</v>
      </c>
      <c r="I6" s="43">
        <f>'LAGGING INDICATORS'!J40</f>
        <v>1</v>
      </c>
      <c r="J6" s="43">
        <f>'LAGGING INDICATORS'!K40</f>
        <v>30</v>
      </c>
      <c r="K6" s="45">
        <f>'LEADING INDICATORS'!C40</f>
        <v>0</v>
      </c>
      <c r="L6" s="45">
        <f>'LEADING INDICATORS'!D40</f>
        <v>0</v>
      </c>
      <c r="M6" s="45">
        <f>'LEADING INDICATORS'!E40</f>
        <v>1</v>
      </c>
      <c r="N6" s="45">
        <f>'LEADING INDICATORS'!F40</f>
        <v>0</v>
      </c>
      <c r="O6" s="45">
        <f>'LEADING INDICATORS'!G40</f>
        <v>1</v>
      </c>
      <c r="P6" s="45">
        <f>'LEADING INDICATORS'!H40</f>
        <v>0</v>
      </c>
      <c r="Q6" s="48">
        <f>'ENVIRONMENTAL CONTROLS'!C40</f>
        <v>0</v>
      </c>
      <c r="R6" s="48">
        <f>'ENVIRONMENTAL CONTROLS'!D40</f>
        <v>0</v>
      </c>
      <c r="S6" s="48">
        <f>'ENVIRONMENTAL CONTROLS'!E40</f>
        <v>0</v>
      </c>
      <c r="T6" s="48">
        <f>'ENVIRONMENTAL CONTROLS'!F40</f>
        <v>1104</v>
      </c>
      <c r="U6" s="48">
        <f>'ENVIRONMENTAL CONTROLS'!G40</f>
        <v>3478</v>
      </c>
      <c r="V6" s="48">
        <f>'ENVIRONMENTAL CONTROLS'!H40</f>
        <v>2928.9119999999998</v>
      </c>
      <c r="W6" s="48">
        <f>'ENVIRONMENTAL CONTROLS'!I40</f>
        <v>1283.3820000000001</v>
      </c>
      <c r="X6" s="48">
        <f>'ENVIRONMENTAL CONTROLS'!J40</f>
        <v>4212.2939999999999</v>
      </c>
      <c r="Y6" s="48">
        <f>'ENVIRONMENTAL CONTROLS'!K40</f>
        <v>0</v>
      </c>
      <c r="Z6" s="55">
        <f>'SAFETY TRAINING'!C40</f>
        <v>1</v>
      </c>
      <c r="AA6" s="55">
        <f>'SAFETY TRAINING'!D40</f>
        <v>2</v>
      </c>
      <c r="AB6" s="55">
        <f>'SAFETY TRAINING'!E40</f>
        <v>2</v>
      </c>
      <c r="AC6" s="55">
        <f>'SAFETY TRAINING'!F40</f>
        <v>10</v>
      </c>
      <c r="AD6" s="56">
        <f>'SAFETY TRAINING'!G40</f>
        <v>0</v>
      </c>
      <c r="AE6" s="57">
        <f>'5S SCORES'!C40</f>
        <v>0</v>
      </c>
      <c r="AF6" s="58">
        <f>'SUZUKI QLTY KPI'!E41</f>
        <v>0.88124999999999998</v>
      </c>
      <c r="AG6" s="58">
        <f>'SUZUKI QLTY KPI'!F41</f>
        <v>0.71250000000000002</v>
      </c>
      <c r="AH6" s="58">
        <f>'SUZUKI QLTY KPI'!G41</f>
        <v>0.9</v>
      </c>
      <c r="AI6" s="58">
        <f>'SUZUKI QLTY KPI'!H41</f>
        <v>0.85624999999999996</v>
      </c>
      <c r="AJ6" s="58">
        <f>'SUZUKI QLTY KPI'!I41</f>
        <v>0.83125000000000004</v>
      </c>
      <c r="AK6" s="58">
        <f>'SUZUKI QLTY KPI'!J41</f>
        <v>0.86875000000000002</v>
      </c>
      <c r="AL6" s="58">
        <f>'SUZUKI QLTY KPI'!K41</f>
        <v>0.83750000000000002</v>
      </c>
      <c r="AM6" s="93">
        <f>'SUZUKI QLTY KPI'!L41</f>
        <v>0.8410714285714288</v>
      </c>
    </row>
    <row r="7" spans="1:39" ht="15.75" x14ac:dyDescent="0.2">
      <c r="A7" s="53">
        <v>45139</v>
      </c>
      <c r="B7" s="43">
        <f>'LAGGING INDICATORS'!C51</f>
        <v>0</v>
      </c>
      <c r="C7" s="43">
        <f>'LAGGING INDICATORS'!D51</f>
        <v>0</v>
      </c>
      <c r="D7" s="43">
        <f>'LAGGING INDICATORS'!E51</f>
        <v>0</v>
      </c>
      <c r="E7" s="43">
        <f>'LAGGING INDICATORS'!F51</f>
        <v>0</v>
      </c>
      <c r="F7" s="43">
        <f>'LAGGING INDICATORS'!G51</f>
        <v>0</v>
      </c>
      <c r="G7" s="43">
        <f>'LAGGING INDICATORS'!H51</f>
        <v>0</v>
      </c>
      <c r="H7" s="43">
        <f>'LAGGING INDICATORS'!I51</f>
        <v>0</v>
      </c>
      <c r="I7" s="43">
        <f>'LAGGING INDICATORS'!J51</f>
        <v>0</v>
      </c>
      <c r="J7" s="43">
        <f>'LAGGING INDICATORS'!K51</f>
        <v>31</v>
      </c>
      <c r="K7" s="45">
        <f>'LEADING INDICATORS'!C51</f>
        <v>0</v>
      </c>
      <c r="L7" s="45">
        <f>'LEADING INDICATORS'!D51</f>
        <v>0</v>
      </c>
      <c r="M7" s="45">
        <f>'LEADING INDICATORS'!E51</f>
        <v>0</v>
      </c>
      <c r="N7" s="45">
        <f>'LEADING INDICATORS'!F51</f>
        <v>0</v>
      </c>
      <c r="O7" s="45">
        <f>'LEADING INDICATORS'!G51</f>
        <v>0</v>
      </c>
      <c r="P7" s="45">
        <f>'LEADING INDICATORS'!H51</f>
        <v>0</v>
      </c>
      <c r="Q7" s="48">
        <f>'ENVIRONMENTAL CONTROLS'!C51</f>
        <v>0</v>
      </c>
      <c r="R7" s="48">
        <f>'ENVIRONMENTAL CONTROLS'!D51</f>
        <v>0</v>
      </c>
      <c r="S7" s="48">
        <f>'ENVIRONMENTAL CONTROLS'!E51</f>
        <v>0</v>
      </c>
      <c r="T7" s="48">
        <f>'ENVIRONMENTAL CONTROLS'!F51</f>
        <v>956.64</v>
      </c>
      <c r="U7" s="48">
        <f>'ENVIRONMENTAL CONTROLS'!G51</f>
        <v>3091</v>
      </c>
      <c r="V7" s="48">
        <f>'ENVIRONMENTAL CONTROLS'!H51</f>
        <v>2537.9659200000001</v>
      </c>
      <c r="W7" s="48">
        <f>'ENVIRONMENTAL CONTROLS'!I51</f>
        <v>1140.579</v>
      </c>
      <c r="X7" s="48">
        <f>'ENVIRONMENTAL CONTROLS'!J51</f>
        <v>3678.5449200000003</v>
      </c>
      <c r="Y7" s="48">
        <f>'ENVIRONMENTAL CONTROLS'!K51</f>
        <v>0</v>
      </c>
      <c r="Z7" s="55">
        <f>'SAFETY TRAINING'!C51</f>
        <v>2</v>
      </c>
      <c r="AA7" s="55">
        <f>'SAFETY TRAINING'!D51</f>
        <v>13</v>
      </c>
      <c r="AB7" s="55">
        <f>'SAFETY TRAINING'!E51</f>
        <v>9</v>
      </c>
      <c r="AC7" s="55">
        <f>'SAFETY TRAINING'!F51</f>
        <v>20.5</v>
      </c>
      <c r="AD7" s="56">
        <f>'SAFETY TRAINING'!G51</f>
        <v>0</v>
      </c>
      <c r="AE7" s="57">
        <f>'5S SCORES'!C51</f>
        <v>0.81</v>
      </c>
      <c r="AF7" s="58">
        <f>'SUZUKI QLTY KPI'!E105</f>
        <v>0.90169491525423728</v>
      </c>
      <c r="AG7" s="58">
        <f>'SUZUKI QLTY KPI'!F105</f>
        <v>0.91186440677966096</v>
      </c>
      <c r="AH7" s="58">
        <f>'SUZUKI QLTY KPI'!G105</f>
        <v>0.91186440677966096</v>
      </c>
      <c r="AI7" s="58">
        <f>'SUZUKI QLTY KPI'!H105</f>
        <v>0.90847457627118644</v>
      </c>
      <c r="AJ7" s="58">
        <f>'SUZUKI QLTY KPI'!I105</f>
        <v>0.88474576271186445</v>
      </c>
      <c r="AK7" s="58">
        <f>'SUZUKI QLTY KPI'!J105</f>
        <v>0.90508474576271192</v>
      </c>
      <c r="AL7" s="58">
        <f>'SUZUKI QLTY KPI'!K105</f>
        <v>0.8203389830508474</v>
      </c>
      <c r="AM7" s="93">
        <f>'SUZUKI QLTY KPI'!L105</f>
        <v>0.89200968523002322</v>
      </c>
    </row>
    <row r="8" spans="1:39" ht="15.75" x14ac:dyDescent="0.2">
      <c r="A8" s="53">
        <v>45170</v>
      </c>
      <c r="B8" s="43">
        <f>'LAGGING INDICATORS'!C62</f>
        <v>0</v>
      </c>
      <c r="C8" s="43">
        <f>'LAGGING INDICATORS'!D62</f>
        <v>0</v>
      </c>
      <c r="D8" s="43">
        <f>'LAGGING INDICATORS'!E62</f>
        <v>0</v>
      </c>
      <c r="E8" s="43">
        <f>'LAGGING INDICATORS'!F62</f>
        <v>0</v>
      </c>
      <c r="F8" s="43">
        <f>'LAGGING INDICATORS'!G62</f>
        <v>0</v>
      </c>
      <c r="G8" s="43">
        <f>'LAGGING INDICATORS'!H62</f>
        <v>0</v>
      </c>
      <c r="H8" s="43">
        <f>'LAGGING INDICATORS'!I62</f>
        <v>0</v>
      </c>
      <c r="I8" s="43">
        <f>'LAGGING INDICATORS'!J62</f>
        <v>0</v>
      </c>
      <c r="J8" s="43">
        <f>'LAGGING INDICATORS'!K62</f>
        <v>0</v>
      </c>
      <c r="K8" s="45">
        <f>'LEADING INDICATORS'!C62</f>
        <v>0</v>
      </c>
      <c r="L8" s="45">
        <f>'LEADING INDICATORS'!D62</f>
        <v>0</v>
      </c>
      <c r="M8" s="45">
        <f>'LEADING INDICATORS'!E62</f>
        <v>0</v>
      </c>
      <c r="N8" s="45">
        <f>'LEADING INDICATORS'!F62</f>
        <v>0</v>
      </c>
      <c r="O8" s="45">
        <f>'LEADING INDICATORS'!G62</f>
        <v>0</v>
      </c>
      <c r="P8" s="45">
        <f>'LEADING INDICATORS'!H62</f>
        <v>0</v>
      </c>
      <c r="Q8" s="48">
        <f>'ENVIRONMENTAL CONTROLS'!C62</f>
        <v>0</v>
      </c>
      <c r="R8" s="48">
        <f>'ENVIRONMENTAL CONTROLS'!D62</f>
        <v>0</v>
      </c>
      <c r="S8" s="48">
        <f>'ENVIRONMENTAL CONTROLS'!E62</f>
        <v>0</v>
      </c>
      <c r="T8" s="48">
        <f>'ENVIRONMENTAL CONTROLS'!F62</f>
        <v>0</v>
      </c>
      <c r="U8" s="48">
        <f>'ENVIRONMENTAL CONTROLS'!G62</f>
        <v>0</v>
      </c>
      <c r="V8" s="48">
        <f>'ENVIRONMENTAL CONTROLS'!H62</f>
        <v>0</v>
      </c>
      <c r="W8" s="48">
        <f>'ENVIRONMENTAL CONTROLS'!I62</f>
        <v>0</v>
      </c>
      <c r="X8" s="48">
        <f>'ENVIRONMENTAL CONTROLS'!J62</f>
        <v>0</v>
      </c>
      <c r="Y8" s="48">
        <f>'ENVIRONMENTAL CONTROLS'!K62</f>
        <v>0</v>
      </c>
      <c r="Z8" s="55">
        <f>'SAFETY TRAINING'!C62</f>
        <v>1</v>
      </c>
      <c r="AA8" s="55">
        <f>'SAFETY TRAINING'!D62</f>
        <v>10</v>
      </c>
      <c r="AB8" s="55">
        <f>'SAFETY TRAINING'!E62</f>
        <v>12</v>
      </c>
      <c r="AC8" s="55">
        <f>'SAFETY TRAINING'!F62</f>
        <v>18</v>
      </c>
      <c r="AD8" s="56">
        <f>'SAFETY TRAINING'!G62</f>
        <v>10729.42</v>
      </c>
      <c r="AE8" s="57">
        <f>'5S SCORES'!C62</f>
        <v>0</v>
      </c>
      <c r="AF8" s="58" t="e">
        <f>'SUZUKI QLTY KPI'!E119</f>
        <v>#DIV/0!</v>
      </c>
      <c r="AG8" s="58" t="e">
        <f>'SUZUKI QLTY KPI'!F119</f>
        <v>#DIV/0!</v>
      </c>
      <c r="AH8" s="58" t="e">
        <f>'SUZUKI QLTY KPI'!G119</f>
        <v>#DIV/0!</v>
      </c>
      <c r="AI8" s="58" t="e">
        <f>'SUZUKI QLTY KPI'!H119</f>
        <v>#DIV/0!</v>
      </c>
      <c r="AJ8" s="58" t="e">
        <f>'SUZUKI QLTY KPI'!I119</f>
        <v>#DIV/0!</v>
      </c>
      <c r="AK8" s="58" t="e">
        <f>'SUZUKI QLTY KPI'!J119</f>
        <v>#DIV/0!</v>
      </c>
      <c r="AL8" s="58" t="e">
        <f>'SUZUKI QLTY KPI'!K119</f>
        <v>#DIV/0!</v>
      </c>
      <c r="AM8" s="93" t="e">
        <f>'SUZUKI QLTY KPI'!L119</f>
        <v>#DIV/0!</v>
      </c>
    </row>
    <row r="9" spans="1:39" ht="15.75" x14ac:dyDescent="0.2">
      <c r="A9" s="53">
        <v>45200</v>
      </c>
      <c r="B9" s="43">
        <f>'LAGGING INDICATORS'!C73</f>
        <v>0</v>
      </c>
      <c r="C9" s="43">
        <f>'LAGGING INDICATORS'!D73</f>
        <v>0</v>
      </c>
      <c r="D9" s="43">
        <f>'LAGGING INDICATORS'!E73</f>
        <v>0</v>
      </c>
      <c r="E9" s="43">
        <f>'LAGGING INDICATORS'!F73</f>
        <v>0</v>
      </c>
      <c r="F9" s="43">
        <f>'LAGGING INDICATORS'!G73</f>
        <v>0</v>
      </c>
      <c r="G9" s="43">
        <f>'LAGGING INDICATORS'!H73</f>
        <v>0</v>
      </c>
      <c r="H9" s="43">
        <f>'LAGGING INDICATORS'!I73</f>
        <v>0</v>
      </c>
      <c r="I9" s="43">
        <f>'LAGGING INDICATORS'!J73</f>
        <v>0</v>
      </c>
      <c r="J9" s="43">
        <f>'LAGGING INDICATORS'!K73</f>
        <v>0</v>
      </c>
      <c r="K9" s="45">
        <f>'LEADING INDICATORS'!C73</f>
        <v>0</v>
      </c>
      <c r="L9" s="45">
        <f>'LEADING INDICATORS'!D73</f>
        <v>0</v>
      </c>
      <c r="M9" s="45">
        <f>'LEADING INDICATORS'!E73</f>
        <v>0</v>
      </c>
      <c r="N9" s="45">
        <f>'LEADING INDICATORS'!F73</f>
        <v>0</v>
      </c>
      <c r="O9" s="45">
        <f>'LEADING INDICATORS'!G73</f>
        <v>0</v>
      </c>
      <c r="P9" s="45">
        <f>'LEADING INDICATORS'!H73</f>
        <v>0</v>
      </c>
      <c r="Q9" s="48">
        <f>'ENVIRONMENTAL CONTROLS'!C73</f>
        <v>0</v>
      </c>
      <c r="R9" s="48">
        <f>'ENVIRONMENTAL CONTROLS'!D73</f>
        <v>0</v>
      </c>
      <c r="S9" s="48">
        <f>'ENVIRONMENTAL CONTROLS'!E73</f>
        <v>0</v>
      </c>
      <c r="T9" s="48">
        <f>'ENVIRONMENTAL CONTROLS'!F73</f>
        <v>0</v>
      </c>
      <c r="U9" s="48">
        <f>'ENVIRONMENTAL CONTROLS'!G73</f>
        <v>0</v>
      </c>
      <c r="V9" s="48">
        <f>'ENVIRONMENTAL CONTROLS'!H73</f>
        <v>0</v>
      </c>
      <c r="W9" s="48">
        <f>'ENVIRONMENTAL CONTROLS'!I73</f>
        <v>0</v>
      </c>
      <c r="X9" s="48">
        <f>'ENVIRONMENTAL CONTROLS'!J73</f>
        <v>0</v>
      </c>
      <c r="Y9" s="48">
        <f>'ENVIRONMENTAL CONTROLS'!K73</f>
        <v>0</v>
      </c>
      <c r="Z9" s="55">
        <f>'SAFETY TRAINING'!C73</f>
        <v>0</v>
      </c>
      <c r="AA9" s="55">
        <f>'SAFETY TRAINING'!D73</f>
        <v>0</v>
      </c>
      <c r="AB9" s="55">
        <f>'SAFETY TRAINING'!E73</f>
        <v>0</v>
      </c>
      <c r="AC9" s="55">
        <f>'SAFETY TRAINING'!F73</f>
        <v>0</v>
      </c>
      <c r="AD9" s="56">
        <f>'SAFETY TRAINING'!G73</f>
        <v>0</v>
      </c>
      <c r="AE9" s="57">
        <f>'5S SCORES'!C73</f>
        <v>0</v>
      </c>
      <c r="AF9" s="58" t="e">
        <f>'SUZUKI QLTY KPI'!E134</f>
        <v>#DIV/0!</v>
      </c>
      <c r="AG9" s="58" t="e">
        <f>'SUZUKI QLTY KPI'!F134</f>
        <v>#DIV/0!</v>
      </c>
      <c r="AH9" s="58" t="e">
        <f>'SUZUKI QLTY KPI'!G134</f>
        <v>#DIV/0!</v>
      </c>
      <c r="AI9" s="58" t="e">
        <f>'SUZUKI QLTY KPI'!H134</f>
        <v>#DIV/0!</v>
      </c>
      <c r="AJ9" s="58" t="e">
        <f>'SUZUKI QLTY KPI'!I134</f>
        <v>#DIV/0!</v>
      </c>
      <c r="AK9" s="58" t="e">
        <f>'SUZUKI QLTY KPI'!J134</f>
        <v>#DIV/0!</v>
      </c>
      <c r="AL9" s="58" t="e">
        <f>'SUZUKI QLTY KPI'!K134</f>
        <v>#DIV/0!</v>
      </c>
      <c r="AM9" s="93" t="e">
        <f>'SUZUKI QLTY KPI'!L134</f>
        <v>#DIV/0!</v>
      </c>
    </row>
    <row r="10" spans="1:39" ht="15.75" x14ac:dyDescent="0.2">
      <c r="A10" s="53">
        <v>45231</v>
      </c>
      <c r="B10" s="43">
        <f>'LAGGING INDICATORS'!C84</f>
        <v>0</v>
      </c>
      <c r="C10" s="43">
        <f>'LAGGING INDICATORS'!D84</f>
        <v>0</v>
      </c>
      <c r="D10" s="43">
        <f>'LAGGING INDICATORS'!E84</f>
        <v>0</v>
      </c>
      <c r="E10" s="43">
        <f>'LAGGING INDICATORS'!F84</f>
        <v>0</v>
      </c>
      <c r="F10" s="43">
        <f>'LAGGING INDICATORS'!G84</f>
        <v>0</v>
      </c>
      <c r="G10" s="43">
        <f>'LAGGING INDICATORS'!H84</f>
        <v>0</v>
      </c>
      <c r="H10" s="43">
        <f>'LAGGING INDICATORS'!I84</f>
        <v>0</v>
      </c>
      <c r="I10" s="43">
        <f>'LAGGING INDICATORS'!J84</f>
        <v>0</v>
      </c>
      <c r="J10" s="43">
        <f>'LAGGING INDICATORS'!K84</f>
        <v>0</v>
      </c>
      <c r="K10" s="45">
        <f>'LEADING INDICATORS'!C84</f>
        <v>0</v>
      </c>
      <c r="L10" s="45">
        <f>'LEADING INDICATORS'!D84</f>
        <v>0</v>
      </c>
      <c r="M10" s="45">
        <f>'LEADING INDICATORS'!E84</f>
        <v>0</v>
      </c>
      <c r="N10" s="45">
        <f>'LEADING INDICATORS'!F84</f>
        <v>0</v>
      </c>
      <c r="O10" s="45">
        <f>'LEADING INDICATORS'!G84</f>
        <v>0</v>
      </c>
      <c r="P10" s="45">
        <f>'LEADING INDICATORS'!H84</f>
        <v>0</v>
      </c>
      <c r="Q10" s="48">
        <f>'ENVIRONMENTAL CONTROLS'!C84</f>
        <v>0</v>
      </c>
      <c r="R10" s="48">
        <f>'ENVIRONMENTAL CONTROLS'!D84</f>
        <v>0</v>
      </c>
      <c r="S10" s="48">
        <f>'ENVIRONMENTAL CONTROLS'!E84</f>
        <v>0</v>
      </c>
      <c r="T10" s="48">
        <f>'ENVIRONMENTAL CONTROLS'!F84</f>
        <v>0</v>
      </c>
      <c r="U10" s="48">
        <f>'ENVIRONMENTAL CONTROLS'!G84</f>
        <v>0</v>
      </c>
      <c r="V10" s="48">
        <f>'ENVIRONMENTAL CONTROLS'!H84</f>
        <v>0</v>
      </c>
      <c r="W10" s="48">
        <f>'ENVIRONMENTAL CONTROLS'!I84</f>
        <v>0</v>
      </c>
      <c r="X10" s="48">
        <f>'ENVIRONMENTAL CONTROLS'!J84</f>
        <v>0</v>
      </c>
      <c r="Y10" s="48">
        <f>'ENVIRONMENTAL CONTROLS'!K84</f>
        <v>0</v>
      </c>
      <c r="Z10" s="55">
        <f>'SAFETY TRAINING'!C84</f>
        <v>0</v>
      </c>
      <c r="AA10" s="55">
        <f>'SAFETY TRAINING'!D84</f>
        <v>0</v>
      </c>
      <c r="AB10" s="55">
        <f>'SAFETY TRAINING'!E84</f>
        <v>0</v>
      </c>
      <c r="AC10" s="55">
        <f>'SAFETY TRAINING'!F84</f>
        <v>0</v>
      </c>
      <c r="AD10" s="56">
        <f>'SAFETY TRAINING'!G84</f>
        <v>0</v>
      </c>
      <c r="AE10" s="57">
        <f>'5S SCORES'!C84</f>
        <v>0</v>
      </c>
      <c r="AF10" s="58" t="e">
        <f>'SUZUKI QLTY KPI'!E148</f>
        <v>#DIV/0!</v>
      </c>
      <c r="AG10" s="58" t="e">
        <f>'SUZUKI QLTY KPI'!F148</f>
        <v>#DIV/0!</v>
      </c>
      <c r="AH10" s="58" t="e">
        <f>'SUZUKI QLTY KPI'!G148</f>
        <v>#DIV/0!</v>
      </c>
      <c r="AI10" s="58" t="e">
        <f>'SUZUKI QLTY KPI'!H148</f>
        <v>#DIV/0!</v>
      </c>
      <c r="AJ10" s="58" t="e">
        <f>'SUZUKI QLTY KPI'!I148</f>
        <v>#DIV/0!</v>
      </c>
      <c r="AK10" s="58" t="e">
        <f>'SUZUKI QLTY KPI'!J148</f>
        <v>#DIV/0!</v>
      </c>
      <c r="AL10" s="58" t="e">
        <f>'SUZUKI QLTY KPI'!K148</f>
        <v>#DIV/0!</v>
      </c>
      <c r="AM10" s="93" t="e">
        <f>'SUZUKI QLTY KPI'!L148</f>
        <v>#DIV/0!</v>
      </c>
    </row>
    <row r="11" spans="1:39" ht="15.75" x14ac:dyDescent="0.2">
      <c r="A11" s="53">
        <v>45261</v>
      </c>
      <c r="B11" s="43">
        <f>'LAGGING INDICATORS'!C95</f>
        <v>0</v>
      </c>
      <c r="C11" s="43">
        <f>'LAGGING INDICATORS'!D95</f>
        <v>0</v>
      </c>
      <c r="D11" s="43">
        <f>'LAGGING INDICATORS'!E95</f>
        <v>0</v>
      </c>
      <c r="E11" s="43">
        <f>'LAGGING INDICATORS'!F95</f>
        <v>0</v>
      </c>
      <c r="F11" s="43">
        <f>'LAGGING INDICATORS'!G95</f>
        <v>0</v>
      </c>
      <c r="G11" s="43">
        <f>'LAGGING INDICATORS'!H95</f>
        <v>0</v>
      </c>
      <c r="H11" s="43">
        <f>'LAGGING INDICATORS'!I95</f>
        <v>0</v>
      </c>
      <c r="I11" s="43">
        <f>'LAGGING INDICATORS'!J95</f>
        <v>0</v>
      </c>
      <c r="J11" s="43">
        <f>'LAGGING INDICATORS'!K95</f>
        <v>0</v>
      </c>
      <c r="K11" s="45">
        <f>'LEADING INDICATORS'!C95</f>
        <v>0</v>
      </c>
      <c r="L11" s="45">
        <f>'LEADING INDICATORS'!D95</f>
        <v>0</v>
      </c>
      <c r="M11" s="45">
        <f>'LEADING INDICATORS'!E95</f>
        <v>0</v>
      </c>
      <c r="N11" s="45">
        <f>'LEADING INDICATORS'!F95</f>
        <v>0</v>
      </c>
      <c r="O11" s="45">
        <f>'LEADING INDICATORS'!G95</f>
        <v>0</v>
      </c>
      <c r="P11" s="45">
        <f>'LEADING INDICATORS'!H95</f>
        <v>0</v>
      </c>
      <c r="Q11" s="48">
        <f>'ENVIRONMENTAL CONTROLS'!C95</f>
        <v>0</v>
      </c>
      <c r="R11" s="48">
        <f>'ENVIRONMENTAL CONTROLS'!D95</f>
        <v>0</v>
      </c>
      <c r="S11" s="48">
        <f>'ENVIRONMENTAL CONTROLS'!E95</f>
        <v>0</v>
      </c>
      <c r="T11" s="48">
        <f>'ENVIRONMENTAL CONTROLS'!F95</f>
        <v>0</v>
      </c>
      <c r="U11" s="48">
        <f>'ENVIRONMENTAL CONTROLS'!G95</f>
        <v>0</v>
      </c>
      <c r="V11" s="48">
        <f>'ENVIRONMENTAL CONTROLS'!H95</f>
        <v>0</v>
      </c>
      <c r="W11" s="48">
        <f>'ENVIRONMENTAL CONTROLS'!I95</f>
        <v>0</v>
      </c>
      <c r="X11" s="48">
        <f>'ENVIRONMENTAL CONTROLS'!J95</f>
        <v>0</v>
      </c>
      <c r="Y11" s="48">
        <f>'ENVIRONMENTAL CONTROLS'!K95</f>
        <v>0</v>
      </c>
      <c r="Z11" s="55">
        <f>'SAFETY TRAINING'!C95</f>
        <v>0</v>
      </c>
      <c r="AA11" s="55">
        <f>'SAFETY TRAINING'!D95</f>
        <v>0</v>
      </c>
      <c r="AB11" s="55">
        <f>'SAFETY TRAINING'!E95</f>
        <v>0</v>
      </c>
      <c r="AC11" s="55">
        <f>'SAFETY TRAINING'!F95</f>
        <v>0</v>
      </c>
      <c r="AD11" s="56">
        <f>'SAFETY TRAINING'!G95</f>
        <v>0</v>
      </c>
      <c r="AE11" s="57">
        <f>'5S SCORES'!C95</f>
        <v>0</v>
      </c>
      <c r="AF11" s="58" t="e">
        <f>'SUZUKI QLTY KPI'!E163</f>
        <v>#DIV/0!</v>
      </c>
      <c r="AG11" s="58" t="e">
        <f>'SUZUKI QLTY KPI'!F163</f>
        <v>#DIV/0!</v>
      </c>
      <c r="AH11" s="58" t="e">
        <f>'SUZUKI QLTY KPI'!G163</f>
        <v>#DIV/0!</v>
      </c>
      <c r="AI11" s="58" t="e">
        <f>'SUZUKI QLTY KPI'!H163</f>
        <v>#DIV/0!</v>
      </c>
      <c r="AJ11" s="58" t="e">
        <f>'SUZUKI QLTY KPI'!I163</f>
        <v>#DIV/0!</v>
      </c>
      <c r="AK11" s="58" t="e">
        <f>'SUZUKI QLTY KPI'!J163</f>
        <v>#DIV/0!</v>
      </c>
      <c r="AL11" s="58" t="e">
        <f>'SUZUKI QLTY KPI'!K163</f>
        <v>#DIV/0!</v>
      </c>
      <c r="AM11" s="93" t="e">
        <f>'SUZUKI QLTY KPI'!L163</f>
        <v>#DIV/0!</v>
      </c>
    </row>
    <row r="12" spans="1:39" ht="15.75" x14ac:dyDescent="0.2">
      <c r="A12" s="53">
        <v>45292</v>
      </c>
      <c r="B12" s="43">
        <f>'LAGGING INDICATORS'!C106</f>
        <v>0</v>
      </c>
      <c r="C12" s="43">
        <f>'LAGGING INDICATORS'!D106</f>
        <v>0</v>
      </c>
      <c r="D12" s="43">
        <f>'LAGGING INDICATORS'!E106</f>
        <v>0</v>
      </c>
      <c r="E12" s="43">
        <f>'LAGGING INDICATORS'!F106</f>
        <v>0</v>
      </c>
      <c r="F12" s="43">
        <f>'LAGGING INDICATORS'!G106</f>
        <v>0</v>
      </c>
      <c r="G12" s="43">
        <f>'LAGGING INDICATORS'!H106</f>
        <v>0</v>
      </c>
      <c r="H12" s="43">
        <f>'LAGGING INDICATORS'!I106</f>
        <v>0</v>
      </c>
      <c r="I12" s="43">
        <f>'LAGGING INDICATORS'!J106</f>
        <v>0</v>
      </c>
      <c r="J12" s="43">
        <f>'LAGGING INDICATORS'!K106</f>
        <v>0</v>
      </c>
      <c r="K12" s="45">
        <f>'LEADING INDICATORS'!C106</f>
        <v>0</v>
      </c>
      <c r="L12" s="45">
        <f>'LEADING INDICATORS'!D106</f>
        <v>0</v>
      </c>
      <c r="M12" s="45">
        <f>'LEADING INDICATORS'!E106</f>
        <v>0</v>
      </c>
      <c r="N12" s="45">
        <f>'LEADING INDICATORS'!F106</f>
        <v>0</v>
      </c>
      <c r="O12" s="45">
        <f>'LEADING INDICATORS'!G106</f>
        <v>0</v>
      </c>
      <c r="P12" s="45">
        <f>'LEADING INDICATORS'!H106</f>
        <v>0</v>
      </c>
      <c r="Q12" s="48">
        <f>'ENVIRONMENTAL CONTROLS'!C106</f>
        <v>0</v>
      </c>
      <c r="R12" s="48">
        <f>'ENVIRONMENTAL CONTROLS'!D106</f>
        <v>0</v>
      </c>
      <c r="S12" s="48">
        <f>'ENVIRONMENTAL CONTROLS'!E106</f>
        <v>0</v>
      </c>
      <c r="T12" s="48">
        <f>'ENVIRONMENTAL CONTROLS'!F106</f>
        <v>0</v>
      </c>
      <c r="U12" s="48">
        <f>'ENVIRONMENTAL CONTROLS'!G106</f>
        <v>0</v>
      </c>
      <c r="V12" s="48">
        <f>'ENVIRONMENTAL CONTROLS'!H106</f>
        <v>0</v>
      </c>
      <c r="W12" s="48">
        <f>'ENVIRONMENTAL CONTROLS'!I106</f>
        <v>0</v>
      </c>
      <c r="X12" s="48">
        <f>'ENVIRONMENTAL CONTROLS'!J106</f>
        <v>0</v>
      </c>
      <c r="Y12" s="48">
        <f>'ENVIRONMENTAL CONTROLS'!K106</f>
        <v>0</v>
      </c>
      <c r="Z12" s="55">
        <f>'SAFETY TRAINING'!C106</f>
        <v>0</v>
      </c>
      <c r="AA12" s="55">
        <f>'SAFETY TRAINING'!D106</f>
        <v>0</v>
      </c>
      <c r="AB12" s="55">
        <f>'SAFETY TRAINING'!E106</f>
        <v>0</v>
      </c>
      <c r="AC12" s="55">
        <f>'SAFETY TRAINING'!F106</f>
        <v>0</v>
      </c>
      <c r="AD12" s="56">
        <f>'SAFETY TRAINING'!G106</f>
        <v>0</v>
      </c>
      <c r="AE12" s="57">
        <f>'5S SCORES'!C106</f>
        <v>0</v>
      </c>
      <c r="AF12" s="58" t="e">
        <f>'SUZUKI QLTY KPI'!E179</f>
        <v>#DIV/0!</v>
      </c>
      <c r="AG12" s="58" t="e">
        <f>'SUZUKI QLTY KPI'!F179</f>
        <v>#DIV/0!</v>
      </c>
      <c r="AH12" s="58" t="e">
        <f>'SUZUKI QLTY KPI'!G179</f>
        <v>#DIV/0!</v>
      </c>
      <c r="AI12" s="58" t="e">
        <f>'SUZUKI QLTY KPI'!H179</f>
        <v>#DIV/0!</v>
      </c>
      <c r="AJ12" s="58" t="e">
        <f>'SUZUKI QLTY KPI'!I179</f>
        <v>#DIV/0!</v>
      </c>
      <c r="AK12" s="58" t="e">
        <f>'SUZUKI QLTY KPI'!J179</f>
        <v>#DIV/0!</v>
      </c>
      <c r="AL12" s="58" t="e">
        <f>'SUZUKI QLTY KPI'!K179</f>
        <v>#DIV/0!</v>
      </c>
      <c r="AM12" s="93" t="e">
        <f>'SUZUKI QLTY KPI'!L179</f>
        <v>#DIV/0!</v>
      </c>
    </row>
    <row r="13" spans="1:39" ht="15.75" x14ac:dyDescent="0.2">
      <c r="A13" s="53">
        <v>45323</v>
      </c>
      <c r="B13" s="43">
        <f>'LAGGING INDICATORS'!C117</f>
        <v>0</v>
      </c>
      <c r="C13" s="43">
        <f>'LAGGING INDICATORS'!D117</f>
        <v>0</v>
      </c>
      <c r="D13" s="43">
        <f>'LAGGING INDICATORS'!E117</f>
        <v>0</v>
      </c>
      <c r="E13" s="43">
        <f>'LAGGING INDICATORS'!F117</f>
        <v>0</v>
      </c>
      <c r="F13" s="43">
        <f>'LAGGING INDICATORS'!G117</f>
        <v>0</v>
      </c>
      <c r="G13" s="43">
        <f>'LAGGING INDICATORS'!H117</f>
        <v>0</v>
      </c>
      <c r="H13" s="43">
        <f>'LAGGING INDICATORS'!I117</f>
        <v>0</v>
      </c>
      <c r="I13" s="43">
        <f>'LAGGING INDICATORS'!J117</f>
        <v>0</v>
      </c>
      <c r="J13" s="43">
        <f>'LAGGING INDICATORS'!K117</f>
        <v>0</v>
      </c>
      <c r="K13" s="45">
        <f>'LEADING INDICATORS'!C117</f>
        <v>0</v>
      </c>
      <c r="L13" s="45">
        <f>'LEADING INDICATORS'!D117</f>
        <v>0</v>
      </c>
      <c r="M13" s="45">
        <f>'LEADING INDICATORS'!E117</f>
        <v>0</v>
      </c>
      <c r="N13" s="45">
        <f>'LEADING INDICATORS'!F117</f>
        <v>0</v>
      </c>
      <c r="O13" s="45">
        <f>'LEADING INDICATORS'!G117</f>
        <v>0</v>
      </c>
      <c r="P13" s="45">
        <f>'LEADING INDICATORS'!H117</f>
        <v>0</v>
      </c>
      <c r="Q13" s="48">
        <f>'ENVIRONMENTAL CONTROLS'!C117</f>
        <v>0</v>
      </c>
      <c r="R13" s="48">
        <f>'ENVIRONMENTAL CONTROLS'!D117</f>
        <v>0</v>
      </c>
      <c r="S13" s="48">
        <f>'ENVIRONMENTAL CONTROLS'!E117</f>
        <v>0</v>
      </c>
      <c r="T13" s="48">
        <f>'ENVIRONMENTAL CONTROLS'!F117</f>
        <v>0</v>
      </c>
      <c r="U13" s="48">
        <f>'ENVIRONMENTAL CONTROLS'!G117</f>
        <v>0</v>
      </c>
      <c r="V13" s="48">
        <f>'ENVIRONMENTAL CONTROLS'!H117</f>
        <v>0</v>
      </c>
      <c r="W13" s="48">
        <f>'ENVIRONMENTAL CONTROLS'!I117</f>
        <v>0</v>
      </c>
      <c r="X13" s="48">
        <f>'ENVIRONMENTAL CONTROLS'!J117</f>
        <v>0</v>
      </c>
      <c r="Y13" s="48">
        <f>'ENVIRONMENTAL CONTROLS'!K117</f>
        <v>0</v>
      </c>
      <c r="Z13" s="55">
        <f>'SAFETY TRAINING'!C117</f>
        <v>0</v>
      </c>
      <c r="AA13" s="55">
        <f>'SAFETY TRAINING'!D117</f>
        <v>0</v>
      </c>
      <c r="AB13" s="55">
        <f>'SAFETY TRAINING'!E117</f>
        <v>0</v>
      </c>
      <c r="AC13" s="55">
        <f>'SAFETY TRAINING'!F117</f>
        <v>0</v>
      </c>
      <c r="AD13" s="56">
        <f>'SAFETY TRAINING'!G117</f>
        <v>0</v>
      </c>
      <c r="AE13" s="57">
        <f>'5S SCORES'!C117</f>
        <v>0</v>
      </c>
      <c r="AF13" s="58" t="e">
        <f>'SUZUKI QLTY KPI'!E194</f>
        <v>#DIV/0!</v>
      </c>
      <c r="AG13" s="58" t="e">
        <f>'SUZUKI QLTY KPI'!F194</f>
        <v>#DIV/0!</v>
      </c>
      <c r="AH13" s="58" t="e">
        <f>'SUZUKI QLTY KPI'!G194</f>
        <v>#DIV/0!</v>
      </c>
      <c r="AI13" s="58" t="e">
        <f>'SUZUKI QLTY KPI'!H194</f>
        <v>#DIV/0!</v>
      </c>
      <c r="AJ13" s="58" t="e">
        <f>'SUZUKI QLTY KPI'!I194</f>
        <v>#DIV/0!</v>
      </c>
      <c r="AK13" s="58" t="e">
        <f>'SUZUKI QLTY KPI'!J194</f>
        <v>#DIV/0!</v>
      </c>
      <c r="AL13" s="58" t="e">
        <f>'SUZUKI QLTY KPI'!K194</f>
        <v>#DIV/0!</v>
      </c>
      <c r="AM13" s="93" t="e">
        <f>'SUZUKI QLTY KPI'!L194</f>
        <v>#DIV/0!</v>
      </c>
    </row>
    <row r="14" spans="1:39" ht="15.75" x14ac:dyDescent="0.2">
      <c r="A14" s="53">
        <v>45352</v>
      </c>
      <c r="B14" s="43">
        <f>'LAGGING INDICATORS'!C128</f>
        <v>0</v>
      </c>
      <c r="C14" s="43">
        <f>'LAGGING INDICATORS'!D128</f>
        <v>0</v>
      </c>
      <c r="D14" s="43">
        <f>'LAGGING INDICATORS'!E128</f>
        <v>0</v>
      </c>
      <c r="E14" s="43">
        <f>'LAGGING INDICATORS'!F128</f>
        <v>0</v>
      </c>
      <c r="F14" s="43">
        <f>'LAGGING INDICATORS'!G128</f>
        <v>0</v>
      </c>
      <c r="G14" s="43">
        <f>'LAGGING INDICATORS'!H128</f>
        <v>0</v>
      </c>
      <c r="H14" s="43">
        <f>'LAGGING INDICATORS'!I128</f>
        <v>0</v>
      </c>
      <c r="I14" s="43">
        <f>'LAGGING INDICATORS'!J128</f>
        <v>0</v>
      </c>
      <c r="J14" s="43">
        <f>'LAGGING INDICATORS'!K128</f>
        <v>0</v>
      </c>
      <c r="K14" s="45">
        <f>'LEADING INDICATORS'!C128</f>
        <v>0</v>
      </c>
      <c r="L14" s="45">
        <f>'LEADING INDICATORS'!D128</f>
        <v>0</v>
      </c>
      <c r="M14" s="45">
        <f>'LEADING INDICATORS'!E128</f>
        <v>0</v>
      </c>
      <c r="N14" s="45">
        <f>'LEADING INDICATORS'!F128</f>
        <v>0</v>
      </c>
      <c r="O14" s="45">
        <f>'LEADING INDICATORS'!G128</f>
        <v>0</v>
      </c>
      <c r="P14" s="45">
        <f>'LEADING INDICATORS'!H128</f>
        <v>0</v>
      </c>
      <c r="Q14" s="48">
        <f>'ENVIRONMENTAL CONTROLS'!C128</f>
        <v>0</v>
      </c>
      <c r="R14" s="48">
        <f>'ENVIRONMENTAL CONTROLS'!D128</f>
        <v>0</v>
      </c>
      <c r="S14" s="48">
        <f>'ENVIRONMENTAL CONTROLS'!E128</f>
        <v>0</v>
      </c>
      <c r="T14" s="48">
        <f>'ENVIRONMENTAL CONTROLS'!F128</f>
        <v>0</v>
      </c>
      <c r="U14" s="48">
        <f>'ENVIRONMENTAL CONTROLS'!G128</f>
        <v>0</v>
      </c>
      <c r="V14" s="48">
        <f>'ENVIRONMENTAL CONTROLS'!H128</f>
        <v>0</v>
      </c>
      <c r="W14" s="48">
        <f>'ENVIRONMENTAL CONTROLS'!I128</f>
        <v>0</v>
      </c>
      <c r="X14" s="48">
        <f>'ENVIRONMENTAL CONTROLS'!J128</f>
        <v>0</v>
      </c>
      <c r="Y14" s="48">
        <f>'ENVIRONMENTAL CONTROLS'!K128</f>
        <v>0</v>
      </c>
      <c r="Z14" s="55">
        <f>'SAFETY TRAINING'!C128</f>
        <v>0</v>
      </c>
      <c r="AA14" s="55">
        <f>'SAFETY TRAINING'!D128</f>
        <v>0</v>
      </c>
      <c r="AB14" s="55">
        <f>'SAFETY TRAINING'!E128</f>
        <v>0</v>
      </c>
      <c r="AC14" s="55">
        <f>'SAFETY TRAINING'!F128</f>
        <v>0</v>
      </c>
      <c r="AD14" s="56">
        <f>'SAFETY TRAINING'!G128</f>
        <v>0</v>
      </c>
      <c r="AE14" s="57">
        <f>'5S SCORES'!C128</f>
        <v>0</v>
      </c>
      <c r="AF14" s="58" t="e">
        <f>'SUZUKI QLTY KPI'!E210</f>
        <v>#DIV/0!</v>
      </c>
      <c r="AG14" s="58" t="e">
        <f>'SUZUKI QLTY KPI'!F210</f>
        <v>#DIV/0!</v>
      </c>
      <c r="AH14" s="58" t="e">
        <f>'SUZUKI QLTY KPI'!G210</f>
        <v>#DIV/0!</v>
      </c>
      <c r="AI14" s="58" t="e">
        <f>'SUZUKI QLTY KPI'!H210</f>
        <v>#DIV/0!</v>
      </c>
      <c r="AJ14" s="58" t="e">
        <f>'SUZUKI QLTY KPI'!I210</f>
        <v>#DIV/0!</v>
      </c>
      <c r="AK14" s="58" t="e">
        <f>'SUZUKI QLTY KPI'!J210</f>
        <v>#DIV/0!</v>
      </c>
      <c r="AL14" s="58" t="e">
        <f>'SUZUKI QLTY KPI'!K210</f>
        <v>#DIV/0!</v>
      </c>
      <c r="AM14" s="93" t="e">
        <f>'SUZUKI QLTY KPI'!L210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0</v>
      </c>
      <c r="H15" s="43">
        <f t="shared" si="0"/>
        <v>0</v>
      </c>
      <c r="I15" s="43">
        <f t="shared" si="0"/>
        <v>2</v>
      </c>
      <c r="J15" s="43">
        <f t="shared" si="0"/>
        <v>151</v>
      </c>
      <c r="K15" s="45">
        <f t="shared" si="0"/>
        <v>0</v>
      </c>
      <c r="L15" s="45">
        <f t="shared" si="0"/>
        <v>0</v>
      </c>
      <c r="M15" s="45">
        <f t="shared" si="0"/>
        <v>2</v>
      </c>
      <c r="N15" s="45">
        <f t="shared" si="0"/>
        <v>0</v>
      </c>
      <c r="O15" s="45">
        <f t="shared" si="0"/>
        <v>1</v>
      </c>
      <c r="P15" s="45">
        <f t="shared" si="0"/>
        <v>0</v>
      </c>
      <c r="Q15" s="48">
        <f t="shared" si="0"/>
        <v>0</v>
      </c>
      <c r="R15" s="48">
        <f t="shared" si="0"/>
        <v>0</v>
      </c>
      <c r="S15" s="48">
        <f t="shared" si="0"/>
        <v>0</v>
      </c>
      <c r="T15" s="48">
        <f t="shared" si="0"/>
        <v>2060.64</v>
      </c>
      <c r="U15" s="48">
        <f t="shared" si="0"/>
        <v>13110</v>
      </c>
      <c r="V15" s="48">
        <f t="shared" si="0"/>
        <v>5466.8779199999999</v>
      </c>
      <c r="W15" s="48">
        <f t="shared" si="0"/>
        <v>4837.59</v>
      </c>
      <c r="X15" s="48">
        <f t="shared" si="0"/>
        <v>10304.467919999999</v>
      </c>
      <c r="Y15" s="48">
        <f t="shared" si="0"/>
        <v>0</v>
      </c>
      <c r="Z15" s="55">
        <f t="shared" si="0"/>
        <v>6</v>
      </c>
      <c r="AA15" s="55">
        <f t="shared" si="0"/>
        <v>30</v>
      </c>
      <c r="AB15" s="55">
        <f t="shared" si="0"/>
        <v>28</v>
      </c>
      <c r="AC15" s="55">
        <f t="shared" si="0"/>
        <v>57.5</v>
      </c>
      <c r="AD15" s="56">
        <f t="shared" si="0"/>
        <v>11744.57</v>
      </c>
      <c r="AE15" s="57">
        <f t="shared" si="0"/>
        <v>0.81</v>
      </c>
      <c r="AF15" s="61"/>
      <c r="AG15" s="61"/>
      <c r="AH15" s="61"/>
      <c r="AI15" s="61"/>
      <c r="AJ15" s="61"/>
      <c r="AK15" s="61"/>
      <c r="AL15" s="62"/>
      <c r="AM15" s="94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  <pageSetup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FE37-5003-4B85-92B9-3E64A139C134}">
  <dimension ref="A1"/>
  <sheetViews>
    <sheetView workbookViewId="0">
      <selection activeCell="Y37" sqref="Y37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F4C6C-A25C-4360-8D47-E4B2FAB7E046}">
  <dimension ref="A1:M122"/>
  <sheetViews>
    <sheetView topLeftCell="F10" workbookViewId="0">
      <selection activeCell="L18" sqref="L18"/>
    </sheetView>
  </sheetViews>
  <sheetFormatPr defaultColWidth="23.6640625" defaultRowHeight="12.75" x14ac:dyDescent="0.2"/>
  <cols>
    <col min="1" max="8" width="23.6640625" style="75"/>
    <col min="9" max="9" width="19.6640625" style="75" customWidth="1"/>
    <col min="10" max="10" width="23.6640625" style="75"/>
    <col min="11" max="11" width="30.6640625" style="75" customWidth="1"/>
    <col min="12" max="12" width="30.33203125" style="75" bestFit="1" customWidth="1"/>
    <col min="13" max="16384" width="23.6640625" style="75"/>
  </cols>
  <sheetData>
    <row r="1" spans="1:13" x14ac:dyDescent="0.2">
      <c r="A1" s="74">
        <v>45078</v>
      </c>
    </row>
    <row r="2" spans="1:13" ht="25.5" x14ac:dyDescent="0.2">
      <c r="A2" s="76" t="s">
        <v>52</v>
      </c>
      <c r="B2" s="77" t="s">
        <v>53</v>
      </c>
      <c r="C2" s="76" t="s">
        <v>54</v>
      </c>
      <c r="D2" s="77" t="s">
        <v>55</v>
      </c>
      <c r="E2" s="77" t="s">
        <v>56</v>
      </c>
      <c r="F2" s="77" t="s">
        <v>57</v>
      </c>
      <c r="G2" s="77" t="s">
        <v>58</v>
      </c>
      <c r="H2" s="77" t="s">
        <v>59</v>
      </c>
      <c r="I2" s="77" t="s">
        <v>60</v>
      </c>
      <c r="J2" s="77" t="s">
        <v>61</v>
      </c>
      <c r="K2" s="77" t="s">
        <v>62</v>
      </c>
      <c r="L2" s="77" t="s">
        <v>63</v>
      </c>
      <c r="M2" s="78"/>
    </row>
    <row r="3" spans="1:13" x14ac:dyDescent="0.2">
      <c r="A3" s="74">
        <v>45100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9">
        <f t="shared" ref="L3" si="0">SUM(E3:K3)/35</f>
        <v>0</v>
      </c>
    </row>
    <row r="4" spans="1:13" ht="25.5" x14ac:dyDescent="0.2">
      <c r="A4" s="80"/>
      <c r="B4" s="80"/>
      <c r="C4" s="80"/>
      <c r="D4" s="81" t="s">
        <v>75</v>
      </c>
      <c r="E4" s="79" t="e">
        <f t="shared" ref="E4:K4" si="1">SUM(E3:E3)/(5*COUNTIF(E3:E3,"&gt;0"))</f>
        <v>#DIV/0!</v>
      </c>
      <c r="F4" s="79" t="e">
        <f t="shared" si="1"/>
        <v>#DIV/0!</v>
      </c>
      <c r="G4" s="79" t="e">
        <f t="shared" si="1"/>
        <v>#DIV/0!</v>
      </c>
      <c r="H4" s="79" t="e">
        <f t="shared" si="1"/>
        <v>#DIV/0!</v>
      </c>
      <c r="I4" s="79" t="e">
        <f t="shared" si="1"/>
        <v>#DIV/0!</v>
      </c>
      <c r="J4" s="79" t="e">
        <f t="shared" si="1"/>
        <v>#DIV/0!</v>
      </c>
      <c r="K4" s="79" t="e">
        <f t="shared" si="1"/>
        <v>#DIV/0!</v>
      </c>
      <c r="L4" s="79">
        <v>0</v>
      </c>
    </row>
    <row r="5" spans="1:13" x14ac:dyDescent="0.2">
      <c r="A5" s="80"/>
      <c r="B5" s="80"/>
      <c r="C5" s="80"/>
      <c r="D5" s="82"/>
      <c r="E5" s="83"/>
      <c r="F5" s="83"/>
      <c r="G5" s="83"/>
      <c r="H5" s="83"/>
      <c r="I5" s="83"/>
      <c r="J5" s="83"/>
      <c r="K5" s="83"/>
      <c r="L5" s="83"/>
    </row>
    <row r="6" spans="1:13" x14ac:dyDescent="0.2">
      <c r="A6" s="80"/>
      <c r="B6" s="80"/>
      <c r="C6" s="80"/>
      <c r="D6" s="82"/>
      <c r="E6" s="83"/>
      <c r="F6" s="83"/>
      <c r="G6" s="83"/>
      <c r="H6" s="83"/>
      <c r="I6" s="83"/>
      <c r="J6" s="83"/>
      <c r="K6" s="83"/>
      <c r="L6" s="83"/>
    </row>
    <row r="7" spans="1:13" x14ac:dyDescent="0.2">
      <c r="A7" s="391">
        <v>45108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</row>
    <row r="8" spans="1:13" ht="25.5" x14ac:dyDescent="0.2">
      <c r="A8" s="76" t="s">
        <v>52</v>
      </c>
      <c r="B8" s="77" t="s">
        <v>53</v>
      </c>
      <c r="C8" s="76" t="s">
        <v>54</v>
      </c>
      <c r="D8" s="77" t="s">
        <v>55</v>
      </c>
      <c r="E8" s="77" t="s">
        <v>56</v>
      </c>
      <c r="F8" s="77" t="s">
        <v>57</v>
      </c>
      <c r="G8" s="77" t="s">
        <v>58</v>
      </c>
      <c r="H8" s="77" t="s">
        <v>59</v>
      </c>
      <c r="I8" s="77" t="s">
        <v>60</v>
      </c>
      <c r="J8" s="77" t="s">
        <v>61</v>
      </c>
      <c r="K8" s="77" t="s">
        <v>62</v>
      </c>
      <c r="L8" s="77" t="s">
        <v>63</v>
      </c>
    </row>
    <row r="9" spans="1:13" x14ac:dyDescent="0.2">
      <c r="A9" s="238">
        <v>45127</v>
      </c>
      <c r="B9" s="76" t="s">
        <v>262</v>
      </c>
      <c r="C9" s="76" t="s">
        <v>263</v>
      </c>
      <c r="D9" s="76" t="s">
        <v>264</v>
      </c>
      <c r="E9" s="76">
        <v>4</v>
      </c>
      <c r="F9" s="76">
        <v>4</v>
      </c>
      <c r="G9" s="76">
        <v>3</v>
      </c>
      <c r="H9" s="76">
        <v>4</v>
      </c>
      <c r="I9" s="76">
        <v>4</v>
      </c>
      <c r="J9" s="76">
        <v>5</v>
      </c>
      <c r="K9" s="76">
        <v>5</v>
      </c>
      <c r="L9" s="79">
        <f>SUM(E9:K9)/35</f>
        <v>0.82857142857142863</v>
      </c>
    </row>
    <row r="10" spans="1:13" x14ac:dyDescent="0.2">
      <c r="A10" s="238">
        <v>45131</v>
      </c>
      <c r="B10" s="76" t="s">
        <v>265</v>
      </c>
      <c r="C10" s="76" t="s">
        <v>266</v>
      </c>
      <c r="D10" s="76" t="s">
        <v>264</v>
      </c>
      <c r="E10" s="76">
        <v>2</v>
      </c>
      <c r="F10" s="76">
        <v>3</v>
      </c>
      <c r="G10" s="76">
        <v>4</v>
      </c>
      <c r="H10" s="76">
        <v>4</v>
      </c>
      <c r="I10" s="76">
        <v>2</v>
      </c>
      <c r="J10" s="76">
        <v>3</v>
      </c>
      <c r="K10" s="76">
        <v>4</v>
      </c>
      <c r="L10" s="79">
        <f t="shared" ref="L10" si="2">SUM(E10:K10)/35</f>
        <v>0.62857142857142856</v>
      </c>
    </row>
    <row r="11" spans="1:13" ht="25.5" x14ac:dyDescent="0.2">
      <c r="D11" s="84" t="s">
        <v>78</v>
      </c>
      <c r="E11" s="79">
        <f t="shared" ref="E11:K11" si="3">SUM(E9:E10)/(5*COUNTIF(E9:E10,"&gt;0"))</f>
        <v>0.6</v>
      </c>
      <c r="F11" s="79">
        <f t="shared" si="3"/>
        <v>0.7</v>
      </c>
      <c r="G11" s="79">
        <f t="shared" si="3"/>
        <v>0.7</v>
      </c>
      <c r="H11" s="79">
        <f t="shared" si="3"/>
        <v>0.8</v>
      </c>
      <c r="I11" s="79">
        <f t="shared" si="3"/>
        <v>0.6</v>
      </c>
      <c r="J11" s="79">
        <f t="shared" si="3"/>
        <v>0.8</v>
      </c>
      <c r="K11" s="79">
        <f t="shared" si="3"/>
        <v>0.9</v>
      </c>
      <c r="L11" s="79">
        <f>SUM(L9:L10)/COUNTIF(L9:L10,"&gt;0")</f>
        <v>0.72857142857142865</v>
      </c>
    </row>
    <row r="12" spans="1:13" x14ac:dyDescent="0.2">
      <c r="D12" s="78"/>
    </row>
    <row r="14" spans="1:13" x14ac:dyDescent="0.2">
      <c r="A14" s="391">
        <v>45139</v>
      </c>
      <c r="B14" s="391"/>
      <c r="C14" s="391"/>
      <c r="D14" s="391"/>
      <c r="E14" s="391"/>
      <c r="F14" s="391"/>
      <c r="G14" s="391"/>
      <c r="H14" s="391"/>
      <c r="I14" s="391"/>
      <c r="J14" s="391"/>
      <c r="K14" s="391"/>
      <c r="L14" s="391"/>
    </row>
    <row r="15" spans="1:13" ht="25.5" x14ac:dyDescent="0.2">
      <c r="A15" s="76" t="s">
        <v>52</v>
      </c>
      <c r="B15" s="77" t="s">
        <v>53</v>
      </c>
      <c r="C15" s="76" t="s">
        <v>54</v>
      </c>
      <c r="D15" s="77" t="s">
        <v>55</v>
      </c>
      <c r="E15" s="77" t="s">
        <v>56</v>
      </c>
      <c r="F15" s="77" t="s">
        <v>57</v>
      </c>
      <c r="G15" s="77" t="s">
        <v>58</v>
      </c>
      <c r="H15" s="77" t="s">
        <v>59</v>
      </c>
      <c r="I15" s="77" t="s">
        <v>60</v>
      </c>
      <c r="J15" s="77" t="s">
        <v>61</v>
      </c>
      <c r="K15" s="77" t="s">
        <v>62</v>
      </c>
      <c r="L15" s="77" t="s">
        <v>63</v>
      </c>
    </row>
    <row r="16" spans="1:13" x14ac:dyDescent="0.2">
      <c r="A16" s="76"/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9">
        <f t="shared" ref="L16" si="4">SUM(E16:K16)/35</f>
        <v>0</v>
      </c>
    </row>
    <row r="17" spans="1:12" ht="25.5" x14ac:dyDescent="0.2">
      <c r="D17" s="84" t="s">
        <v>78</v>
      </c>
      <c r="E17" s="79" t="e">
        <f t="shared" ref="E17:K17" si="5">SUM(E16:E16)/(5*COUNTIF(E16:E16,"&gt;0"))</f>
        <v>#DIV/0!</v>
      </c>
      <c r="F17" s="79" t="e">
        <f t="shared" si="5"/>
        <v>#DIV/0!</v>
      </c>
      <c r="G17" s="79" t="e">
        <f t="shared" si="5"/>
        <v>#DIV/0!</v>
      </c>
      <c r="H17" s="79" t="e">
        <f t="shared" si="5"/>
        <v>#DIV/0!</v>
      </c>
      <c r="I17" s="79" t="e">
        <f t="shared" si="5"/>
        <v>#DIV/0!</v>
      </c>
      <c r="J17" s="79" t="e">
        <f t="shared" si="5"/>
        <v>#DIV/0!</v>
      </c>
      <c r="K17" s="79" t="e">
        <f t="shared" si="5"/>
        <v>#DIV/0!</v>
      </c>
      <c r="L17" s="79">
        <v>0</v>
      </c>
    </row>
    <row r="18" spans="1:12" x14ac:dyDescent="0.2">
      <c r="D18" s="78"/>
    </row>
    <row r="20" spans="1:12" x14ac:dyDescent="0.2">
      <c r="A20" s="391">
        <v>45170</v>
      </c>
      <c r="B20" s="391"/>
      <c r="C20" s="391"/>
      <c r="D20" s="391"/>
      <c r="E20" s="391"/>
      <c r="F20" s="391"/>
      <c r="G20" s="391"/>
      <c r="H20" s="391"/>
      <c r="I20" s="391"/>
      <c r="J20" s="391"/>
      <c r="K20" s="391"/>
      <c r="L20" s="391"/>
    </row>
    <row r="21" spans="1:12" ht="25.5" x14ac:dyDescent="0.2">
      <c r="A21" s="76" t="s">
        <v>52</v>
      </c>
      <c r="B21" s="77" t="s">
        <v>53</v>
      </c>
      <c r="C21" s="76" t="s">
        <v>54</v>
      </c>
      <c r="D21" s="77" t="s">
        <v>55</v>
      </c>
      <c r="E21" s="77" t="s">
        <v>56</v>
      </c>
      <c r="F21" s="77" t="s">
        <v>57</v>
      </c>
      <c r="G21" s="77" t="s">
        <v>58</v>
      </c>
      <c r="H21" s="77" t="s">
        <v>59</v>
      </c>
      <c r="I21" s="77" t="s">
        <v>60</v>
      </c>
      <c r="J21" s="77" t="s">
        <v>61</v>
      </c>
      <c r="K21" s="77" t="s">
        <v>62</v>
      </c>
      <c r="L21" s="77" t="s">
        <v>63</v>
      </c>
    </row>
    <row r="22" spans="1:12" x14ac:dyDescent="0.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9">
        <f t="shared" ref="L22:L29" si="6">SUM(E22:K22)/35</f>
        <v>0</v>
      </c>
    </row>
    <row r="23" spans="1:12" x14ac:dyDescent="0.2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9">
        <f t="shared" si="6"/>
        <v>0</v>
      </c>
    </row>
    <row r="24" spans="1:12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9">
        <f t="shared" si="6"/>
        <v>0</v>
      </c>
    </row>
    <row r="25" spans="1:12" x14ac:dyDescent="0.2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9">
        <f t="shared" si="6"/>
        <v>0</v>
      </c>
    </row>
    <row r="26" spans="1:12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9">
        <f t="shared" si="6"/>
        <v>0</v>
      </c>
    </row>
    <row r="27" spans="1:12" x14ac:dyDescent="0.2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9">
        <f t="shared" si="6"/>
        <v>0</v>
      </c>
    </row>
    <row r="28" spans="1:12" x14ac:dyDescent="0.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9">
        <f t="shared" si="6"/>
        <v>0</v>
      </c>
    </row>
    <row r="29" spans="1:12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9">
        <f t="shared" si="6"/>
        <v>0</v>
      </c>
    </row>
    <row r="30" spans="1:12" x14ac:dyDescent="0.2">
      <c r="A30" s="76"/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9">
        <f>SUM(E30:K30)/35</f>
        <v>0</v>
      </c>
    </row>
    <row r="31" spans="1:12" ht="25.5" x14ac:dyDescent="0.2">
      <c r="D31" s="84" t="s">
        <v>78</v>
      </c>
      <c r="E31" s="79" t="e">
        <f>SUM(E22:E30)/(5*COUNTIF(E22:E30,"&gt;0"))</f>
        <v>#DIV/0!</v>
      </c>
      <c r="F31" s="79" t="e">
        <f t="shared" ref="F31:K31" si="7">SUM(F22:F30)/(5*COUNTIF(F22:F30,"&gt;0"))</f>
        <v>#DIV/0!</v>
      </c>
      <c r="G31" s="79" t="e">
        <f t="shared" si="7"/>
        <v>#DIV/0!</v>
      </c>
      <c r="H31" s="79" t="e">
        <f t="shared" si="7"/>
        <v>#DIV/0!</v>
      </c>
      <c r="I31" s="79" t="e">
        <f t="shared" si="7"/>
        <v>#DIV/0!</v>
      </c>
      <c r="J31" s="79" t="e">
        <f t="shared" si="7"/>
        <v>#DIV/0!</v>
      </c>
      <c r="K31" s="79" t="e">
        <f t="shared" si="7"/>
        <v>#DIV/0!</v>
      </c>
      <c r="L31" s="79" t="e">
        <f>SUM(L22:L30)/COUNTIF(L22:L30,"&gt;0")</f>
        <v>#DIV/0!</v>
      </c>
    </row>
    <row r="32" spans="1:12" x14ac:dyDescent="0.2">
      <c r="D32" s="78"/>
    </row>
    <row r="34" spans="1:12" x14ac:dyDescent="0.2">
      <c r="A34" s="391">
        <v>45200</v>
      </c>
      <c r="B34" s="391"/>
      <c r="C34" s="391"/>
      <c r="D34" s="391"/>
      <c r="E34" s="391"/>
      <c r="F34" s="391"/>
      <c r="G34" s="391"/>
      <c r="H34" s="391"/>
      <c r="I34" s="391"/>
      <c r="J34" s="391"/>
      <c r="K34" s="391"/>
      <c r="L34" s="391"/>
    </row>
    <row r="35" spans="1:12" ht="25.5" x14ac:dyDescent="0.2">
      <c r="A35" s="76" t="s">
        <v>52</v>
      </c>
      <c r="B35" s="77" t="s">
        <v>53</v>
      </c>
      <c r="C35" s="76" t="s">
        <v>54</v>
      </c>
      <c r="D35" s="77" t="s">
        <v>55</v>
      </c>
      <c r="E35" s="77" t="s">
        <v>56</v>
      </c>
      <c r="F35" s="77" t="s">
        <v>57</v>
      </c>
      <c r="G35" s="77" t="s">
        <v>58</v>
      </c>
      <c r="H35" s="77" t="s">
        <v>59</v>
      </c>
      <c r="I35" s="77" t="s">
        <v>60</v>
      </c>
      <c r="J35" s="77" t="s">
        <v>61</v>
      </c>
      <c r="K35" s="77" t="s">
        <v>62</v>
      </c>
      <c r="L35" s="77" t="s">
        <v>63</v>
      </c>
    </row>
    <row r="36" spans="1:12" x14ac:dyDescent="0.2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9">
        <f>SUM(E36:K36)/35</f>
        <v>0</v>
      </c>
    </row>
    <row r="37" spans="1:12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9">
        <f t="shared" ref="L37:L45" si="8">SUM(E37:K37)/35</f>
        <v>0</v>
      </c>
    </row>
    <row r="38" spans="1:12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9">
        <f t="shared" si="8"/>
        <v>0</v>
      </c>
    </row>
    <row r="39" spans="1:12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9">
        <f t="shared" si="8"/>
        <v>0</v>
      </c>
    </row>
    <row r="40" spans="1:12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9">
        <f t="shared" si="8"/>
        <v>0</v>
      </c>
    </row>
    <row r="41" spans="1:12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9">
        <f t="shared" si="8"/>
        <v>0</v>
      </c>
    </row>
    <row r="42" spans="1:12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9">
        <f t="shared" si="8"/>
        <v>0</v>
      </c>
    </row>
    <row r="43" spans="1:12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9">
        <f t="shared" si="8"/>
        <v>0</v>
      </c>
    </row>
    <row r="44" spans="1:12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9">
        <f t="shared" si="8"/>
        <v>0</v>
      </c>
    </row>
    <row r="45" spans="1:12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9">
        <f t="shared" si="8"/>
        <v>0</v>
      </c>
    </row>
    <row r="46" spans="1:12" ht="25.5" x14ac:dyDescent="0.2">
      <c r="D46" s="84" t="s">
        <v>78</v>
      </c>
      <c r="E46" s="79" t="e">
        <f>SUM(E37:E45)/(5*COUNTIF(E37:E45,"&gt;0"))</f>
        <v>#DIV/0!</v>
      </c>
      <c r="F46" s="79" t="e">
        <f t="shared" ref="F46:K46" si="9">SUM(F37:F45)/(5*COUNTIF(F37:F45,"&gt;0"))</f>
        <v>#DIV/0!</v>
      </c>
      <c r="G46" s="79" t="e">
        <f t="shared" si="9"/>
        <v>#DIV/0!</v>
      </c>
      <c r="H46" s="79" t="e">
        <f t="shared" si="9"/>
        <v>#DIV/0!</v>
      </c>
      <c r="I46" s="79" t="e">
        <f t="shared" si="9"/>
        <v>#DIV/0!</v>
      </c>
      <c r="J46" s="79" t="e">
        <f t="shared" si="9"/>
        <v>#DIV/0!</v>
      </c>
      <c r="K46" s="79" t="e">
        <f t="shared" si="9"/>
        <v>#DIV/0!</v>
      </c>
      <c r="L46" s="79" t="e">
        <f>SUM(L36:L45)/COUNTIF(L36:L45,"&gt;0")</f>
        <v>#DIV/0!</v>
      </c>
    </row>
    <row r="47" spans="1:12" x14ac:dyDescent="0.2">
      <c r="D47" s="78"/>
    </row>
    <row r="48" spans="1:12" x14ac:dyDescent="0.2">
      <c r="D48" s="78"/>
    </row>
    <row r="49" spans="1:12" x14ac:dyDescent="0.2">
      <c r="A49" s="391">
        <v>45231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</row>
    <row r="50" spans="1:12" ht="25.5" x14ac:dyDescent="0.2">
      <c r="A50" s="76" t="s">
        <v>52</v>
      </c>
      <c r="B50" s="77" t="s">
        <v>53</v>
      </c>
      <c r="C50" s="76" t="s">
        <v>54</v>
      </c>
      <c r="D50" s="77" t="s">
        <v>55</v>
      </c>
      <c r="E50" s="77" t="s">
        <v>56</v>
      </c>
      <c r="F50" s="77" t="s">
        <v>57</v>
      </c>
      <c r="G50" s="77" t="s">
        <v>58</v>
      </c>
      <c r="H50" s="77" t="s">
        <v>59</v>
      </c>
      <c r="I50" s="77" t="s">
        <v>60</v>
      </c>
      <c r="J50" s="77" t="s">
        <v>61</v>
      </c>
      <c r="K50" s="77" t="s">
        <v>62</v>
      </c>
      <c r="L50" s="77" t="s">
        <v>63</v>
      </c>
    </row>
    <row r="51" spans="1:12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9">
        <f>SUM(E51:K51)/35</f>
        <v>0</v>
      </c>
    </row>
    <row r="52" spans="1:12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9">
        <f t="shared" ref="L52:L59" si="10">SUM(E52:K52)/35</f>
        <v>0</v>
      </c>
    </row>
    <row r="53" spans="1:1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9">
        <f t="shared" si="10"/>
        <v>0</v>
      </c>
    </row>
    <row r="54" spans="1:1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9">
        <f t="shared" si="10"/>
        <v>0</v>
      </c>
    </row>
    <row r="55" spans="1:1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9">
        <f t="shared" si="10"/>
        <v>0</v>
      </c>
    </row>
    <row r="56" spans="1:12" x14ac:dyDescent="0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9">
        <f t="shared" si="10"/>
        <v>0</v>
      </c>
    </row>
    <row r="57" spans="1:12" x14ac:dyDescent="0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9">
        <f t="shared" si="10"/>
        <v>0</v>
      </c>
    </row>
    <row r="58" spans="1:12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9">
        <f t="shared" si="10"/>
        <v>0</v>
      </c>
    </row>
    <row r="59" spans="1:12" x14ac:dyDescent="0.2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9">
        <f t="shared" si="10"/>
        <v>0</v>
      </c>
    </row>
    <row r="60" spans="1:12" ht="25.5" x14ac:dyDescent="0.2">
      <c r="D60" s="84" t="s">
        <v>78</v>
      </c>
      <c r="E60" s="79" t="e">
        <f>SUM(E51:E59)/(5*COUNTIF(E51:E59,"&gt;0"))</f>
        <v>#DIV/0!</v>
      </c>
      <c r="F60" s="79" t="e">
        <f t="shared" ref="F60:K60" si="11">SUM(F51:F59)/(5*COUNTIF(F51:F59,"&gt;0"))</f>
        <v>#DIV/0!</v>
      </c>
      <c r="G60" s="79" t="e">
        <f t="shared" si="11"/>
        <v>#DIV/0!</v>
      </c>
      <c r="H60" s="79" t="e">
        <f t="shared" si="11"/>
        <v>#DIV/0!</v>
      </c>
      <c r="I60" s="79" t="e">
        <f t="shared" si="11"/>
        <v>#DIV/0!</v>
      </c>
      <c r="J60" s="79" t="e">
        <f t="shared" si="11"/>
        <v>#DIV/0!</v>
      </c>
      <c r="K60" s="79" t="e">
        <f t="shared" si="11"/>
        <v>#DIV/0!</v>
      </c>
      <c r="L60" s="79" t="e">
        <f>SUM(L51:L59)/COUNTIF(L51:L59,"&gt;0")</f>
        <v>#DIV/0!</v>
      </c>
    </row>
    <row r="61" spans="1:12" x14ac:dyDescent="0.2">
      <c r="D61" s="82"/>
      <c r="E61" s="80"/>
      <c r="F61" s="80"/>
      <c r="G61" s="80"/>
      <c r="H61" s="80"/>
      <c r="I61" s="80"/>
      <c r="J61" s="80"/>
      <c r="K61" s="80"/>
      <c r="L61" s="80"/>
    </row>
    <row r="63" spans="1:12" x14ac:dyDescent="0.2">
      <c r="A63" s="391">
        <v>45261</v>
      </c>
      <c r="B63" s="391"/>
      <c r="C63" s="391"/>
      <c r="D63" s="391"/>
      <c r="E63" s="391"/>
      <c r="F63" s="391"/>
      <c r="G63" s="391"/>
      <c r="H63" s="391"/>
      <c r="I63" s="391"/>
      <c r="J63" s="391"/>
      <c r="K63" s="391"/>
      <c r="L63" s="391"/>
    </row>
    <row r="64" spans="1:12" ht="25.5" x14ac:dyDescent="0.2">
      <c r="A64" s="76" t="s">
        <v>52</v>
      </c>
      <c r="B64" s="77" t="s">
        <v>53</v>
      </c>
      <c r="C64" s="76" t="s">
        <v>54</v>
      </c>
      <c r="D64" s="77" t="s">
        <v>55</v>
      </c>
      <c r="E64" s="77" t="s">
        <v>56</v>
      </c>
      <c r="F64" s="77" t="s">
        <v>57</v>
      </c>
      <c r="G64" s="77" t="s">
        <v>58</v>
      </c>
      <c r="H64" s="77" t="s">
        <v>59</v>
      </c>
      <c r="I64" s="77" t="s">
        <v>60</v>
      </c>
      <c r="J64" s="77" t="s">
        <v>61</v>
      </c>
      <c r="K64" s="77" t="s">
        <v>62</v>
      </c>
      <c r="L64" s="77" t="s">
        <v>63</v>
      </c>
    </row>
    <row r="65" spans="1:12" x14ac:dyDescent="0.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9">
        <f t="shared" ref="L65:L74" si="12">SUM(E65:K65)/35</f>
        <v>0</v>
      </c>
    </row>
    <row r="66" spans="1:12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9">
        <f t="shared" si="12"/>
        <v>0</v>
      </c>
    </row>
    <row r="67" spans="1:1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9">
        <f t="shared" si="12"/>
        <v>0</v>
      </c>
    </row>
    <row r="68" spans="1:12" x14ac:dyDescent="0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9">
        <f t="shared" si="12"/>
        <v>0</v>
      </c>
    </row>
    <row r="69" spans="1:12" x14ac:dyDescent="0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9">
        <f t="shared" si="12"/>
        <v>0</v>
      </c>
    </row>
    <row r="70" spans="1:12" x14ac:dyDescent="0.2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9">
        <f t="shared" si="12"/>
        <v>0</v>
      </c>
    </row>
    <row r="71" spans="1:12" x14ac:dyDescent="0.2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9">
        <f t="shared" si="12"/>
        <v>0</v>
      </c>
    </row>
    <row r="72" spans="1:12" x14ac:dyDescent="0.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9">
        <f t="shared" si="12"/>
        <v>0</v>
      </c>
    </row>
    <row r="73" spans="1:12" x14ac:dyDescent="0.2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9">
        <f t="shared" si="12"/>
        <v>0</v>
      </c>
    </row>
    <row r="74" spans="1:12" x14ac:dyDescent="0.2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9">
        <f t="shared" si="12"/>
        <v>0</v>
      </c>
    </row>
    <row r="75" spans="1:12" ht="25.5" x14ac:dyDescent="0.2">
      <c r="D75" s="84" t="s">
        <v>78</v>
      </c>
      <c r="E75" s="79" t="e">
        <f>SUM(E65:E74)/(5*COUNTIF(E65:E74,"&gt;0"))</f>
        <v>#DIV/0!</v>
      </c>
      <c r="F75" s="79" t="e">
        <f t="shared" ref="F75:K75" si="13">SUM(F65:F74)/(5*COUNTIF(F65:F74,"&gt;0"))</f>
        <v>#DIV/0!</v>
      </c>
      <c r="G75" s="79" t="e">
        <f t="shared" si="13"/>
        <v>#DIV/0!</v>
      </c>
      <c r="H75" s="79" t="e">
        <f t="shared" si="13"/>
        <v>#DIV/0!</v>
      </c>
      <c r="I75" s="79" t="e">
        <f t="shared" si="13"/>
        <v>#DIV/0!</v>
      </c>
      <c r="J75" s="79" t="e">
        <f t="shared" si="13"/>
        <v>#DIV/0!</v>
      </c>
      <c r="K75" s="79" t="e">
        <f t="shared" si="13"/>
        <v>#DIV/0!</v>
      </c>
      <c r="L75" s="79" t="e">
        <f>SUM(L65:L74)/COUNTIF(L65:L74,"&gt;0")</f>
        <v>#DIV/0!</v>
      </c>
    </row>
    <row r="76" spans="1:12" x14ac:dyDescent="0.2">
      <c r="D76" s="78"/>
    </row>
    <row r="78" spans="1:12" x14ac:dyDescent="0.2">
      <c r="A78" s="391">
        <v>45292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</row>
    <row r="79" spans="1:12" ht="25.5" x14ac:dyDescent="0.2">
      <c r="A79" s="76" t="s">
        <v>52</v>
      </c>
      <c r="B79" s="77" t="s">
        <v>53</v>
      </c>
      <c r="C79" s="76" t="s">
        <v>54</v>
      </c>
      <c r="D79" s="77" t="s">
        <v>55</v>
      </c>
      <c r="E79" s="77" t="s">
        <v>56</v>
      </c>
      <c r="F79" s="77" t="s">
        <v>57</v>
      </c>
      <c r="G79" s="77" t="s">
        <v>58</v>
      </c>
      <c r="H79" s="77" t="s">
        <v>59</v>
      </c>
      <c r="I79" s="77" t="s">
        <v>60</v>
      </c>
      <c r="J79" s="77" t="s">
        <v>61</v>
      </c>
      <c r="K79" s="77" t="s">
        <v>62</v>
      </c>
      <c r="L79" s="77" t="s">
        <v>63</v>
      </c>
    </row>
    <row r="80" spans="1:12" x14ac:dyDescent="0.2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9">
        <f t="shared" ref="L80:L90" si="14">SUM(E80:K80)/35</f>
        <v>0</v>
      </c>
    </row>
    <row r="81" spans="1:12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9">
        <f t="shared" si="14"/>
        <v>0</v>
      </c>
    </row>
    <row r="82" spans="1:12" x14ac:dyDescent="0.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9">
        <f t="shared" si="14"/>
        <v>0</v>
      </c>
    </row>
    <row r="83" spans="1:12" x14ac:dyDescent="0.2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9">
        <f t="shared" si="14"/>
        <v>0</v>
      </c>
    </row>
    <row r="84" spans="1:12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9">
        <f t="shared" si="14"/>
        <v>0</v>
      </c>
    </row>
    <row r="85" spans="1:12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9">
        <f t="shared" si="14"/>
        <v>0</v>
      </c>
    </row>
    <row r="86" spans="1:12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9">
        <f t="shared" si="14"/>
        <v>0</v>
      </c>
    </row>
    <row r="87" spans="1:12" x14ac:dyDescent="0.2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9">
        <f t="shared" si="14"/>
        <v>0</v>
      </c>
    </row>
    <row r="88" spans="1:1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9">
        <f t="shared" si="14"/>
        <v>0</v>
      </c>
    </row>
    <row r="89" spans="1:12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9">
        <f t="shared" si="14"/>
        <v>0</v>
      </c>
    </row>
    <row r="90" spans="1:12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9">
        <f t="shared" si="14"/>
        <v>0</v>
      </c>
    </row>
    <row r="91" spans="1:12" ht="25.5" x14ac:dyDescent="0.2">
      <c r="D91" s="85" t="s">
        <v>78</v>
      </c>
      <c r="E91" s="79" t="e">
        <f>SUM(E80:E90)/(5*COUNTIF(E80:E90,"&gt;0"))</f>
        <v>#DIV/0!</v>
      </c>
      <c r="F91" s="79" t="e">
        <f t="shared" ref="F91:K91" si="15">SUM(F80:F90)/(5*COUNTIF(F80:F90,"&gt;0"))</f>
        <v>#DIV/0!</v>
      </c>
      <c r="G91" s="79" t="e">
        <f t="shared" si="15"/>
        <v>#DIV/0!</v>
      </c>
      <c r="H91" s="79" t="e">
        <f t="shared" si="15"/>
        <v>#DIV/0!</v>
      </c>
      <c r="I91" s="79" t="e">
        <f t="shared" si="15"/>
        <v>#DIV/0!</v>
      </c>
      <c r="J91" s="79" t="e">
        <f t="shared" si="15"/>
        <v>#DIV/0!</v>
      </c>
      <c r="K91" s="79" t="e">
        <f t="shared" si="15"/>
        <v>#DIV/0!</v>
      </c>
      <c r="L91" s="79" t="e">
        <f>SUM(L80:L90)/COUNTIF(L80:L90,"&gt;0")</f>
        <v>#DIV/0!</v>
      </c>
    </row>
    <row r="92" spans="1:12" x14ac:dyDescent="0.2">
      <c r="D92" s="78"/>
    </row>
    <row r="94" spans="1:12" x14ac:dyDescent="0.2">
      <c r="A94" s="391">
        <v>45323</v>
      </c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</row>
    <row r="95" spans="1:12" ht="25.5" x14ac:dyDescent="0.2">
      <c r="A95" s="76" t="s">
        <v>52</v>
      </c>
      <c r="B95" s="77" t="s">
        <v>53</v>
      </c>
      <c r="C95" s="76" t="s">
        <v>54</v>
      </c>
      <c r="D95" s="77" t="s">
        <v>55</v>
      </c>
      <c r="E95" s="77" t="s">
        <v>56</v>
      </c>
      <c r="F95" s="77" t="s">
        <v>57</v>
      </c>
      <c r="G95" s="77" t="s">
        <v>58</v>
      </c>
      <c r="H95" s="77" t="s">
        <v>59</v>
      </c>
      <c r="I95" s="77" t="s">
        <v>60</v>
      </c>
      <c r="J95" s="77" t="s">
        <v>61</v>
      </c>
      <c r="K95" s="77" t="s">
        <v>62</v>
      </c>
      <c r="L95" s="77" t="s">
        <v>63</v>
      </c>
    </row>
    <row r="96" spans="1:12" x14ac:dyDescent="0.2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9">
        <f t="shared" ref="L96:L105" si="16">SUM(E96:K96)/35</f>
        <v>0</v>
      </c>
    </row>
    <row r="97" spans="1:12" x14ac:dyDescent="0.2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9">
        <f t="shared" si="16"/>
        <v>0</v>
      </c>
    </row>
    <row r="98" spans="1:12" x14ac:dyDescent="0.2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9">
        <f t="shared" si="16"/>
        <v>0</v>
      </c>
    </row>
    <row r="99" spans="1:12" x14ac:dyDescent="0.2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9">
        <f t="shared" si="16"/>
        <v>0</v>
      </c>
    </row>
    <row r="100" spans="1:12" x14ac:dyDescent="0.2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9">
        <f t="shared" si="16"/>
        <v>0</v>
      </c>
    </row>
    <row r="101" spans="1:12" x14ac:dyDescent="0.2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9">
        <f t="shared" si="16"/>
        <v>0</v>
      </c>
    </row>
    <row r="102" spans="1:12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9">
        <f t="shared" si="16"/>
        <v>0</v>
      </c>
    </row>
    <row r="103" spans="1:12" x14ac:dyDescent="0.2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9">
        <f t="shared" si="16"/>
        <v>0</v>
      </c>
    </row>
    <row r="104" spans="1:12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9">
        <f t="shared" si="16"/>
        <v>0</v>
      </c>
    </row>
    <row r="105" spans="1:12" x14ac:dyDescent="0.2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9">
        <f t="shared" si="16"/>
        <v>0</v>
      </c>
    </row>
    <row r="106" spans="1:12" ht="25.5" x14ac:dyDescent="0.2">
      <c r="D106" s="85" t="s">
        <v>78</v>
      </c>
      <c r="E106" s="79" t="e">
        <f>SUM(E96:E105)/(5*COUNTIF(E96:E105,"&gt;0"))</f>
        <v>#DIV/0!</v>
      </c>
      <c r="F106" s="79" t="e">
        <f t="shared" ref="F106:K106" si="17">SUM(F96:F105)/(5*COUNTIF(F96:F105,"&gt;0"))</f>
        <v>#DIV/0!</v>
      </c>
      <c r="G106" s="79" t="e">
        <f t="shared" si="17"/>
        <v>#DIV/0!</v>
      </c>
      <c r="H106" s="79" t="e">
        <f t="shared" si="17"/>
        <v>#DIV/0!</v>
      </c>
      <c r="I106" s="79" t="e">
        <f t="shared" si="17"/>
        <v>#DIV/0!</v>
      </c>
      <c r="J106" s="79" t="e">
        <f t="shared" si="17"/>
        <v>#DIV/0!</v>
      </c>
      <c r="K106" s="79" t="e">
        <f t="shared" si="17"/>
        <v>#DIV/0!</v>
      </c>
      <c r="L106" s="79" t="e">
        <f>SUM(L96:L105)/COUNTIF(L96:L105,"&gt;0")</f>
        <v>#DIV/0!</v>
      </c>
    </row>
    <row r="110" spans="1:12" x14ac:dyDescent="0.2">
      <c r="A110" s="391">
        <v>45352</v>
      </c>
      <c r="B110" s="391"/>
      <c r="C110" s="391"/>
      <c r="D110" s="391"/>
      <c r="E110" s="391"/>
      <c r="F110" s="391"/>
      <c r="G110" s="391"/>
      <c r="H110" s="391"/>
      <c r="I110" s="391"/>
      <c r="J110" s="391"/>
      <c r="K110" s="391"/>
      <c r="L110" s="391"/>
    </row>
    <row r="111" spans="1:12" ht="25.5" x14ac:dyDescent="0.2">
      <c r="A111" s="76" t="s">
        <v>52</v>
      </c>
      <c r="B111" s="77" t="s">
        <v>53</v>
      </c>
      <c r="C111" s="76" t="s">
        <v>54</v>
      </c>
      <c r="D111" s="77" t="s">
        <v>55</v>
      </c>
      <c r="E111" s="77" t="s">
        <v>56</v>
      </c>
      <c r="F111" s="77" t="s">
        <v>57</v>
      </c>
      <c r="G111" s="77" t="s">
        <v>58</v>
      </c>
      <c r="H111" s="77" t="s">
        <v>59</v>
      </c>
      <c r="I111" s="77" t="s">
        <v>60</v>
      </c>
      <c r="J111" s="77" t="s">
        <v>61</v>
      </c>
      <c r="K111" s="77" t="s">
        <v>62</v>
      </c>
      <c r="L111" s="77" t="s">
        <v>63</v>
      </c>
    </row>
    <row r="112" spans="1:12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9">
        <f t="shared" ref="L112:L121" si="18">SUM(E112:K112)/35</f>
        <v>0</v>
      </c>
    </row>
    <row r="113" spans="1:12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9">
        <f t="shared" si="18"/>
        <v>0</v>
      </c>
    </row>
    <row r="114" spans="1:12" x14ac:dyDescent="0.2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9">
        <f t="shared" si="18"/>
        <v>0</v>
      </c>
    </row>
    <row r="115" spans="1:12" x14ac:dyDescent="0.2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9">
        <f t="shared" si="18"/>
        <v>0</v>
      </c>
    </row>
    <row r="116" spans="1:12" x14ac:dyDescent="0.2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9">
        <f t="shared" si="18"/>
        <v>0</v>
      </c>
    </row>
    <row r="117" spans="1:1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9">
        <f t="shared" si="18"/>
        <v>0</v>
      </c>
    </row>
    <row r="118" spans="1:1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9">
        <f t="shared" si="18"/>
        <v>0</v>
      </c>
    </row>
    <row r="119" spans="1:12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9">
        <f t="shared" si="18"/>
        <v>0</v>
      </c>
    </row>
    <row r="120" spans="1:12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9">
        <f t="shared" si="18"/>
        <v>0</v>
      </c>
    </row>
    <row r="121" spans="1:12" x14ac:dyDescent="0.2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9">
        <f t="shared" si="18"/>
        <v>0</v>
      </c>
    </row>
    <row r="122" spans="1:12" ht="25.5" x14ac:dyDescent="0.2">
      <c r="D122" s="85" t="s">
        <v>78</v>
      </c>
      <c r="E122" s="79" t="e">
        <f>SUM(E112:E121)/(5*COUNTIF(E112:E121,"&gt;0"))</f>
        <v>#DIV/0!</v>
      </c>
      <c r="F122" s="79" t="e">
        <f t="shared" ref="F122:K122" si="19">SUM(F112:F121)/(5*COUNTIF(F112:F121,"&gt;0"))</f>
        <v>#DIV/0!</v>
      </c>
      <c r="G122" s="79" t="e">
        <f t="shared" si="19"/>
        <v>#DIV/0!</v>
      </c>
      <c r="H122" s="79" t="e">
        <f t="shared" si="19"/>
        <v>#DIV/0!</v>
      </c>
      <c r="I122" s="79" t="e">
        <f t="shared" si="19"/>
        <v>#DIV/0!</v>
      </c>
      <c r="J122" s="79" t="e">
        <f t="shared" si="19"/>
        <v>#DIV/0!</v>
      </c>
      <c r="K122" s="79" t="e">
        <f t="shared" si="19"/>
        <v>#DIV/0!</v>
      </c>
      <c r="L122" s="79" t="e">
        <f>SUM(L112:L121)/COUNTIF(L112:L121,"&gt;0")</f>
        <v>#DIV/0!</v>
      </c>
    </row>
  </sheetData>
  <mergeCells count="9">
    <mergeCell ref="A78:L78"/>
    <mergeCell ref="A94:L94"/>
    <mergeCell ref="A110:L110"/>
    <mergeCell ref="A7:L7"/>
    <mergeCell ref="A14:L14"/>
    <mergeCell ref="A20:L20"/>
    <mergeCell ref="A34:L34"/>
    <mergeCell ref="A49:L49"/>
    <mergeCell ref="A63:L6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55BE-FE29-440A-9407-1CCACFD9A0DD}">
  <dimension ref="A1:AM15"/>
  <sheetViews>
    <sheetView workbookViewId="0">
      <pane xSplit="1" ySplit="2" topLeftCell="AE3" activePane="bottomRight" state="frozen"/>
      <selection pane="topRight" activeCell="B1" sqref="B1"/>
      <selection pane="bottomLeft" activeCell="A3" sqref="A3"/>
      <selection pane="bottomRight" activeCell="AM2" activeCellId="1" sqref="A2:A14 AM2:AM14"/>
    </sheetView>
  </sheetViews>
  <sheetFormatPr defaultColWidth="9.33203125" defaultRowHeight="12.75" x14ac:dyDescent="0.2"/>
  <cols>
    <col min="1" max="1" width="10.16406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19.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8.5" style="41" customWidth="1"/>
    <col min="33" max="33" width="14.6640625" style="41" customWidth="1"/>
    <col min="34" max="34" width="15" style="41" customWidth="1"/>
    <col min="35" max="35" width="13.6640625" style="41" customWidth="1"/>
    <col min="36" max="36" width="17" style="41" customWidth="1"/>
    <col min="37" max="37" width="15.33203125" style="41" customWidth="1"/>
    <col min="38" max="38" width="22.5" style="41" customWidth="1"/>
    <col min="39" max="39" width="24" style="41" customWidth="1"/>
    <col min="40" max="16384" width="9.33203125" style="41"/>
  </cols>
  <sheetData>
    <row r="1" spans="1:39" s="64" customFormat="1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405" t="s">
        <v>83</v>
      </c>
      <c r="R1" s="406"/>
      <c r="S1" s="406"/>
      <c r="T1" s="406"/>
      <c r="U1" s="406"/>
      <c r="V1" s="406"/>
      <c r="W1" s="406"/>
      <c r="X1" s="406"/>
      <c r="Y1" s="407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63</v>
      </c>
    </row>
    <row r="2" spans="1:39" s="64" customFormat="1" ht="63" customHeight="1" x14ac:dyDescent="0.2">
      <c r="A2" s="95" t="s">
        <v>0</v>
      </c>
      <c r="B2" s="98" t="s">
        <v>1</v>
      </c>
      <c r="C2" s="98" t="s">
        <v>2</v>
      </c>
      <c r="D2" s="99" t="s">
        <v>3</v>
      </c>
      <c r="E2" s="99" t="s">
        <v>4</v>
      </c>
      <c r="F2" s="99" t="s">
        <v>5</v>
      </c>
      <c r="G2" s="99" t="s">
        <v>6</v>
      </c>
      <c r="H2" s="99" t="s">
        <v>7</v>
      </c>
      <c r="I2" s="99" t="s">
        <v>8</v>
      </c>
      <c r="J2" s="99" t="s">
        <v>38</v>
      </c>
      <c r="K2" s="100" t="s">
        <v>19</v>
      </c>
      <c r="L2" s="100" t="s">
        <v>20</v>
      </c>
      <c r="M2" s="100" t="s">
        <v>21</v>
      </c>
      <c r="N2" s="100" t="s">
        <v>22</v>
      </c>
      <c r="O2" s="101" t="s">
        <v>23</v>
      </c>
      <c r="P2" s="100" t="s">
        <v>24</v>
      </c>
      <c r="Q2" s="89" t="s">
        <v>25</v>
      </c>
      <c r="R2" s="89" t="s">
        <v>26</v>
      </c>
      <c r="S2" s="89" t="s">
        <v>27</v>
      </c>
      <c r="T2" s="89" t="s">
        <v>346</v>
      </c>
      <c r="U2" s="89" t="s">
        <v>50</v>
      </c>
      <c r="V2" s="89" t="s">
        <v>47</v>
      </c>
      <c r="W2" s="89" t="s">
        <v>48</v>
      </c>
      <c r="X2" s="89" t="s">
        <v>49</v>
      </c>
      <c r="Y2" s="102" t="s">
        <v>28</v>
      </c>
      <c r="Z2" s="103" t="s">
        <v>37</v>
      </c>
      <c r="AA2" s="103" t="s">
        <v>29</v>
      </c>
      <c r="AB2" s="103" t="s">
        <v>30</v>
      </c>
      <c r="AC2" s="103" t="s">
        <v>31</v>
      </c>
      <c r="AD2" s="103" t="s">
        <v>32</v>
      </c>
      <c r="AE2" s="63" t="s">
        <v>34</v>
      </c>
      <c r="AF2" s="91" t="s">
        <v>56</v>
      </c>
      <c r="AG2" s="89" t="s">
        <v>57</v>
      </c>
      <c r="AH2" s="89" t="s">
        <v>58</v>
      </c>
      <c r="AI2" s="89" t="s">
        <v>59</v>
      </c>
      <c r="AJ2" s="89" t="s">
        <v>60</v>
      </c>
      <c r="AK2" s="89" t="s">
        <v>61</v>
      </c>
      <c r="AL2" s="89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INDICATORS'!C8</f>
        <v>0</v>
      </c>
      <c r="C3" s="43">
        <f>'LAGGING INDICATORS'!D8</f>
        <v>0</v>
      </c>
      <c r="D3" s="43">
        <f>'LAGGING INDICATORS'!E8</f>
        <v>0</v>
      </c>
      <c r="E3" s="43">
        <f>'LAGGING INDICATORS'!F8</f>
        <v>0</v>
      </c>
      <c r="F3" s="43">
        <f>'LAGGING INDICATORS'!G8</f>
        <v>0</v>
      </c>
      <c r="G3" s="43">
        <f>'LAGGING INDICATORS'!H8</f>
        <v>0</v>
      </c>
      <c r="H3" s="43">
        <f>'LAGGING INDICATORS'!I8</f>
        <v>0</v>
      </c>
      <c r="I3" s="43">
        <f>'LAGGING INDICATORS'!J8</f>
        <v>0</v>
      </c>
      <c r="J3" s="43">
        <f>'LAGGING INDICATORS'!K8</f>
        <v>30</v>
      </c>
      <c r="K3" s="45">
        <f>'LEADING INDICATORS'!C8</f>
        <v>0</v>
      </c>
      <c r="L3" s="45">
        <f>'LEADING INDICATORS'!D8</f>
        <v>0</v>
      </c>
      <c r="M3" s="45">
        <f>'LEADING INDICATORS'!E8</f>
        <v>0</v>
      </c>
      <c r="N3" s="45">
        <f>'LEADING INDICATORS'!F8</f>
        <v>0</v>
      </c>
      <c r="O3" s="45">
        <f>'LEADING INDICATORS'!G8</f>
        <v>0</v>
      </c>
      <c r="P3" s="45">
        <f>'LEADING INDICATORS'!H8</f>
        <v>0</v>
      </c>
      <c r="Q3" s="48">
        <f>'ENVIRONMENTAL CONTROLS'!C8</f>
        <v>0</v>
      </c>
      <c r="R3" s="48">
        <f>'ENVIRONMENTAL CONTROLS'!D8</f>
        <v>0</v>
      </c>
      <c r="S3" s="48">
        <f>'ENVIRONMENTAL CONTROLS'!E8</f>
        <v>0</v>
      </c>
      <c r="T3" s="48">
        <f>'ENVIRONMENTAL CONTROLS'!F8</f>
        <v>0</v>
      </c>
      <c r="U3" s="54">
        <f>'ENVIRONMENTAL CONTROLS'!G8</f>
        <v>0</v>
      </c>
      <c r="V3" s="54">
        <f>'ENVIRONMENTAL CONTROLS'!H8</f>
        <v>0</v>
      </c>
      <c r="W3" s="54">
        <f>'ENVIRONMENTAL CONTROLS'!I8</f>
        <v>0</v>
      </c>
      <c r="X3" s="54">
        <f>'ENVIRONMENTAL CONTROLS'!J8</f>
        <v>0</v>
      </c>
      <c r="Y3" s="48">
        <f>'ENVIRONMENTAL CONTROLS'!K8</f>
        <v>0</v>
      </c>
      <c r="Z3" s="55">
        <f>'SAFETY TRAINING'!C8</f>
        <v>0</v>
      </c>
      <c r="AA3" s="55">
        <f>'SAFETY TRAINING'!D8</f>
        <v>0</v>
      </c>
      <c r="AB3" s="55">
        <f>'SAFETY TRAINING'!E8</f>
        <v>0</v>
      </c>
      <c r="AC3" s="55">
        <f>'SAFETY TRAINING'!F8</f>
        <v>0</v>
      </c>
      <c r="AD3" s="56">
        <f>'SAFETY TRAINING'!G8</f>
        <v>0</v>
      </c>
      <c r="AE3" s="57">
        <f>'5S SCORES'!C8</f>
        <v>0</v>
      </c>
      <c r="AF3" s="68"/>
      <c r="AG3" s="48"/>
      <c r="AH3" s="48"/>
      <c r="AI3" s="48"/>
      <c r="AJ3" s="48"/>
      <c r="AK3" s="48"/>
      <c r="AL3" s="48"/>
      <c r="AM3" s="93"/>
    </row>
    <row r="4" spans="1:39" ht="15.75" x14ac:dyDescent="0.2">
      <c r="A4" s="53">
        <v>45047</v>
      </c>
      <c r="B4" s="43">
        <f>'LAGGING INDICATORS'!C19</f>
        <v>0</v>
      </c>
      <c r="C4" s="43">
        <f>'LAGGING INDICATORS'!D19</f>
        <v>0</v>
      </c>
      <c r="D4" s="43">
        <f>'LAGGING INDICATORS'!E19</f>
        <v>0</v>
      </c>
      <c r="E4" s="43">
        <f>'LAGGING INDICATORS'!F19</f>
        <v>0</v>
      </c>
      <c r="F4" s="43">
        <f>'LAGGING INDICATORS'!G19</f>
        <v>0</v>
      </c>
      <c r="G4" s="43">
        <f>'LAGGING INDICATORS'!H19</f>
        <v>0</v>
      </c>
      <c r="H4" s="43">
        <f>'LAGGING INDICATORS'!I19</f>
        <v>0</v>
      </c>
      <c r="I4" s="43">
        <f>'LAGGING INDICATORS'!J19</f>
        <v>0</v>
      </c>
      <c r="J4" s="43">
        <f>'LAGGING INDICATORS'!K19</f>
        <v>31</v>
      </c>
      <c r="K4" s="45">
        <f>'LEADING INDICATORS'!C19</f>
        <v>0</v>
      </c>
      <c r="L4" s="45">
        <f>'LEADING INDICATORS'!D19</f>
        <v>0</v>
      </c>
      <c r="M4" s="45">
        <f>'LEADING INDICATORS'!E19</f>
        <v>0</v>
      </c>
      <c r="N4" s="45">
        <f>'LEADING INDICATORS'!F19</f>
        <v>0</v>
      </c>
      <c r="O4" s="45">
        <f>'LEADING INDICATORS'!G19</f>
        <v>0</v>
      </c>
      <c r="P4" s="45">
        <f>'LEADING INDICATORS'!H19</f>
        <v>0</v>
      </c>
      <c r="Q4" s="48">
        <f>'ENVIRONMENTAL CONTROLS'!C19</f>
        <v>0</v>
      </c>
      <c r="R4" s="48">
        <f>'ENVIRONMENTAL CONTROLS'!D19</f>
        <v>0</v>
      </c>
      <c r="S4" s="48">
        <f>'ENVIRONMENTAL CONTROLS'!E19</f>
        <v>0</v>
      </c>
      <c r="T4" s="48">
        <f>'ENVIRONMENTAL CONTROLS'!F19</f>
        <v>0</v>
      </c>
      <c r="U4" s="54">
        <f>'ENVIRONMENTAL CONTROLS'!G19</f>
        <v>0</v>
      </c>
      <c r="V4" s="54">
        <f>'ENVIRONMENTAL CONTROLS'!H19</f>
        <v>0</v>
      </c>
      <c r="W4" s="54">
        <f>'ENVIRONMENTAL CONTROLS'!I19</f>
        <v>0</v>
      </c>
      <c r="X4" s="54">
        <f>'ENVIRONMENTAL CONTROLS'!J19</f>
        <v>0</v>
      </c>
      <c r="Y4" s="48">
        <f>'ENVIRONMENTAL CONTROLS'!K19</f>
        <v>0</v>
      </c>
      <c r="Z4" s="55">
        <f>'SAFETY TRAINING'!C19</f>
        <v>0</v>
      </c>
      <c r="AA4" s="55">
        <f>'SAFETY TRAINING'!D19</f>
        <v>0</v>
      </c>
      <c r="AB4" s="55">
        <f>'SAFETY TRAINING'!E19</f>
        <v>0</v>
      </c>
      <c r="AC4" s="55">
        <f>'SAFETY TRAINING'!F19</f>
        <v>0</v>
      </c>
      <c r="AD4" s="56">
        <f>'SAFETY TRAINING'!G19</f>
        <v>0</v>
      </c>
      <c r="AE4" s="57">
        <f>'5S SCORES'!C19</f>
        <v>0</v>
      </c>
      <c r="AF4" s="68"/>
      <c r="AG4" s="48"/>
      <c r="AH4" s="48"/>
      <c r="AI4" s="48"/>
      <c r="AJ4" s="48"/>
      <c r="AK4" s="48"/>
      <c r="AL4" s="48"/>
      <c r="AM4" s="94"/>
    </row>
    <row r="5" spans="1:39" ht="15.75" x14ac:dyDescent="0.2">
      <c r="A5" s="53">
        <v>45078</v>
      </c>
      <c r="B5" s="43">
        <f>'LAGGING INDICATORS'!C30</f>
        <v>0</v>
      </c>
      <c r="C5" s="43">
        <f>'LAGGING INDICATORS'!D30</f>
        <v>0</v>
      </c>
      <c r="D5" s="43">
        <f>'LAGGING INDICATORS'!E30</f>
        <v>0</v>
      </c>
      <c r="E5" s="43">
        <f>'LAGGING INDICATORS'!F30</f>
        <v>0</v>
      </c>
      <c r="F5" s="43">
        <f>'LAGGING INDICATORS'!G30</f>
        <v>0</v>
      </c>
      <c r="G5" s="43">
        <f>'LAGGING INDICATORS'!H30</f>
        <v>0</v>
      </c>
      <c r="H5" s="43">
        <f>'LAGGING INDICATORS'!I30</f>
        <v>0</v>
      </c>
      <c r="I5" s="43">
        <f>'LAGGING INDICATORS'!J30</f>
        <v>0</v>
      </c>
      <c r="J5" s="43">
        <f>'LAGGING INDICATORS'!K30</f>
        <v>30</v>
      </c>
      <c r="K5" s="45">
        <f>'LEADING INDICATORS'!C30</f>
        <v>0</v>
      </c>
      <c r="L5" s="45">
        <f>'LEADING INDICATORS'!D30</f>
        <v>0</v>
      </c>
      <c r="M5" s="45">
        <f>'LEADING INDICATORS'!E30</f>
        <v>1</v>
      </c>
      <c r="N5" s="45">
        <f>'LEADING INDICATORS'!F30</f>
        <v>0</v>
      </c>
      <c r="O5" s="45">
        <f>'LEADING INDICATORS'!G30</f>
        <v>0</v>
      </c>
      <c r="P5" s="45">
        <f>'LEADING INDICATORS'!H30</f>
        <v>0</v>
      </c>
      <c r="Q5" s="48">
        <f>'ENVIRONMENTAL CONTROLS'!C30</f>
        <v>0</v>
      </c>
      <c r="R5" s="48">
        <f>'ENVIRONMENTAL CONTROLS'!D30</f>
        <v>0</v>
      </c>
      <c r="S5" s="48">
        <f>'ENVIRONMENTAL CONTROLS'!E30</f>
        <v>0</v>
      </c>
      <c r="T5" s="48">
        <f>'ENVIRONMENTAL CONTROLS'!F30</f>
        <v>2237.87</v>
      </c>
      <c r="U5" s="54">
        <f>'ENVIRONMENTAL CONTROLS'!G30</f>
        <v>1981.88</v>
      </c>
      <c r="V5" s="54">
        <f>'ENVIRONMENTAL CONTROLS'!H30</f>
        <v>5937.0691099999995</v>
      </c>
      <c r="W5" s="54">
        <f>'ENVIRONMENTAL CONTROLS'!I30</f>
        <v>731.31371999999999</v>
      </c>
      <c r="X5" s="54">
        <f>'ENVIRONMENTAL CONTROLS'!J30</f>
        <v>6668.3828299999996</v>
      </c>
      <c r="Y5" s="48">
        <f>'ENVIRONMENTAL CONTROLS'!K30</f>
        <v>0</v>
      </c>
      <c r="Z5" s="55">
        <f>'SAFETY TRAINING'!C30</f>
        <v>1</v>
      </c>
      <c r="AA5" s="55">
        <f>'SAFETY TRAINING'!D30</f>
        <v>14</v>
      </c>
      <c r="AB5" s="55">
        <f>'SAFETY TRAINING'!E30</f>
        <v>4</v>
      </c>
      <c r="AC5" s="55">
        <f>'SAFETY TRAINING'!F30</f>
        <v>9.5</v>
      </c>
      <c r="AD5" s="56">
        <f>'SAFETY TRAINING'!G30</f>
        <v>4060.6</v>
      </c>
      <c r="AE5" s="57">
        <f>'5S SCORES'!C30</f>
        <v>0</v>
      </c>
      <c r="AF5" s="68"/>
      <c r="AG5" s="69"/>
      <c r="AH5" s="69"/>
      <c r="AI5" s="69"/>
      <c r="AJ5" s="69"/>
      <c r="AK5" s="69"/>
      <c r="AL5" s="69"/>
      <c r="AM5" s="93"/>
    </row>
    <row r="6" spans="1:39" x14ac:dyDescent="0.2">
      <c r="A6" s="53">
        <v>45108</v>
      </c>
      <c r="B6" s="43">
        <f>'LAGGING INDICATORS'!C41</f>
        <v>0</v>
      </c>
      <c r="C6" s="43">
        <f>'LAGGING INDICATORS'!D41</f>
        <v>0</v>
      </c>
      <c r="D6" s="43">
        <f>'LAGGING INDICATORS'!E41</f>
        <v>0</v>
      </c>
      <c r="E6" s="43">
        <f>'LAGGING INDICATORS'!F41</f>
        <v>0</v>
      </c>
      <c r="F6" s="43">
        <f>'LAGGING INDICATORS'!G41</f>
        <v>0</v>
      </c>
      <c r="G6" s="43">
        <f>'LAGGING INDICATORS'!H41</f>
        <v>0</v>
      </c>
      <c r="H6" s="43">
        <f>'LAGGING INDICATORS'!I41</f>
        <v>0</v>
      </c>
      <c r="I6" s="43">
        <f>'LAGGING INDICATORS'!J41</f>
        <v>0</v>
      </c>
      <c r="J6" s="43">
        <f>'LAGGING INDICATORS'!K41</f>
        <v>31</v>
      </c>
      <c r="K6" s="45">
        <f>'LEADING INDICATORS'!C41</f>
        <v>1</v>
      </c>
      <c r="L6" s="45">
        <f>'LEADING INDICATORS'!D41</f>
        <v>0</v>
      </c>
      <c r="M6" s="45">
        <f>'LEADING INDICATORS'!E41</f>
        <v>0</v>
      </c>
      <c r="N6" s="45">
        <f>'LEADING INDICATORS'!F41</f>
        <v>0</v>
      </c>
      <c r="O6" s="45">
        <f>'LEADING INDICATORS'!G41</f>
        <v>1</v>
      </c>
      <c r="P6" s="45">
        <f>'LEADING INDICATORS'!H41</f>
        <v>0</v>
      </c>
      <c r="Q6" s="48">
        <f>'ENVIRONMENTAL CONTROLS'!C41</f>
        <v>0</v>
      </c>
      <c r="R6" s="48">
        <f>'ENVIRONMENTAL CONTROLS'!D41</f>
        <v>0</v>
      </c>
      <c r="S6" s="48">
        <f>'ENVIRONMENTAL CONTROLS'!E41</f>
        <v>0</v>
      </c>
      <c r="T6" s="48">
        <f>'ENVIRONMENTAL CONTROLS'!F41</f>
        <v>1774.19</v>
      </c>
      <c r="U6" s="54">
        <f>'ENVIRONMENTAL CONTROLS'!G41</f>
        <v>6981.76</v>
      </c>
      <c r="V6" s="54">
        <f>'ENVIRONMENTAL CONTROLS'!H41</f>
        <v>4706.9260700000004</v>
      </c>
      <c r="W6" s="54">
        <f>'ENVIRONMENTAL CONTROLS'!I41</f>
        <v>2576.26944</v>
      </c>
      <c r="X6" s="54">
        <f>'ENVIRONMENTAL CONTROLS'!J41</f>
        <v>7283.1955100000005</v>
      </c>
      <c r="Y6" s="48">
        <f>'ENVIRONMENTAL CONTROLS'!K41</f>
        <v>0</v>
      </c>
      <c r="Z6" s="55">
        <f>'SAFETY TRAINING'!C41</f>
        <v>2</v>
      </c>
      <c r="AA6" s="55">
        <f>'SAFETY TRAINING'!D41</f>
        <v>3</v>
      </c>
      <c r="AB6" s="55">
        <f>'SAFETY TRAINING'!E41</f>
        <v>3</v>
      </c>
      <c r="AC6" s="55">
        <f>'SAFETY TRAINING'!F41</f>
        <v>16</v>
      </c>
      <c r="AD6" s="56">
        <f>'SAFETY TRAINING'!G41</f>
        <v>0</v>
      </c>
      <c r="AE6" s="57">
        <f>'5S SCORES'!C41</f>
        <v>0.78259999999999996</v>
      </c>
      <c r="AF6" s="68">
        <f>'TOYOTA QLTY KPI'!E11</f>
        <v>0.6</v>
      </c>
      <c r="AG6" s="68">
        <f>'TOYOTA QLTY KPI'!F11</f>
        <v>0.7</v>
      </c>
      <c r="AH6" s="68">
        <f>'TOYOTA QLTY KPI'!G11</f>
        <v>0.7</v>
      </c>
      <c r="AI6" s="68">
        <f>'TOYOTA QLTY KPI'!H11</f>
        <v>0.8</v>
      </c>
      <c r="AJ6" s="68">
        <f>'TOYOTA QLTY KPI'!I11</f>
        <v>0.6</v>
      </c>
      <c r="AK6" s="68">
        <f>'TOYOTA QLTY KPI'!J11</f>
        <v>0.8</v>
      </c>
      <c r="AL6" s="68">
        <f>'TOYOTA QLTY KPI'!K11</f>
        <v>0.9</v>
      </c>
      <c r="AM6" s="104">
        <f>'TOYOTA QLTY KPI'!L11</f>
        <v>0.72857142857142865</v>
      </c>
    </row>
    <row r="7" spans="1:39" x14ac:dyDescent="0.2">
      <c r="A7" s="53">
        <v>45139</v>
      </c>
      <c r="B7" s="43">
        <f>'LAGGING INDICATORS'!C52</f>
        <v>0</v>
      </c>
      <c r="C7" s="43">
        <f>'LAGGING INDICATORS'!D52</f>
        <v>0</v>
      </c>
      <c r="D7" s="43">
        <f>'LAGGING INDICATORS'!E52</f>
        <v>0</v>
      </c>
      <c r="E7" s="43">
        <f>'LAGGING INDICATORS'!F52</f>
        <v>0</v>
      </c>
      <c r="F7" s="43">
        <f>'LAGGING INDICATORS'!G52</f>
        <v>0</v>
      </c>
      <c r="G7" s="43">
        <f>'LAGGING INDICATORS'!H52</f>
        <v>0</v>
      </c>
      <c r="H7" s="43">
        <f>'LAGGING INDICATORS'!I52</f>
        <v>0</v>
      </c>
      <c r="I7" s="43">
        <f>'LAGGING INDICATORS'!J52</f>
        <v>0</v>
      </c>
      <c r="J7" s="43">
        <f>'LAGGING INDICATORS'!K52</f>
        <v>31</v>
      </c>
      <c r="K7" s="45">
        <f>'LEADING INDICATORS'!C52</f>
        <v>1</v>
      </c>
      <c r="L7" s="45">
        <f>'LEADING INDICATORS'!D52</f>
        <v>0</v>
      </c>
      <c r="M7" s="45">
        <f>'LEADING INDICATORS'!E52</f>
        <v>0</v>
      </c>
      <c r="N7" s="45">
        <f>'LEADING INDICATORS'!F52</f>
        <v>0</v>
      </c>
      <c r="O7" s="45">
        <f>'LEADING INDICATORS'!G52</f>
        <v>0</v>
      </c>
      <c r="P7" s="45">
        <f>'LEADING INDICATORS'!H52</f>
        <v>0</v>
      </c>
      <c r="Q7" s="48">
        <f>'ENVIRONMENTAL CONTROLS'!C52</f>
        <v>0</v>
      </c>
      <c r="R7" s="48">
        <f>'ENVIRONMENTAL CONTROLS'!D52</f>
        <v>0</v>
      </c>
      <c r="S7" s="48">
        <f>'ENVIRONMENTAL CONTROLS'!E52</f>
        <v>0</v>
      </c>
      <c r="T7" s="48">
        <f>'ENVIRONMENTAL CONTROLS'!F52</f>
        <v>1149.31</v>
      </c>
      <c r="U7" s="54">
        <f>'ENVIRONMENTAL CONTROLS'!G52</f>
        <v>10201.61</v>
      </c>
      <c r="V7" s="54">
        <f>'ENVIRONMENTAL CONTROLS'!H52</f>
        <v>3049.1194299999997</v>
      </c>
      <c r="W7" s="54">
        <f>'ENVIRONMENTAL CONTROLS'!I52</f>
        <v>3764.3940900000002</v>
      </c>
      <c r="X7" s="54">
        <f>'ENVIRONMENTAL CONTROLS'!J52</f>
        <v>6813.5135200000004</v>
      </c>
      <c r="Y7" s="48">
        <f>'ENVIRONMENTAL CONTROLS'!K52</f>
        <v>0</v>
      </c>
      <c r="Z7" s="55">
        <f>'SAFETY TRAINING'!C52</f>
        <v>1</v>
      </c>
      <c r="AA7" s="55">
        <f>'SAFETY TRAINING'!D52</f>
        <v>11</v>
      </c>
      <c r="AB7" s="55">
        <f>'SAFETY TRAINING'!E52</f>
        <v>7</v>
      </c>
      <c r="AC7" s="55">
        <f>'SAFETY TRAINING'!F52</f>
        <v>10.5</v>
      </c>
      <c r="AD7" s="56">
        <f>'SAFETY TRAINING'!G52</f>
        <v>0</v>
      </c>
      <c r="AE7" s="57">
        <f>'5S SCORES'!C52</f>
        <v>0</v>
      </c>
      <c r="AF7" s="68" t="e">
        <f>'TOYOTA QLTY KPI'!E17</f>
        <v>#DIV/0!</v>
      </c>
      <c r="AG7" s="68" t="e">
        <f>'TOYOTA QLTY KPI'!F17</f>
        <v>#DIV/0!</v>
      </c>
      <c r="AH7" s="68" t="e">
        <f>'TOYOTA QLTY KPI'!G17</f>
        <v>#DIV/0!</v>
      </c>
      <c r="AI7" s="68" t="e">
        <f>'TOYOTA QLTY KPI'!H17</f>
        <v>#DIV/0!</v>
      </c>
      <c r="AJ7" s="68" t="e">
        <f>'TOYOTA QLTY KPI'!I17</f>
        <v>#DIV/0!</v>
      </c>
      <c r="AK7" s="68" t="e">
        <f>'TOYOTA QLTY KPI'!J17</f>
        <v>#DIV/0!</v>
      </c>
      <c r="AL7" s="68" t="e">
        <f>'TOYOTA QLTY KPI'!K17</f>
        <v>#DIV/0!</v>
      </c>
      <c r="AM7" s="104">
        <f>'TOYOTA QLTY KPI'!L17</f>
        <v>0</v>
      </c>
    </row>
    <row r="8" spans="1:39" x14ac:dyDescent="0.2">
      <c r="A8" s="53">
        <v>45170</v>
      </c>
      <c r="B8" s="43">
        <f>'LAGGING INDICATORS'!C63</f>
        <v>0</v>
      </c>
      <c r="C8" s="43">
        <f>'LAGGING INDICATORS'!D63</f>
        <v>0</v>
      </c>
      <c r="D8" s="43">
        <f>'LAGGING INDICATORS'!E63</f>
        <v>0</v>
      </c>
      <c r="E8" s="43">
        <f>'LAGGING INDICATORS'!F63</f>
        <v>0</v>
      </c>
      <c r="F8" s="43">
        <f>'LAGGING INDICATORS'!G63</f>
        <v>0</v>
      </c>
      <c r="G8" s="43">
        <f>'LAGGING INDICATORS'!H63</f>
        <v>0</v>
      </c>
      <c r="H8" s="43">
        <f>'LAGGING INDICATORS'!I63</f>
        <v>0</v>
      </c>
      <c r="I8" s="43">
        <f>'LAGGING INDICATORS'!J63</f>
        <v>0</v>
      </c>
      <c r="J8" s="43">
        <f>'LAGGING INDICATORS'!K63</f>
        <v>0</v>
      </c>
      <c r="K8" s="45">
        <f>'LEADING INDICATORS'!C63</f>
        <v>0</v>
      </c>
      <c r="L8" s="45">
        <f>'LEADING INDICATORS'!D63</f>
        <v>0</v>
      </c>
      <c r="M8" s="45">
        <f>'LEADING INDICATORS'!E63</f>
        <v>0</v>
      </c>
      <c r="N8" s="45">
        <f>'LEADING INDICATORS'!F63</f>
        <v>0</v>
      </c>
      <c r="O8" s="45">
        <f>'LEADING INDICATORS'!G63</f>
        <v>0</v>
      </c>
      <c r="P8" s="45">
        <f>'LEADING INDICATORS'!H63</f>
        <v>0</v>
      </c>
      <c r="Q8" s="48">
        <f>'ENVIRONMENTAL CONTROLS'!C63</f>
        <v>0</v>
      </c>
      <c r="R8" s="48">
        <f>'ENVIRONMENTAL CONTROLS'!D63</f>
        <v>0</v>
      </c>
      <c r="S8" s="48">
        <f>'ENVIRONMENTAL CONTROLS'!E63</f>
        <v>0</v>
      </c>
      <c r="T8" s="48">
        <f>'ENVIRONMENTAL CONTROLS'!F63</f>
        <v>0</v>
      </c>
      <c r="U8" s="54">
        <f>'ENVIRONMENTAL CONTROLS'!G63</f>
        <v>0</v>
      </c>
      <c r="V8" s="54">
        <f>'ENVIRONMENTAL CONTROLS'!H63</f>
        <v>0</v>
      </c>
      <c r="W8" s="54">
        <f>'ENVIRONMENTAL CONTROLS'!I63</f>
        <v>0</v>
      </c>
      <c r="X8" s="54">
        <f>'ENVIRONMENTAL CONTROLS'!J63</f>
        <v>0</v>
      </c>
      <c r="Y8" s="48">
        <f>'ENVIRONMENTAL CONTROLS'!K63</f>
        <v>0</v>
      </c>
      <c r="Z8" s="55">
        <f>'SAFETY TRAINING'!C63</f>
        <v>1</v>
      </c>
      <c r="AA8" s="55">
        <f>'SAFETY TRAINING'!D63</f>
        <v>6</v>
      </c>
      <c r="AB8" s="55">
        <f>'SAFETY TRAINING'!E63</f>
        <v>3</v>
      </c>
      <c r="AC8" s="55">
        <f>'SAFETY TRAINING'!F63</f>
        <v>4.5</v>
      </c>
      <c r="AD8" s="56">
        <f>'SAFETY TRAINING'!G63</f>
        <v>2682.34</v>
      </c>
      <c r="AE8" s="57">
        <f>'5S SCORES'!C63</f>
        <v>0</v>
      </c>
      <c r="AF8" s="68" t="e">
        <f>'TOYOTA QLTY KPI'!E31</f>
        <v>#DIV/0!</v>
      </c>
      <c r="AG8" s="68" t="e">
        <f>'TOYOTA QLTY KPI'!F31</f>
        <v>#DIV/0!</v>
      </c>
      <c r="AH8" s="68" t="e">
        <f>'TOYOTA QLTY KPI'!G31</f>
        <v>#DIV/0!</v>
      </c>
      <c r="AI8" s="68" t="e">
        <f>'TOYOTA QLTY KPI'!H31</f>
        <v>#DIV/0!</v>
      </c>
      <c r="AJ8" s="68" t="e">
        <f>'TOYOTA QLTY KPI'!I31</f>
        <v>#DIV/0!</v>
      </c>
      <c r="AK8" s="68" t="e">
        <f>'TOYOTA QLTY KPI'!J31</f>
        <v>#DIV/0!</v>
      </c>
      <c r="AL8" s="68" t="e">
        <f>'TOYOTA QLTY KPI'!K31</f>
        <v>#DIV/0!</v>
      </c>
      <c r="AM8" s="104" t="e">
        <f>'TOYOTA QLTY KPI'!L31</f>
        <v>#DIV/0!</v>
      </c>
    </row>
    <row r="9" spans="1:39" x14ac:dyDescent="0.2">
      <c r="A9" s="53">
        <v>45200</v>
      </c>
      <c r="B9" s="43">
        <f>'LAGGING INDICATORS'!C74</f>
        <v>0</v>
      </c>
      <c r="C9" s="43">
        <f>'LAGGING INDICATORS'!D74</f>
        <v>0</v>
      </c>
      <c r="D9" s="43">
        <f>'LAGGING INDICATORS'!E74</f>
        <v>0</v>
      </c>
      <c r="E9" s="43">
        <f>'LAGGING INDICATORS'!F74</f>
        <v>0</v>
      </c>
      <c r="F9" s="43">
        <f>'LAGGING INDICATORS'!G74</f>
        <v>0</v>
      </c>
      <c r="G9" s="43">
        <f>'LAGGING INDICATORS'!H74</f>
        <v>0</v>
      </c>
      <c r="H9" s="43">
        <f>'LAGGING INDICATORS'!I74</f>
        <v>0</v>
      </c>
      <c r="I9" s="43">
        <f>'LAGGING INDICATORS'!J74</f>
        <v>0</v>
      </c>
      <c r="J9" s="43">
        <f>'LAGGING INDICATORS'!K74</f>
        <v>0</v>
      </c>
      <c r="K9" s="45">
        <f>'LEADING INDICATORS'!C74</f>
        <v>0</v>
      </c>
      <c r="L9" s="45">
        <f>'LEADING INDICATORS'!D74</f>
        <v>0</v>
      </c>
      <c r="M9" s="45">
        <f>'LEADING INDICATORS'!E74</f>
        <v>0</v>
      </c>
      <c r="N9" s="45">
        <f>'LEADING INDICATORS'!F74</f>
        <v>0</v>
      </c>
      <c r="O9" s="45">
        <f>'LEADING INDICATORS'!G74</f>
        <v>0</v>
      </c>
      <c r="P9" s="45">
        <f>'LEADING INDICATORS'!H74</f>
        <v>0</v>
      </c>
      <c r="Q9" s="48">
        <f>'ENVIRONMENTAL CONTROLS'!C74</f>
        <v>0</v>
      </c>
      <c r="R9" s="48">
        <f>'ENVIRONMENTAL CONTROLS'!D74</f>
        <v>0</v>
      </c>
      <c r="S9" s="48">
        <f>'ENVIRONMENTAL CONTROLS'!E74</f>
        <v>0</v>
      </c>
      <c r="T9" s="48">
        <f>'ENVIRONMENTAL CONTROLS'!F74</f>
        <v>0</v>
      </c>
      <c r="U9" s="54">
        <f>'ENVIRONMENTAL CONTROLS'!G74</f>
        <v>0</v>
      </c>
      <c r="V9" s="54">
        <f>'ENVIRONMENTAL CONTROLS'!H74</f>
        <v>0</v>
      </c>
      <c r="W9" s="54">
        <f>'ENVIRONMENTAL CONTROLS'!I74</f>
        <v>0</v>
      </c>
      <c r="X9" s="54">
        <f>'ENVIRONMENTAL CONTROLS'!J74</f>
        <v>0</v>
      </c>
      <c r="Y9" s="48">
        <f>'ENVIRONMENTAL CONTROLS'!K74</f>
        <v>0</v>
      </c>
      <c r="Z9" s="55">
        <f>'SAFETY TRAINING'!C74</f>
        <v>0</v>
      </c>
      <c r="AA9" s="55">
        <f>'SAFETY TRAINING'!D74</f>
        <v>0</v>
      </c>
      <c r="AB9" s="55">
        <f>'SAFETY TRAINING'!E74</f>
        <v>0</v>
      </c>
      <c r="AC9" s="55">
        <f>'SAFETY TRAINING'!F74</f>
        <v>0</v>
      </c>
      <c r="AD9" s="56">
        <f>'SAFETY TRAINING'!G74</f>
        <v>0</v>
      </c>
      <c r="AE9" s="57">
        <f>'5S SCORES'!C74</f>
        <v>0</v>
      </c>
      <c r="AF9" s="68" t="e">
        <f>'TOYOTA QLTY KPI'!E46</f>
        <v>#DIV/0!</v>
      </c>
      <c r="AG9" s="68" t="e">
        <f>'TOYOTA QLTY KPI'!F46</f>
        <v>#DIV/0!</v>
      </c>
      <c r="AH9" s="68" t="e">
        <f>'TOYOTA QLTY KPI'!G46</f>
        <v>#DIV/0!</v>
      </c>
      <c r="AI9" s="68" t="e">
        <f>'TOYOTA QLTY KPI'!H46</f>
        <v>#DIV/0!</v>
      </c>
      <c r="AJ9" s="68" t="e">
        <f>'TOYOTA QLTY KPI'!I46</f>
        <v>#DIV/0!</v>
      </c>
      <c r="AK9" s="68" t="e">
        <f>'TOYOTA QLTY KPI'!J46</f>
        <v>#DIV/0!</v>
      </c>
      <c r="AL9" s="68" t="e">
        <f>'TOYOTA QLTY KPI'!K46</f>
        <v>#DIV/0!</v>
      </c>
      <c r="AM9" s="104" t="e">
        <f>'TOYOTA QLTY KPI'!L46</f>
        <v>#DIV/0!</v>
      </c>
    </row>
    <row r="10" spans="1:39" x14ac:dyDescent="0.2">
      <c r="A10" s="53">
        <v>45231</v>
      </c>
      <c r="B10" s="43">
        <f>'LAGGING INDICATORS'!C85</f>
        <v>0</v>
      </c>
      <c r="C10" s="43">
        <f>'LAGGING INDICATORS'!D85</f>
        <v>0</v>
      </c>
      <c r="D10" s="43">
        <f>'LAGGING INDICATORS'!E85</f>
        <v>0</v>
      </c>
      <c r="E10" s="43">
        <f>'LAGGING INDICATORS'!F85</f>
        <v>0</v>
      </c>
      <c r="F10" s="43">
        <f>'LAGGING INDICATORS'!G85</f>
        <v>0</v>
      </c>
      <c r="G10" s="43">
        <f>'LAGGING INDICATORS'!H85</f>
        <v>0</v>
      </c>
      <c r="H10" s="43">
        <f>'LAGGING INDICATORS'!I85</f>
        <v>0</v>
      </c>
      <c r="I10" s="43">
        <f>'LAGGING INDICATORS'!J85</f>
        <v>0</v>
      </c>
      <c r="J10" s="43">
        <f>'LAGGING INDICATORS'!K85</f>
        <v>0</v>
      </c>
      <c r="K10" s="45">
        <f>'LEADING INDICATORS'!C85</f>
        <v>0</v>
      </c>
      <c r="L10" s="45">
        <f>'LEADING INDICATORS'!D85</f>
        <v>0</v>
      </c>
      <c r="M10" s="45">
        <f>'LEADING INDICATORS'!E85</f>
        <v>0</v>
      </c>
      <c r="N10" s="45">
        <f>'LEADING INDICATORS'!F85</f>
        <v>0</v>
      </c>
      <c r="O10" s="45">
        <f>'LEADING INDICATORS'!G85</f>
        <v>0</v>
      </c>
      <c r="P10" s="45">
        <f>'LEADING INDICATORS'!H85</f>
        <v>0</v>
      </c>
      <c r="Q10" s="48">
        <f>'ENVIRONMENTAL CONTROLS'!C85</f>
        <v>0</v>
      </c>
      <c r="R10" s="48">
        <f>'ENVIRONMENTAL CONTROLS'!D85</f>
        <v>0</v>
      </c>
      <c r="S10" s="48">
        <f>'ENVIRONMENTAL CONTROLS'!E85</f>
        <v>0</v>
      </c>
      <c r="T10" s="48">
        <f>'ENVIRONMENTAL CONTROLS'!F85</f>
        <v>0</v>
      </c>
      <c r="U10" s="54">
        <f>'ENVIRONMENTAL CONTROLS'!G85</f>
        <v>0</v>
      </c>
      <c r="V10" s="54">
        <f>'ENVIRONMENTAL CONTROLS'!H85</f>
        <v>0</v>
      </c>
      <c r="W10" s="54">
        <f>'ENVIRONMENTAL CONTROLS'!I85</f>
        <v>0</v>
      </c>
      <c r="X10" s="54">
        <f>'ENVIRONMENTAL CONTROLS'!J85</f>
        <v>0</v>
      </c>
      <c r="Y10" s="48">
        <f>'ENVIRONMENTAL CONTROLS'!K85</f>
        <v>0</v>
      </c>
      <c r="Z10" s="55">
        <f>'SAFETY TRAINING'!C85</f>
        <v>0</v>
      </c>
      <c r="AA10" s="55">
        <f>'SAFETY TRAINING'!D85</f>
        <v>0</v>
      </c>
      <c r="AB10" s="55">
        <f>'SAFETY TRAINING'!E85</f>
        <v>0</v>
      </c>
      <c r="AC10" s="55">
        <f>'SAFETY TRAINING'!F85</f>
        <v>0</v>
      </c>
      <c r="AD10" s="56">
        <f>'SAFETY TRAINING'!G85</f>
        <v>0</v>
      </c>
      <c r="AE10" s="57">
        <f>'5S SCORES'!C85</f>
        <v>0</v>
      </c>
      <c r="AF10" s="68" t="e">
        <f>'TOYOTA QLTY KPI'!E60</f>
        <v>#DIV/0!</v>
      </c>
      <c r="AG10" s="68" t="e">
        <f>'TOYOTA QLTY KPI'!F60</f>
        <v>#DIV/0!</v>
      </c>
      <c r="AH10" s="68" t="e">
        <f>'TOYOTA QLTY KPI'!G60</f>
        <v>#DIV/0!</v>
      </c>
      <c r="AI10" s="68" t="e">
        <f>'TOYOTA QLTY KPI'!H60</f>
        <v>#DIV/0!</v>
      </c>
      <c r="AJ10" s="68" t="e">
        <f>'TOYOTA QLTY KPI'!I60</f>
        <v>#DIV/0!</v>
      </c>
      <c r="AK10" s="68" t="e">
        <f>'TOYOTA QLTY KPI'!J60</f>
        <v>#DIV/0!</v>
      </c>
      <c r="AL10" s="68" t="e">
        <f>'TOYOTA QLTY KPI'!K60</f>
        <v>#DIV/0!</v>
      </c>
      <c r="AM10" s="104" t="e">
        <f>'TOYOTA QLTY KPI'!L60</f>
        <v>#DIV/0!</v>
      </c>
    </row>
    <row r="11" spans="1:39" x14ac:dyDescent="0.2">
      <c r="A11" s="53">
        <v>45261</v>
      </c>
      <c r="B11" s="43">
        <f>'LAGGING INDICATORS'!C96</f>
        <v>0</v>
      </c>
      <c r="C11" s="43">
        <f>'LAGGING INDICATORS'!D96</f>
        <v>0</v>
      </c>
      <c r="D11" s="43">
        <f>'LAGGING INDICATORS'!E96</f>
        <v>0</v>
      </c>
      <c r="E11" s="43">
        <f>'LAGGING INDICATORS'!F96</f>
        <v>0</v>
      </c>
      <c r="F11" s="43">
        <f>'LAGGING INDICATORS'!G96</f>
        <v>0</v>
      </c>
      <c r="G11" s="43">
        <f>'LAGGING INDICATORS'!H96</f>
        <v>0</v>
      </c>
      <c r="H11" s="43">
        <f>'LAGGING INDICATORS'!I96</f>
        <v>0</v>
      </c>
      <c r="I11" s="43">
        <f>'LAGGING INDICATORS'!J96</f>
        <v>0</v>
      </c>
      <c r="J11" s="43">
        <f>'LAGGING INDICATORS'!K96</f>
        <v>0</v>
      </c>
      <c r="K11" s="45">
        <f>'LEADING INDICATORS'!C96</f>
        <v>0</v>
      </c>
      <c r="L11" s="45">
        <f>'LEADING INDICATORS'!D96</f>
        <v>0</v>
      </c>
      <c r="M11" s="45">
        <f>'LEADING INDICATORS'!E96</f>
        <v>0</v>
      </c>
      <c r="N11" s="45">
        <f>'LEADING INDICATORS'!F96</f>
        <v>0</v>
      </c>
      <c r="O11" s="45">
        <f>'LEADING INDICATORS'!G96</f>
        <v>0</v>
      </c>
      <c r="P11" s="45">
        <f>'LEADING INDICATORS'!H96</f>
        <v>0</v>
      </c>
      <c r="Q11" s="48">
        <f>'ENVIRONMENTAL CONTROLS'!C96</f>
        <v>0</v>
      </c>
      <c r="R11" s="48">
        <f>'ENVIRONMENTAL CONTROLS'!D96</f>
        <v>0</v>
      </c>
      <c r="S11" s="48">
        <f>'ENVIRONMENTAL CONTROLS'!E96</f>
        <v>0</v>
      </c>
      <c r="T11" s="48">
        <f>'ENVIRONMENTAL CONTROLS'!F96</f>
        <v>0</v>
      </c>
      <c r="U11" s="54">
        <f>'ENVIRONMENTAL CONTROLS'!G96</f>
        <v>0</v>
      </c>
      <c r="V11" s="54">
        <f>'ENVIRONMENTAL CONTROLS'!H96</f>
        <v>0</v>
      </c>
      <c r="W11" s="54">
        <f>'ENVIRONMENTAL CONTROLS'!I96</f>
        <v>0</v>
      </c>
      <c r="X11" s="54">
        <f>'ENVIRONMENTAL CONTROLS'!J96</f>
        <v>0</v>
      </c>
      <c r="Y11" s="48">
        <f>'ENVIRONMENTAL CONTROLS'!K96</f>
        <v>0</v>
      </c>
      <c r="Z11" s="55">
        <f>'SAFETY TRAINING'!C96</f>
        <v>0</v>
      </c>
      <c r="AA11" s="55">
        <f>'SAFETY TRAINING'!D96</f>
        <v>0</v>
      </c>
      <c r="AB11" s="55">
        <f>'SAFETY TRAINING'!E96</f>
        <v>0</v>
      </c>
      <c r="AC11" s="55">
        <f>'SAFETY TRAINING'!F96</f>
        <v>0</v>
      </c>
      <c r="AD11" s="56">
        <f>'SAFETY TRAINING'!G96</f>
        <v>0</v>
      </c>
      <c r="AE11" s="57">
        <f>'5S SCORES'!C96</f>
        <v>0</v>
      </c>
      <c r="AF11" s="68" t="e">
        <f>'TOYOTA QLTY KPI'!E75</f>
        <v>#DIV/0!</v>
      </c>
      <c r="AG11" s="68" t="e">
        <f>'TOYOTA QLTY KPI'!F75</f>
        <v>#DIV/0!</v>
      </c>
      <c r="AH11" s="68" t="e">
        <f>'TOYOTA QLTY KPI'!G75</f>
        <v>#DIV/0!</v>
      </c>
      <c r="AI11" s="68" t="e">
        <f>'TOYOTA QLTY KPI'!H75</f>
        <v>#DIV/0!</v>
      </c>
      <c r="AJ11" s="68" t="e">
        <f>'TOYOTA QLTY KPI'!I75</f>
        <v>#DIV/0!</v>
      </c>
      <c r="AK11" s="68" t="e">
        <f>'TOYOTA QLTY KPI'!J75</f>
        <v>#DIV/0!</v>
      </c>
      <c r="AL11" s="68" t="e">
        <f>'TOYOTA QLTY KPI'!K75</f>
        <v>#DIV/0!</v>
      </c>
      <c r="AM11" s="104" t="e">
        <f>'TOYOTA QLTY KPI'!L75</f>
        <v>#DIV/0!</v>
      </c>
    </row>
    <row r="12" spans="1:39" x14ac:dyDescent="0.2">
      <c r="A12" s="53">
        <v>45292</v>
      </c>
      <c r="B12" s="43">
        <f>'LAGGING INDICATORS'!C107</f>
        <v>0</v>
      </c>
      <c r="C12" s="43">
        <f>'LAGGING INDICATORS'!D107</f>
        <v>0</v>
      </c>
      <c r="D12" s="43">
        <f>'LAGGING INDICATORS'!E107</f>
        <v>0</v>
      </c>
      <c r="E12" s="43">
        <f>'LAGGING INDICATORS'!F107</f>
        <v>0</v>
      </c>
      <c r="F12" s="43">
        <f>'LAGGING INDICATORS'!G107</f>
        <v>0</v>
      </c>
      <c r="G12" s="43">
        <f>'LAGGING INDICATORS'!H107</f>
        <v>0</v>
      </c>
      <c r="H12" s="43">
        <f>'LAGGING INDICATORS'!I107</f>
        <v>0</v>
      </c>
      <c r="I12" s="43">
        <f>'LAGGING INDICATORS'!J107</f>
        <v>0</v>
      </c>
      <c r="J12" s="43">
        <f>'LAGGING INDICATORS'!K107</f>
        <v>0</v>
      </c>
      <c r="K12" s="45">
        <f>'LEADING INDICATORS'!C107</f>
        <v>0</v>
      </c>
      <c r="L12" s="45">
        <f>'LEADING INDICATORS'!D107</f>
        <v>0</v>
      </c>
      <c r="M12" s="45">
        <f>'LEADING INDICATORS'!E107</f>
        <v>0</v>
      </c>
      <c r="N12" s="45">
        <f>'LEADING INDICATORS'!F107</f>
        <v>0</v>
      </c>
      <c r="O12" s="45">
        <f>'LEADING INDICATORS'!G107</f>
        <v>0</v>
      </c>
      <c r="P12" s="45">
        <f>'LEADING INDICATORS'!H107</f>
        <v>0</v>
      </c>
      <c r="Q12" s="48">
        <f>'ENVIRONMENTAL CONTROLS'!C107</f>
        <v>0</v>
      </c>
      <c r="R12" s="48">
        <f>'ENVIRONMENTAL CONTROLS'!D107</f>
        <v>0</v>
      </c>
      <c r="S12" s="48">
        <f>'ENVIRONMENTAL CONTROLS'!E107</f>
        <v>0</v>
      </c>
      <c r="T12" s="48">
        <f>'ENVIRONMENTAL CONTROLS'!F107</f>
        <v>0</v>
      </c>
      <c r="U12" s="54">
        <f>'ENVIRONMENTAL CONTROLS'!G107</f>
        <v>0</v>
      </c>
      <c r="V12" s="54">
        <f>'ENVIRONMENTAL CONTROLS'!H107</f>
        <v>0</v>
      </c>
      <c r="W12" s="54">
        <f>'ENVIRONMENTAL CONTROLS'!I107</f>
        <v>0</v>
      </c>
      <c r="X12" s="54">
        <f>'ENVIRONMENTAL CONTROLS'!J107</f>
        <v>0</v>
      </c>
      <c r="Y12" s="48">
        <f>'ENVIRONMENTAL CONTROLS'!K107</f>
        <v>0</v>
      </c>
      <c r="Z12" s="55">
        <f>'SAFETY TRAINING'!C107</f>
        <v>0</v>
      </c>
      <c r="AA12" s="55">
        <f>'SAFETY TRAINING'!D107</f>
        <v>0</v>
      </c>
      <c r="AB12" s="55">
        <f>'SAFETY TRAINING'!E107</f>
        <v>0</v>
      </c>
      <c r="AC12" s="55">
        <f>'SAFETY TRAINING'!F107</f>
        <v>0</v>
      </c>
      <c r="AD12" s="56">
        <f>'SAFETY TRAINING'!G107</f>
        <v>0</v>
      </c>
      <c r="AE12" s="57">
        <f>'5S SCORES'!C107</f>
        <v>0</v>
      </c>
      <c r="AF12" s="68" t="e">
        <f>'TOYOTA QLTY KPI'!E91</f>
        <v>#DIV/0!</v>
      </c>
      <c r="AG12" s="68" t="e">
        <f>'TOYOTA QLTY KPI'!F91</f>
        <v>#DIV/0!</v>
      </c>
      <c r="AH12" s="68" t="e">
        <f>'TOYOTA QLTY KPI'!G91</f>
        <v>#DIV/0!</v>
      </c>
      <c r="AI12" s="68" t="e">
        <f>'TOYOTA QLTY KPI'!H91</f>
        <v>#DIV/0!</v>
      </c>
      <c r="AJ12" s="68" t="e">
        <f>'TOYOTA QLTY KPI'!I91</f>
        <v>#DIV/0!</v>
      </c>
      <c r="AK12" s="68" t="e">
        <f>'TOYOTA QLTY KPI'!J91</f>
        <v>#DIV/0!</v>
      </c>
      <c r="AL12" s="68" t="e">
        <f>'TOYOTA QLTY KPI'!K91</f>
        <v>#DIV/0!</v>
      </c>
      <c r="AM12" s="104" t="e">
        <f>'TOYOTA QLTY KPI'!L91</f>
        <v>#DIV/0!</v>
      </c>
    </row>
    <row r="13" spans="1:39" x14ac:dyDescent="0.2">
      <c r="A13" s="53">
        <v>45323</v>
      </c>
      <c r="B13" s="43">
        <f>'LAGGING INDICATORS'!C118</f>
        <v>0</v>
      </c>
      <c r="C13" s="43">
        <f>'LAGGING INDICATORS'!D118</f>
        <v>0</v>
      </c>
      <c r="D13" s="43">
        <f>'LAGGING INDICATORS'!E118</f>
        <v>0</v>
      </c>
      <c r="E13" s="43">
        <f>'LAGGING INDICATORS'!F118</f>
        <v>0</v>
      </c>
      <c r="F13" s="43">
        <f>'LAGGING INDICATORS'!G118</f>
        <v>0</v>
      </c>
      <c r="G13" s="43">
        <f>'LAGGING INDICATORS'!H118</f>
        <v>0</v>
      </c>
      <c r="H13" s="43">
        <f>'LAGGING INDICATORS'!I118</f>
        <v>0</v>
      </c>
      <c r="I13" s="43">
        <f>'LAGGING INDICATORS'!J118</f>
        <v>0</v>
      </c>
      <c r="J13" s="43">
        <f>'LAGGING INDICATORS'!K118</f>
        <v>0</v>
      </c>
      <c r="K13" s="45">
        <f>'LEADING INDICATORS'!C118</f>
        <v>0</v>
      </c>
      <c r="L13" s="45">
        <f>'LEADING INDICATORS'!D118</f>
        <v>0</v>
      </c>
      <c r="M13" s="45">
        <f>'LEADING INDICATORS'!E118</f>
        <v>0</v>
      </c>
      <c r="N13" s="45">
        <f>'LEADING INDICATORS'!F118</f>
        <v>0</v>
      </c>
      <c r="O13" s="45">
        <f>'LEADING INDICATORS'!G118</f>
        <v>0</v>
      </c>
      <c r="P13" s="45">
        <f>'LEADING INDICATORS'!H118</f>
        <v>0</v>
      </c>
      <c r="Q13" s="48">
        <f>'ENVIRONMENTAL CONTROLS'!C118</f>
        <v>0</v>
      </c>
      <c r="R13" s="48">
        <f>'ENVIRONMENTAL CONTROLS'!D118</f>
        <v>0</v>
      </c>
      <c r="S13" s="48">
        <f>'ENVIRONMENTAL CONTROLS'!E118</f>
        <v>0</v>
      </c>
      <c r="T13" s="48">
        <f>'ENVIRONMENTAL CONTROLS'!F118</f>
        <v>0</v>
      </c>
      <c r="U13" s="54">
        <f>'ENVIRONMENTAL CONTROLS'!G118</f>
        <v>0</v>
      </c>
      <c r="V13" s="54">
        <f>'ENVIRONMENTAL CONTROLS'!H118</f>
        <v>0</v>
      </c>
      <c r="W13" s="54">
        <f>'ENVIRONMENTAL CONTROLS'!I118</f>
        <v>0</v>
      </c>
      <c r="X13" s="54">
        <f>'ENVIRONMENTAL CONTROLS'!J118</f>
        <v>0</v>
      </c>
      <c r="Y13" s="48">
        <f>'ENVIRONMENTAL CONTROLS'!K118</f>
        <v>0</v>
      </c>
      <c r="Z13" s="55">
        <f>'SAFETY TRAINING'!C118</f>
        <v>0</v>
      </c>
      <c r="AA13" s="55">
        <f>'SAFETY TRAINING'!D118</f>
        <v>0</v>
      </c>
      <c r="AB13" s="55">
        <f>'SAFETY TRAINING'!E118</f>
        <v>0</v>
      </c>
      <c r="AC13" s="55">
        <f>'SAFETY TRAINING'!F118</f>
        <v>0</v>
      </c>
      <c r="AD13" s="56">
        <f>'SAFETY TRAINING'!G118</f>
        <v>0</v>
      </c>
      <c r="AE13" s="57">
        <f>'5S SCORES'!C118</f>
        <v>0</v>
      </c>
      <c r="AF13" s="68" t="e">
        <f>'TOYOTA QLTY KPI'!E106</f>
        <v>#DIV/0!</v>
      </c>
      <c r="AG13" s="68" t="e">
        <f>'TOYOTA QLTY KPI'!F106</f>
        <v>#DIV/0!</v>
      </c>
      <c r="AH13" s="68" t="e">
        <f>'TOYOTA QLTY KPI'!G106</f>
        <v>#DIV/0!</v>
      </c>
      <c r="AI13" s="68" t="e">
        <f>'TOYOTA QLTY KPI'!H106</f>
        <v>#DIV/0!</v>
      </c>
      <c r="AJ13" s="68" t="e">
        <f>'TOYOTA QLTY KPI'!I106</f>
        <v>#DIV/0!</v>
      </c>
      <c r="AK13" s="68" t="e">
        <f>'TOYOTA QLTY KPI'!J106</f>
        <v>#DIV/0!</v>
      </c>
      <c r="AL13" s="68" t="e">
        <f>'TOYOTA QLTY KPI'!K106</f>
        <v>#DIV/0!</v>
      </c>
      <c r="AM13" s="104" t="e">
        <f>'TOYOTA QLTY KPI'!L106</f>
        <v>#DIV/0!</v>
      </c>
    </row>
    <row r="14" spans="1:39" x14ac:dyDescent="0.2">
      <c r="A14" s="53">
        <v>45352</v>
      </c>
      <c r="B14" s="43">
        <f>'LAGGING INDICATORS'!C129</f>
        <v>0</v>
      </c>
      <c r="C14" s="43">
        <f>'LAGGING INDICATORS'!D129</f>
        <v>0</v>
      </c>
      <c r="D14" s="43">
        <f>'LAGGING INDICATORS'!E129</f>
        <v>0</v>
      </c>
      <c r="E14" s="43">
        <f>'LAGGING INDICATORS'!F129</f>
        <v>0</v>
      </c>
      <c r="F14" s="43">
        <f>'LAGGING INDICATORS'!G129</f>
        <v>0</v>
      </c>
      <c r="G14" s="43">
        <f>'LAGGING INDICATORS'!H129</f>
        <v>0</v>
      </c>
      <c r="H14" s="43">
        <f>'LAGGING INDICATORS'!I129</f>
        <v>0</v>
      </c>
      <c r="I14" s="43">
        <f>'LAGGING INDICATORS'!J129</f>
        <v>0</v>
      </c>
      <c r="J14" s="43">
        <f>'LAGGING INDICATORS'!K129</f>
        <v>0</v>
      </c>
      <c r="K14" s="45">
        <f>'LEADING INDICATORS'!C129</f>
        <v>0</v>
      </c>
      <c r="L14" s="45">
        <f>'LEADING INDICATORS'!D129</f>
        <v>0</v>
      </c>
      <c r="M14" s="45">
        <f>'LEADING INDICATORS'!E129</f>
        <v>0</v>
      </c>
      <c r="N14" s="45">
        <f>'LEADING INDICATORS'!F129</f>
        <v>0</v>
      </c>
      <c r="O14" s="45">
        <f>'LEADING INDICATORS'!G129</f>
        <v>0</v>
      </c>
      <c r="P14" s="45">
        <f>'LEADING INDICATORS'!H129</f>
        <v>0</v>
      </c>
      <c r="Q14" s="48">
        <f>'ENVIRONMENTAL CONTROLS'!C129</f>
        <v>0</v>
      </c>
      <c r="R14" s="48">
        <f>'ENVIRONMENTAL CONTROLS'!D129</f>
        <v>0</v>
      </c>
      <c r="S14" s="48">
        <f>'ENVIRONMENTAL CONTROLS'!E129</f>
        <v>0</v>
      </c>
      <c r="T14" s="48">
        <f>'ENVIRONMENTAL CONTROLS'!F129</f>
        <v>0</v>
      </c>
      <c r="U14" s="54">
        <f>'ENVIRONMENTAL CONTROLS'!G129</f>
        <v>0</v>
      </c>
      <c r="V14" s="54">
        <f>'ENVIRONMENTAL CONTROLS'!H129</f>
        <v>0</v>
      </c>
      <c r="W14" s="54">
        <f>'ENVIRONMENTAL CONTROLS'!I129</f>
        <v>0</v>
      </c>
      <c r="X14" s="54">
        <f>'ENVIRONMENTAL CONTROLS'!J129</f>
        <v>0</v>
      </c>
      <c r="Y14" s="48">
        <f>'ENVIRONMENTAL CONTROLS'!K129</f>
        <v>0</v>
      </c>
      <c r="Z14" s="55">
        <f>'SAFETY TRAINING'!C129</f>
        <v>0</v>
      </c>
      <c r="AA14" s="55">
        <f>'SAFETY TRAINING'!D129</f>
        <v>0</v>
      </c>
      <c r="AB14" s="55">
        <f>'SAFETY TRAINING'!E129</f>
        <v>0</v>
      </c>
      <c r="AC14" s="55">
        <f>'SAFETY TRAINING'!F129</f>
        <v>0</v>
      </c>
      <c r="AD14" s="56">
        <f>'SAFETY TRAINING'!G129</f>
        <v>0</v>
      </c>
      <c r="AE14" s="57">
        <f>'5S SCORES'!C129</f>
        <v>0</v>
      </c>
      <c r="AF14" s="68" t="e">
        <f>'TOYOTA QLTY KPI'!E122</f>
        <v>#DIV/0!</v>
      </c>
      <c r="AG14" s="68" t="e">
        <f>'TOYOTA QLTY KPI'!F122</f>
        <v>#DIV/0!</v>
      </c>
      <c r="AH14" s="68" t="e">
        <f>'TOYOTA QLTY KPI'!G122</f>
        <v>#DIV/0!</v>
      </c>
      <c r="AI14" s="68" t="e">
        <f>'TOYOTA QLTY KPI'!H122</f>
        <v>#DIV/0!</v>
      </c>
      <c r="AJ14" s="68" t="e">
        <f>'TOYOTA QLTY KPI'!I122</f>
        <v>#DIV/0!</v>
      </c>
      <c r="AK14" s="68" t="e">
        <f>'TOYOTA QLTY KPI'!J122</f>
        <v>#DIV/0!</v>
      </c>
      <c r="AL14" s="68" t="e">
        <f>'TOYOTA QLTY KPI'!K122</f>
        <v>#DIV/0!</v>
      </c>
      <c r="AM14" s="104" t="e">
        <f>'TOYOTA QLTY KPI'!L122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0</v>
      </c>
      <c r="H15" s="43">
        <f t="shared" si="0"/>
        <v>0</v>
      </c>
      <c r="I15" s="43">
        <f t="shared" si="0"/>
        <v>0</v>
      </c>
      <c r="J15" s="43">
        <f t="shared" si="0"/>
        <v>153</v>
      </c>
      <c r="K15" s="45">
        <f t="shared" si="0"/>
        <v>2</v>
      </c>
      <c r="L15" s="45">
        <f t="shared" si="0"/>
        <v>0</v>
      </c>
      <c r="M15" s="45">
        <f t="shared" si="0"/>
        <v>1</v>
      </c>
      <c r="N15" s="45">
        <f t="shared" si="0"/>
        <v>0</v>
      </c>
      <c r="O15" s="45">
        <f t="shared" si="0"/>
        <v>1</v>
      </c>
      <c r="P15" s="45">
        <f t="shared" si="0"/>
        <v>0</v>
      </c>
      <c r="Q15" s="48">
        <f t="shared" si="0"/>
        <v>0</v>
      </c>
      <c r="R15" s="48">
        <f t="shared" si="0"/>
        <v>0</v>
      </c>
      <c r="S15" s="48">
        <f t="shared" si="0"/>
        <v>0</v>
      </c>
      <c r="T15" s="48">
        <f t="shared" si="0"/>
        <v>5161.37</v>
      </c>
      <c r="U15" s="54">
        <f t="shared" si="0"/>
        <v>19165.25</v>
      </c>
      <c r="V15" s="54">
        <f t="shared" si="0"/>
        <v>13693.114610000001</v>
      </c>
      <c r="W15" s="54">
        <f t="shared" si="0"/>
        <v>7071.9772499999999</v>
      </c>
      <c r="X15" s="54">
        <f t="shared" si="0"/>
        <v>20765.09186</v>
      </c>
      <c r="Y15" s="48">
        <f t="shared" si="0"/>
        <v>0</v>
      </c>
      <c r="Z15" s="55">
        <f t="shared" si="0"/>
        <v>5</v>
      </c>
      <c r="AA15" s="55">
        <f t="shared" si="0"/>
        <v>34</v>
      </c>
      <c r="AB15" s="55">
        <f t="shared" si="0"/>
        <v>17</v>
      </c>
      <c r="AC15" s="55">
        <f t="shared" si="0"/>
        <v>40.5</v>
      </c>
      <c r="AD15" s="56">
        <f t="shared" si="0"/>
        <v>6742.9400000000005</v>
      </c>
      <c r="AE15" s="57">
        <f t="shared" si="0"/>
        <v>0.78259999999999996</v>
      </c>
      <c r="AF15" s="70"/>
      <c r="AG15" s="70"/>
      <c r="AH15" s="70"/>
      <c r="AI15" s="70"/>
      <c r="AJ15" s="70"/>
      <c r="AK15" s="70"/>
      <c r="AL15" s="71"/>
      <c r="AM15" s="94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2C427-A98D-49F2-8B06-708BFE775382}">
  <dimension ref="A1"/>
  <sheetViews>
    <sheetView topLeftCell="D6" workbookViewId="0">
      <selection activeCell="J32" sqref="J32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3C276-240E-413B-9CD3-929CBF878F86}">
  <dimension ref="A1:M121"/>
  <sheetViews>
    <sheetView topLeftCell="E13" workbookViewId="0">
      <selection activeCell="H25" sqref="H25"/>
    </sheetView>
  </sheetViews>
  <sheetFormatPr defaultColWidth="23.6640625" defaultRowHeight="12.75" x14ac:dyDescent="0.2"/>
  <cols>
    <col min="1" max="8" width="23.6640625" style="75"/>
    <col min="9" max="9" width="19.6640625" style="75" customWidth="1"/>
    <col min="10" max="10" width="23.6640625" style="75"/>
    <col min="11" max="11" width="30.6640625" style="75" customWidth="1"/>
    <col min="12" max="12" width="30.33203125" style="75" bestFit="1" customWidth="1"/>
    <col min="13" max="16384" width="23.6640625" style="75"/>
  </cols>
  <sheetData>
    <row r="1" spans="1:13" x14ac:dyDescent="0.2">
      <c r="A1" s="74">
        <v>45078</v>
      </c>
    </row>
    <row r="2" spans="1:13" ht="25.5" x14ac:dyDescent="0.2">
      <c r="A2" s="76" t="s">
        <v>52</v>
      </c>
      <c r="B2" s="77" t="s">
        <v>53</v>
      </c>
      <c r="C2" s="76" t="s">
        <v>54</v>
      </c>
      <c r="D2" s="77" t="s">
        <v>55</v>
      </c>
      <c r="E2" s="77" t="s">
        <v>56</v>
      </c>
      <c r="F2" s="77" t="s">
        <v>57</v>
      </c>
      <c r="G2" s="77" t="s">
        <v>58</v>
      </c>
      <c r="H2" s="77" t="s">
        <v>59</v>
      </c>
      <c r="I2" s="77" t="s">
        <v>60</v>
      </c>
      <c r="J2" s="77" t="s">
        <v>61</v>
      </c>
      <c r="K2" s="77" t="s">
        <v>62</v>
      </c>
      <c r="L2" s="77" t="s">
        <v>63</v>
      </c>
      <c r="M2" s="78"/>
    </row>
    <row r="3" spans="1:13" x14ac:dyDescent="0.2">
      <c r="A3" s="74">
        <v>45079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9">
        <v>0.9143</v>
      </c>
    </row>
    <row r="4" spans="1:13" ht="25.5" x14ac:dyDescent="0.2">
      <c r="A4" s="80"/>
      <c r="B4" s="80"/>
      <c r="C4" s="80"/>
      <c r="D4" s="81" t="s">
        <v>75</v>
      </c>
      <c r="E4" s="79" t="e">
        <f t="shared" ref="E4:K4" si="0">SUM(E3:E3)/(5*COUNTIF(E3:E3,"&gt;0"))</f>
        <v>#DIV/0!</v>
      </c>
      <c r="F4" s="79" t="e">
        <f t="shared" si="0"/>
        <v>#DIV/0!</v>
      </c>
      <c r="G4" s="79" t="e">
        <f t="shared" si="0"/>
        <v>#DIV/0!</v>
      </c>
      <c r="H4" s="79" t="e">
        <f t="shared" si="0"/>
        <v>#DIV/0!</v>
      </c>
      <c r="I4" s="79" t="e">
        <f t="shared" si="0"/>
        <v>#DIV/0!</v>
      </c>
      <c r="J4" s="79" t="e">
        <f t="shared" si="0"/>
        <v>#DIV/0!</v>
      </c>
      <c r="K4" s="79" t="e">
        <f t="shared" si="0"/>
        <v>#DIV/0!</v>
      </c>
      <c r="L4" s="79">
        <f>SUM(L3:L3)/COUNTIF(L3:L3,"&gt;0")</f>
        <v>0.9143</v>
      </c>
    </row>
    <row r="5" spans="1:13" x14ac:dyDescent="0.2">
      <c r="A5" s="80"/>
      <c r="B5" s="80"/>
      <c r="C5" s="80"/>
      <c r="D5" s="82"/>
      <c r="E5" s="83"/>
      <c r="F5" s="83"/>
      <c r="G5" s="83"/>
      <c r="H5" s="83"/>
      <c r="I5" s="83"/>
      <c r="J5" s="83"/>
      <c r="K5" s="83"/>
      <c r="L5" s="83"/>
    </row>
    <row r="6" spans="1:13" x14ac:dyDescent="0.2">
      <c r="A6" s="80"/>
      <c r="B6" s="80"/>
      <c r="C6" s="80"/>
      <c r="D6" s="82"/>
      <c r="E6" s="83"/>
      <c r="F6" s="83"/>
      <c r="G6" s="83"/>
      <c r="H6" s="83"/>
      <c r="I6" s="83"/>
      <c r="J6" s="83"/>
      <c r="K6" s="83"/>
      <c r="L6" s="83"/>
    </row>
    <row r="7" spans="1:13" x14ac:dyDescent="0.2">
      <c r="A7" s="391">
        <v>45108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</row>
    <row r="8" spans="1:13" ht="25.5" x14ac:dyDescent="0.2">
      <c r="A8" s="76" t="s">
        <v>52</v>
      </c>
      <c r="B8" s="77" t="s">
        <v>53</v>
      </c>
      <c r="C8" s="76" t="s">
        <v>54</v>
      </c>
      <c r="D8" s="77" t="s">
        <v>55</v>
      </c>
      <c r="E8" s="77" t="s">
        <v>56</v>
      </c>
      <c r="F8" s="77" t="s">
        <v>57</v>
      </c>
      <c r="G8" s="77" t="s">
        <v>58</v>
      </c>
      <c r="H8" s="77" t="s">
        <v>59</v>
      </c>
      <c r="I8" s="77" t="s">
        <v>60</v>
      </c>
      <c r="J8" s="77" t="s">
        <v>61</v>
      </c>
      <c r="K8" s="77" t="s">
        <v>62</v>
      </c>
      <c r="L8" s="77" t="s">
        <v>63</v>
      </c>
    </row>
    <row r="9" spans="1:13" x14ac:dyDescent="0.2">
      <c r="A9" s="74">
        <v>45111</v>
      </c>
      <c r="B9" s="76"/>
      <c r="C9" s="76"/>
      <c r="D9" s="76"/>
      <c r="E9" s="76"/>
      <c r="F9" s="76"/>
      <c r="G9" s="76"/>
      <c r="H9" s="76"/>
      <c r="I9" s="76"/>
      <c r="J9" s="76"/>
      <c r="K9" s="76"/>
      <c r="L9" s="79">
        <v>0.77139999999999997</v>
      </c>
    </row>
    <row r="10" spans="1:13" ht="25.5" x14ac:dyDescent="0.2">
      <c r="D10" s="84" t="s">
        <v>78</v>
      </c>
      <c r="E10" s="79" t="e">
        <f t="shared" ref="E10:K10" si="1">SUM(E9:E9)/(5*COUNTIF(E9:E9,"&gt;0"))</f>
        <v>#DIV/0!</v>
      </c>
      <c r="F10" s="79" t="e">
        <f t="shared" si="1"/>
        <v>#DIV/0!</v>
      </c>
      <c r="G10" s="79" t="e">
        <f t="shared" si="1"/>
        <v>#DIV/0!</v>
      </c>
      <c r="H10" s="79" t="e">
        <f t="shared" si="1"/>
        <v>#DIV/0!</v>
      </c>
      <c r="I10" s="79" t="e">
        <f t="shared" si="1"/>
        <v>#DIV/0!</v>
      </c>
      <c r="J10" s="79" t="e">
        <f t="shared" si="1"/>
        <v>#DIV/0!</v>
      </c>
      <c r="K10" s="79" t="e">
        <f t="shared" si="1"/>
        <v>#DIV/0!</v>
      </c>
      <c r="L10" s="79">
        <f>SUM(L9:L9)/COUNTIF(L9:L9,"&gt;0")</f>
        <v>0.77139999999999997</v>
      </c>
    </row>
    <row r="11" spans="1:13" x14ac:dyDescent="0.2">
      <c r="D11" s="78"/>
    </row>
    <row r="13" spans="1:13" x14ac:dyDescent="0.2">
      <c r="A13" s="391">
        <v>45139</v>
      </c>
      <c r="B13" s="391"/>
      <c r="C13" s="391"/>
      <c r="D13" s="391"/>
      <c r="E13" s="391"/>
      <c r="F13" s="391"/>
      <c r="G13" s="391"/>
      <c r="H13" s="391"/>
      <c r="I13" s="391"/>
      <c r="J13" s="391"/>
      <c r="K13" s="391"/>
      <c r="L13" s="391"/>
    </row>
    <row r="14" spans="1:13" ht="25.5" x14ac:dyDescent="0.2">
      <c r="A14" s="76" t="s">
        <v>52</v>
      </c>
      <c r="B14" s="77" t="s">
        <v>53</v>
      </c>
      <c r="C14" s="76" t="s">
        <v>54</v>
      </c>
      <c r="D14" s="77" t="s">
        <v>55</v>
      </c>
      <c r="E14" s="77" t="s">
        <v>56</v>
      </c>
      <c r="F14" s="77" t="s">
        <v>57</v>
      </c>
      <c r="G14" s="77" t="s">
        <v>58</v>
      </c>
      <c r="H14" s="77" t="s">
        <v>59</v>
      </c>
      <c r="I14" s="77" t="s">
        <v>60</v>
      </c>
      <c r="J14" s="77" t="s">
        <v>61</v>
      </c>
      <c r="K14" s="77" t="s">
        <v>62</v>
      </c>
      <c r="L14" s="77" t="s">
        <v>63</v>
      </c>
    </row>
    <row r="15" spans="1:13" ht="14.45" customHeight="1" x14ac:dyDescent="0.2">
      <c r="A15" s="76"/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9">
        <v>0.9143</v>
      </c>
    </row>
    <row r="16" spans="1:13" ht="25.5" x14ac:dyDescent="0.2">
      <c r="D16" s="84" t="s">
        <v>78</v>
      </c>
      <c r="E16" s="79" t="e">
        <f t="shared" ref="E16:K16" si="2">SUM(E15:E15)/(5*COUNTIF(E15:E15,"&gt;0"))</f>
        <v>#DIV/0!</v>
      </c>
      <c r="F16" s="79" t="e">
        <f t="shared" si="2"/>
        <v>#DIV/0!</v>
      </c>
      <c r="G16" s="79" t="e">
        <f t="shared" si="2"/>
        <v>#DIV/0!</v>
      </c>
      <c r="H16" s="79" t="e">
        <f t="shared" si="2"/>
        <v>#DIV/0!</v>
      </c>
      <c r="I16" s="79" t="e">
        <f t="shared" si="2"/>
        <v>#DIV/0!</v>
      </c>
      <c r="J16" s="79" t="e">
        <f t="shared" si="2"/>
        <v>#DIV/0!</v>
      </c>
      <c r="K16" s="79" t="e">
        <f t="shared" si="2"/>
        <v>#DIV/0!</v>
      </c>
      <c r="L16" s="79">
        <f>SUM(L15:L15)/COUNTIF(L15:L15,"&gt;0")</f>
        <v>0.9143</v>
      </c>
    </row>
    <row r="17" spans="1:12" x14ac:dyDescent="0.2">
      <c r="D17" s="78"/>
    </row>
    <row r="19" spans="1:12" x14ac:dyDescent="0.2">
      <c r="A19" s="391">
        <v>45170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</row>
    <row r="20" spans="1:12" ht="25.5" x14ac:dyDescent="0.2">
      <c r="A20" s="76" t="s">
        <v>52</v>
      </c>
      <c r="B20" s="77" t="s">
        <v>53</v>
      </c>
      <c r="C20" s="76" t="s">
        <v>54</v>
      </c>
      <c r="D20" s="77" t="s">
        <v>55</v>
      </c>
      <c r="E20" s="77" t="s">
        <v>56</v>
      </c>
      <c r="F20" s="77" t="s">
        <v>57</v>
      </c>
      <c r="G20" s="77" t="s">
        <v>58</v>
      </c>
      <c r="H20" s="77" t="s">
        <v>59</v>
      </c>
      <c r="I20" s="77" t="s">
        <v>60</v>
      </c>
      <c r="J20" s="77" t="s">
        <v>61</v>
      </c>
      <c r="K20" s="77" t="s">
        <v>62</v>
      </c>
      <c r="L20" s="77" t="s">
        <v>63</v>
      </c>
    </row>
    <row r="21" spans="1:12" x14ac:dyDescent="0.2">
      <c r="A21" s="76"/>
      <c r="B21" s="76"/>
      <c r="C21" s="76"/>
      <c r="D21" s="76"/>
      <c r="E21" s="76"/>
      <c r="F21" s="76"/>
      <c r="G21" s="76"/>
      <c r="H21" s="76"/>
      <c r="I21" s="76"/>
      <c r="J21" s="76"/>
      <c r="K21" s="76"/>
      <c r="L21" s="79">
        <f t="shared" ref="L21:L28" si="3">SUM(E21:K21)/35</f>
        <v>0</v>
      </c>
    </row>
    <row r="22" spans="1:12" x14ac:dyDescent="0.2">
      <c r="A22" s="76"/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9">
        <f t="shared" si="3"/>
        <v>0</v>
      </c>
    </row>
    <row r="23" spans="1:12" x14ac:dyDescent="0.2">
      <c r="A23" s="76"/>
      <c r="B23" s="76"/>
      <c r="C23" s="76"/>
      <c r="D23" s="76"/>
      <c r="E23" s="76"/>
      <c r="F23" s="76"/>
      <c r="G23" s="76"/>
      <c r="H23" s="76"/>
      <c r="I23" s="76"/>
      <c r="J23" s="76"/>
      <c r="K23" s="76"/>
      <c r="L23" s="79">
        <f t="shared" si="3"/>
        <v>0</v>
      </c>
    </row>
    <row r="24" spans="1:12" x14ac:dyDescent="0.2">
      <c r="A24" s="76"/>
      <c r="B24" s="76"/>
      <c r="C24" s="76"/>
      <c r="D24" s="76"/>
      <c r="E24" s="76"/>
      <c r="F24" s="76"/>
      <c r="G24" s="76"/>
      <c r="H24" s="76"/>
      <c r="I24" s="76"/>
      <c r="J24" s="76"/>
      <c r="K24" s="76"/>
      <c r="L24" s="79">
        <f t="shared" si="3"/>
        <v>0</v>
      </c>
    </row>
    <row r="25" spans="1:12" x14ac:dyDescent="0.2">
      <c r="A25" s="76"/>
      <c r="B25" s="76"/>
      <c r="C25" s="76"/>
      <c r="D25" s="76"/>
      <c r="E25" s="76"/>
      <c r="F25" s="76"/>
      <c r="G25" s="76"/>
      <c r="H25" s="76"/>
      <c r="I25" s="76"/>
      <c r="J25" s="76"/>
      <c r="K25" s="76"/>
      <c r="L25" s="79">
        <f t="shared" si="3"/>
        <v>0</v>
      </c>
    </row>
    <row r="26" spans="1:12" x14ac:dyDescent="0.2">
      <c r="A26" s="76"/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9">
        <f t="shared" si="3"/>
        <v>0</v>
      </c>
    </row>
    <row r="27" spans="1:12" x14ac:dyDescent="0.2">
      <c r="A27" s="76"/>
      <c r="B27" s="76"/>
      <c r="C27" s="76"/>
      <c r="D27" s="76"/>
      <c r="E27" s="76"/>
      <c r="F27" s="76"/>
      <c r="G27" s="76"/>
      <c r="H27" s="76"/>
      <c r="I27" s="76"/>
      <c r="J27" s="76"/>
      <c r="K27" s="76"/>
      <c r="L27" s="79">
        <f t="shared" si="3"/>
        <v>0</v>
      </c>
    </row>
    <row r="28" spans="1:12" x14ac:dyDescent="0.2">
      <c r="A28" s="76"/>
      <c r="B28" s="76"/>
      <c r="C28" s="76"/>
      <c r="D28" s="76"/>
      <c r="E28" s="76"/>
      <c r="F28" s="76"/>
      <c r="G28" s="76"/>
      <c r="H28" s="76"/>
      <c r="I28" s="76"/>
      <c r="J28" s="76"/>
      <c r="K28" s="76"/>
      <c r="L28" s="79">
        <f t="shared" si="3"/>
        <v>0</v>
      </c>
    </row>
    <row r="29" spans="1:12" x14ac:dyDescent="0.2">
      <c r="A29" s="76"/>
      <c r="B29" s="76"/>
      <c r="C29" s="76"/>
      <c r="D29" s="76"/>
      <c r="E29" s="76"/>
      <c r="F29" s="76"/>
      <c r="G29" s="76"/>
      <c r="H29" s="76"/>
      <c r="I29" s="76"/>
      <c r="J29" s="76"/>
      <c r="K29" s="76"/>
      <c r="L29" s="79">
        <f>SUM(E29:K29)/35</f>
        <v>0</v>
      </c>
    </row>
    <row r="30" spans="1:12" ht="25.5" x14ac:dyDescent="0.2">
      <c r="D30" s="84" t="s">
        <v>78</v>
      </c>
      <c r="E30" s="79" t="e">
        <f>SUM(E21:E29)/(5*COUNTIF(E21:E29,"&gt;0"))</f>
        <v>#DIV/0!</v>
      </c>
      <c r="F30" s="79" t="e">
        <f t="shared" ref="F30:K30" si="4">SUM(F21:F29)/(5*COUNTIF(F21:F29,"&gt;0"))</f>
        <v>#DIV/0!</v>
      </c>
      <c r="G30" s="79" t="e">
        <f t="shared" si="4"/>
        <v>#DIV/0!</v>
      </c>
      <c r="H30" s="79" t="e">
        <f t="shared" si="4"/>
        <v>#DIV/0!</v>
      </c>
      <c r="I30" s="79" t="e">
        <f t="shared" si="4"/>
        <v>#DIV/0!</v>
      </c>
      <c r="J30" s="79" t="e">
        <f t="shared" si="4"/>
        <v>#DIV/0!</v>
      </c>
      <c r="K30" s="79" t="e">
        <f t="shared" si="4"/>
        <v>#DIV/0!</v>
      </c>
      <c r="L30" s="79" t="e">
        <f>SUM(L21:L29)/COUNTIF(L21:L29,"&gt;0")</f>
        <v>#DIV/0!</v>
      </c>
    </row>
    <row r="31" spans="1:12" x14ac:dyDescent="0.2">
      <c r="D31" s="78"/>
    </row>
    <row r="33" spans="1:12" x14ac:dyDescent="0.2">
      <c r="A33" s="391">
        <v>45200</v>
      </c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91"/>
    </row>
    <row r="34" spans="1:12" ht="25.5" x14ac:dyDescent="0.2">
      <c r="A34" s="76" t="s">
        <v>52</v>
      </c>
      <c r="B34" s="77" t="s">
        <v>53</v>
      </c>
      <c r="C34" s="76" t="s">
        <v>54</v>
      </c>
      <c r="D34" s="77" t="s">
        <v>55</v>
      </c>
      <c r="E34" s="77" t="s">
        <v>56</v>
      </c>
      <c r="F34" s="77" t="s">
        <v>57</v>
      </c>
      <c r="G34" s="77" t="s">
        <v>58</v>
      </c>
      <c r="H34" s="77" t="s">
        <v>59</v>
      </c>
      <c r="I34" s="77" t="s">
        <v>60</v>
      </c>
      <c r="J34" s="77" t="s">
        <v>61</v>
      </c>
      <c r="K34" s="77" t="s">
        <v>62</v>
      </c>
      <c r="L34" s="77" t="s">
        <v>63</v>
      </c>
    </row>
    <row r="35" spans="1:12" x14ac:dyDescent="0.2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9">
        <f>SUM(E35:K35)/35</f>
        <v>0</v>
      </c>
    </row>
    <row r="36" spans="1:12" x14ac:dyDescent="0.2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9">
        <f t="shared" ref="L36:L44" si="5">SUM(E36:K36)/35</f>
        <v>0</v>
      </c>
    </row>
    <row r="37" spans="1:12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9">
        <f t="shared" si="5"/>
        <v>0</v>
      </c>
    </row>
    <row r="38" spans="1:12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9">
        <f t="shared" si="5"/>
        <v>0</v>
      </c>
    </row>
    <row r="39" spans="1:12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9">
        <f t="shared" si="5"/>
        <v>0</v>
      </c>
    </row>
    <row r="40" spans="1:12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9">
        <f t="shared" si="5"/>
        <v>0</v>
      </c>
    </row>
    <row r="41" spans="1:12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9">
        <f t="shared" si="5"/>
        <v>0</v>
      </c>
    </row>
    <row r="42" spans="1:12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9">
        <f t="shared" si="5"/>
        <v>0</v>
      </c>
    </row>
    <row r="43" spans="1:12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9">
        <f t="shared" si="5"/>
        <v>0</v>
      </c>
    </row>
    <row r="44" spans="1:12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9">
        <f t="shared" si="5"/>
        <v>0</v>
      </c>
    </row>
    <row r="45" spans="1:12" ht="25.5" x14ac:dyDescent="0.2">
      <c r="D45" s="84" t="s">
        <v>78</v>
      </c>
      <c r="E45" s="79" t="e">
        <f>SUM(E36:E44)/(5*COUNTIF(E36:E44,"&gt;0"))</f>
        <v>#DIV/0!</v>
      </c>
      <c r="F45" s="79" t="e">
        <f t="shared" ref="F45:K45" si="6">SUM(F36:F44)/(5*COUNTIF(F36:F44,"&gt;0"))</f>
        <v>#DIV/0!</v>
      </c>
      <c r="G45" s="79" t="e">
        <f t="shared" si="6"/>
        <v>#DIV/0!</v>
      </c>
      <c r="H45" s="79" t="e">
        <f t="shared" si="6"/>
        <v>#DIV/0!</v>
      </c>
      <c r="I45" s="79" t="e">
        <f t="shared" si="6"/>
        <v>#DIV/0!</v>
      </c>
      <c r="J45" s="79" t="e">
        <f t="shared" si="6"/>
        <v>#DIV/0!</v>
      </c>
      <c r="K45" s="79" t="e">
        <f t="shared" si="6"/>
        <v>#DIV/0!</v>
      </c>
      <c r="L45" s="79" t="e">
        <f>SUM(L35:L44)/COUNTIF(L35:L44,"&gt;0")</f>
        <v>#DIV/0!</v>
      </c>
    </row>
    <row r="46" spans="1:12" x14ac:dyDescent="0.2">
      <c r="D46" s="78"/>
    </row>
    <row r="47" spans="1:12" x14ac:dyDescent="0.2">
      <c r="D47" s="78"/>
    </row>
    <row r="48" spans="1:12" x14ac:dyDescent="0.2">
      <c r="A48" s="391">
        <v>45231</v>
      </c>
      <c r="B48" s="391"/>
      <c r="C48" s="391"/>
      <c r="D48" s="391"/>
      <c r="E48" s="391"/>
      <c r="F48" s="391"/>
      <c r="G48" s="391"/>
      <c r="H48" s="391"/>
      <c r="I48" s="391"/>
      <c r="J48" s="391"/>
      <c r="K48" s="391"/>
      <c r="L48" s="391"/>
    </row>
    <row r="49" spans="1:12" ht="25.5" x14ac:dyDescent="0.2">
      <c r="A49" s="76" t="s">
        <v>52</v>
      </c>
      <c r="B49" s="77" t="s">
        <v>53</v>
      </c>
      <c r="C49" s="76" t="s">
        <v>54</v>
      </c>
      <c r="D49" s="77" t="s">
        <v>55</v>
      </c>
      <c r="E49" s="77" t="s">
        <v>56</v>
      </c>
      <c r="F49" s="77" t="s">
        <v>57</v>
      </c>
      <c r="G49" s="77" t="s">
        <v>58</v>
      </c>
      <c r="H49" s="77" t="s">
        <v>59</v>
      </c>
      <c r="I49" s="77" t="s">
        <v>60</v>
      </c>
      <c r="J49" s="77" t="s">
        <v>61</v>
      </c>
      <c r="K49" s="77" t="s">
        <v>62</v>
      </c>
      <c r="L49" s="77" t="s">
        <v>63</v>
      </c>
    </row>
    <row r="50" spans="1:12" x14ac:dyDescent="0.2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9">
        <f>SUM(E50:K50)/35</f>
        <v>0</v>
      </c>
    </row>
    <row r="51" spans="1:12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9">
        <f t="shared" ref="L51:L58" si="7">SUM(E51:K51)/35</f>
        <v>0</v>
      </c>
    </row>
    <row r="52" spans="1:12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9">
        <f t="shared" si="7"/>
        <v>0</v>
      </c>
    </row>
    <row r="53" spans="1:1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9">
        <f t="shared" si="7"/>
        <v>0</v>
      </c>
    </row>
    <row r="54" spans="1:1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9">
        <f t="shared" si="7"/>
        <v>0</v>
      </c>
    </row>
    <row r="55" spans="1:1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9">
        <f t="shared" si="7"/>
        <v>0</v>
      </c>
    </row>
    <row r="56" spans="1:12" x14ac:dyDescent="0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9">
        <f t="shared" si="7"/>
        <v>0</v>
      </c>
    </row>
    <row r="57" spans="1:12" x14ac:dyDescent="0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9">
        <f t="shared" si="7"/>
        <v>0</v>
      </c>
    </row>
    <row r="58" spans="1:12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9">
        <f t="shared" si="7"/>
        <v>0</v>
      </c>
    </row>
    <row r="59" spans="1:12" ht="25.5" x14ac:dyDescent="0.2">
      <c r="D59" s="84" t="s">
        <v>78</v>
      </c>
      <c r="E59" s="79" t="e">
        <f>SUM(E50:E58)/(5*COUNTIF(E50:E58,"&gt;0"))</f>
        <v>#DIV/0!</v>
      </c>
      <c r="F59" s="79" t="e">
        <f t="shared" ref="F59:K59" si="8">SUM(F50:F58)/(5*COUNTIF(F50:F58,"&gt;0"))</f>
        <v>#DIV/0!</v>
      </c>
      <c r="G59" s="79" t="e">
        <f t="shared" si="8"/>
        <v>#DIV/0!</v>
      </c>
      <c r="H59" s="79" t="e">
        <f t="shared" si="8"/>
        <v>#DIV/0!</v>
      </c>
      <c r="I59" s="79" t="e">
        <f t="shared" si="8"/>
        <v>#DIV/0!</v>
      </c>
      <c r="J59" s="79" t="e">
        <f t="shared" si="8"/>
        <v>#DIV/0!</v>
      </c>
      <c r="K59" s="79" t="e">
        <f t="shared" si="8"/>
        <v>#DIV/0!</v>
      </c>
      <c r="L59" s="79" t="e">
        <f>SUM(L50:L58)/COUNTIF(L50:L58,"&gt;0")</f>
        <v>#DIV/0!</v>
      </c>
    </row>
    <row r="60" spans="1:12" x14ac:dyDescent="0.2">
      <c r="D60" s="82"/>
      <c r="E60" s="80"/>
      <c r="F60" s="80"/>
      <c r="G60" s="80"/>
      <c r="H60" s="80"/>
      <c r="I60" s="80"/>
      <c r="J60" s="80"/>
      <c r="K60" s="80"/>
      <c r="L60" s="80"/>
    </row>
    <row r="62" spans="1:12" x14ac:dyDescent="0.2">
      <c r="A62" s="391">
        <v>45261</v>
      </c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</row>
    <row r="63" spans="1:12" ht="25.5" x14ac:dyDescent="0.2">
      <c r="A63" s="76" t="s">
        <v>52</v>
      </c>
      <c r="B63" s="77" t="s">
        <v>53</v>
      </c>
      <c r="C63" s="76" t="s">
        <v>54</v>
      </c>
      <c r="D63" s="77" t="s">
        <v>55</v>
      </c>
      <c r="E63" s="77" t="s">
        <v>56</v>
      </c>
      <c r="F63" s="77" t="s">
        <v>57</v>
      </c>
      <c r="G63" s="77" t="s">
        <v>58</v>
      </c>
      <c r="H63" s="77" t="s">
        <v>59</v>
      </c>
      <c r="I63" s="77" t="s">
        <v>60</v>
      </c>
      <c r="J63" s="77" t="s">
        <v>61</v>
      </c>
      <c r="K63" s="77" t="s">
        <v>62</v>
      </c>
      <c r="L63" s="77" t="s">
        <v>63</v>
      </c>
    </row>
    <row r="64" spans="1:12" x14ac:dyDescent="0.2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9">
        <f t="shared" ref="L64:L73" si="9">SUM(E64:K64)/35</f>
        <v>0</v>
      </c>
    </row>
    <row r="65" spans="1:12" x14ac:dyDescent="0.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9">
        <f t="shared" si="9"/>
        <v>0</v>
      </c>
    </row>
    <row r="66" spans="1:12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9">
        <f t="shared" si="9"/>
        <v>0</v>
      </c>
    </row>
    <row r="67" spans="1:1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9">
        <f t="shared" si="9"/>
        <v>0</v>
      </c>
    </row>
    <row r="68" spans="1:12" x14ac:dyDescent="0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9">
        <f t="shared" si="9"/>
        <v>0</v>
      </c>
    </row>
    <row r="69" spans="1:12" x14ac:dyDescent="0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9">
        <f t="shared" si="9"/>
        <v>0</v>
      </c>
    </row>
    <row r="70" spans="1:12" x14ac:dyDescent="0.2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9">
        <f t="shared" si="9"/>
        <v>0</v>
      </c>
    </row>
    <row r="71" spans="1:12" x14ac:dyDescent="0.2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9">
        <f t="shared" si="9"/>
        <v>0</v>
      </c>
    </row>
    <row r="72" spans="1:12" x14ac:dyDescent="0.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9">
        <f t="shared" si="9"/>
        <v>0</v>
      </c>
    </row>
    <row r="73" spans="1:12" x14ac:dyDescent="0.2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9">
        <f t="shared" si="9"/>
        <v>0</v>
      </c>
    </row>
    <row r="74" spans="1:12" ht="25.5" x14ac:dyDescent="0.2">
      <c r="D74" s="84" t="s">
        <v>78</v>
      </c>
      <c r="E74" s="79" t="e">
        <f>SUM(E64:E73)/(5*COUNTIF(E64:E73,"&gt;0"))</f>
        <v>#DIV/0!</v>
      </c>
      <c r="F74" s="79" t="e">
        <f t="shared" ref="F74:K74" si="10">SUM(F64:F73)/(5*COUNTIF(F64:F73,"&gt;0"))</f>
        <v>#DIV/0!</v>
      </c>
      <c r="G74" s="79" t="e">
        <f t="shared" si="10"/>
        <v>#DIV/0!</v>
      </c>
      <c r="H74" s="79" t="e">
        <f t="shared" si="10"/>
        <v>#DIV/0!</v>
      </c>
      <c r="I74" s="79" t="e">
        <f t="shared" si="10"/>
        <v>#DIV/0!</v>
      </c>
      <c r="J74" s="79" t="e">
        <f t="shared" si="10"/>
        <v>#DIV/0!</v>
      </c>
      <c r="K74" s="79" t="e">
        <f t="shared" si="10"/>
        <v>#DIV/0!</v>
      </c>
      <c r="L74" s="79" t="e">
        <f>SUM(L64:L73)/COUNTIF(L64:L73,"&gt;0")</f>
        <v>#DIV/0!</v>
      </c>
    </row>
    <row r="75" spans="1:12" x14ac:dyDescent="0.2">
      <c r="D75" s="78"/>
    </row>
    <row r="77" spans="1:12" x14ac:dyDescent="0.2">
      <c r="A77" s="391">
        <v>45292</v>
      </c>
      <c r="B77" s="391"/>
      <c r="C77" s="391"/>
      <c r="D77" s="391"/>
      <c r="E77" s="391"/>
      <c r="F77" s="391"/>
      <c r="G77" s="391"/>
      <c r="H77" s="391"/>
      <c r="I77" s="391"/>
      <c r="J77" s="391"/>
      <c r="K77" s="391"/>
      <c r="L77" s="391"/>
    </row>
    <row r="78" spans="1:12" ht="25.5" x14ac:dyDescent="0.2">
      <c r="A78" s="76" t="s">
        <v>52</v>
      </c>
      <c r="B78" s="77" t="s">
        <v>53</v>
      </c>
      <c r="C78" s="76" t="s">
        <v>54</v>
      </c>
      <c r="D78" s="77" t="s">
        <v>55</v>
      </c>
      <c r="E78" s="77" t="s">
        <v>56</v>
      </c>
      <c r="F78" s="77" t="s">
        <v>57</v>
      </c>
      <c r="G78" s="77" t="s">
        <v>58</v>
      </c>
      <c r="H78" s="77" t="s">
        <v>59</v>
      </c>
      <c r="I78" s="77" t="s">
        <v>60</v>
      </c>
      <c r="J78" s="77" t="s">
        <v>61</v>
      </c>
      <c r="K78" s="77" t="s">
        <v>62</v>
      </c>
      <c r="L78" s="77" t="s">
        <v>63</v>
      </c>
    </row>
    <row r="79" spans="1:12" x14ac:dyDescent="0.2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9">
        <f t="shared" ref="L79:L89" si="11">SUM(E79:K79)/35</f>
        <v>0</v>
      </c>
    </row>
    <row r="80" spans="1:12" x14ac:dyDescent="0.2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9">
        <f t="shared" si="11"/>
        <v>0</v>
      </c>
    </row>
    <row r="81" spans="1:12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9">
        <f t="shared" si="11"/>
        <v>0</v>
      </c>
    </row>
    <row r="82" spans="1:12" x14ac:dyDescent="0.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9">
        <f t="shared" si="11"/>
        <v>0</v>
      </c>
    </row>
    <row r="83" spans="1:12" x14ac:dyDescent="0.2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9">
        <f t="shared" si="11"/>
        <v>0</v>
      </c>
    </row>
    <row r="84" spans="1:12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9">
        <f t="shared" si="11"/>
        <v>0</v>
      </c>
    </row>
    <row r="85" spans="1:12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9">
        <f t="shared" si="11"/>
        <v>0</v>
      </c>
    </row>
    <row r="86" spans="1:12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9">
        <f t="shared" si="11"/>
        <v>0</v>
      </c>
    </row>
    <row r="87" spans="1:12" x14ac:dyDescent="0.2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9">
        <f t="shared" si="11"/>
        <v>0</v>
      </c>
    </row>
    <row r="88" spans="1:1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9">
        <f t="shared" si="11"/>
        <v>0</v>
      </c>
    </row>
    <row r="89" spans="1:12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9">
        <f t="shared" si="11"/>
        <v>0</v>
      </c>
    </row>
    <row r="90" spans="1:12" ht="25.5" x14ac:dyDescent="0.2">
      <c r="D90" s="85" t="s">
        <v>78</v>
      </c>
      <c r="E90" s="79" t="e">
        <f>SUM(E79:E89)/(5*COUNTIF(E79:E89,"&gt;0"))</f>
        <v>#DIV/0!</v>
      </c>
      <c r="F90" s="79" t="e">
        <f t="shared" ref="F90:K90" si="12">SUM(F79:F89)/(5*COUNTIF(F79:F89,"&gt;0"))</f>
        <v>#DIV/0!</v>
      </c>
      <c r="G90" s="79" t="e">
        <f t="shared" si="12"/>
        <v>#DIV/0!</v>
      </c>
      <c r="H90" s="79" t="e">
        <f t="shared" si="12"/>
        <v>#DIV/0!</v>
      </c>
      <c r="I90" s="79" t="e">
        <f t="shared" si="12"/>
        <v>#DIV/0!</v>
      </c>
      <c r="J90" s="79" t="e">
        <f t="shared" si="12"/>
        <v>#DIV/0!</v>
      </c>
      <c r="K90" s="79" t="e">
        <f t="shared" si="12"/>
        <v>#DIV/0!</v>
      </c>
      <c r="L90" s="79" t="e">
        <f>SUM(L79:L89)/COUNTIF(L79:L89,"&gt;0")</f>
        <v>#DIV/0!</v>
      </c>
    </row>
    <row r="91" spans="1:12" x14ac:dyDescent="0.2">
      <c r="D91" s="78"/>
    </row>
    <row r="93" spans="1:12" x14ac:dyDescent="0.2">
      <c r="A93" s="391">
        <v>45323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</row>
    <row r="94" spans="1:12" ht="25.5" x14ac:dyDescent="0.2">
      <c r="A94" s="76" t="s">
        <v>52</v>
      </c>
      <c r="B94" s="77" t="s">
        <v>53</v>
      </c>
      <c r="C94" s="76" t="s">
        <v>54</v>
      </c>
      <c r="D94" s="77" t="s">
        <v>55</v>
      </c>
      <c r="E94" s="77" t="s">
        <v>56</v>
      </c>
      <c r="F94" s="77" t="s">
        <v>57</v>
      </c>
      <c r="G94" s="77" t="s">
        <v>58</v>
      </c>
      <c r="H94" s="77" t="s">
        <v>59</v>
      </c>
      <c r="I94" s="77" t="s">
        <v>60</v>
      </c>
      <c r="J94" s="77" t="s">
        <v>61</v>
      </c>
      <c r="K94" s="77" t="s">
        <v>62</v>
      </c>
      <c r="L94" s="77" t="s">
        <v>63</v>
      </c>
    </row>
    <row r="95" spans="1:12" x14ac:dyDescent="0.2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9">
        <f t="shared" ref="L95:L104" si="13">SUM(E95:K95)/35</f>
        <v>0</v>
      </c>
    </row>
    <row r="96" spans="1:12" x14ac:dyDescent="0.2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9">
        <f t="shared" si="13"/>
        <v>0</v>
      </c>
    </row>
    <row r="97" spans="1:12" x14ac:dyDescent="0.2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9">
        <f t="shared" si="13"/>
        <v>0</v>
      </c>
    </row>
    <row r="98" spans="1:12" x14ac:dyDescent="0.2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9">
        <f t="shared" si="13"/>
        <v>0</v>
      </c>
    </row>
    <row r="99" spans="1:12" x14ac:dyDescent="0.2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9">
        <f t="shared" si="13"/>
        <v>0</v>
      </c>
    </row>
    <row r="100" spans="1:12" x14ac:dyDescent="0.2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9">
        <f t="shared" si="13"/>
        <v>0</v>
      </c>
    </row>
    <row r="101" spans="1:12" x14ac:dyDescent="0.2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9">
        <f t="shared" si="13"/>
        <v>0</v>
      </c>
    </row>
    <row r="102" spans="1:12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9">
        <f t="shared" si="13"/>
        <v>0</v>
      </c>
    </row>
    <row r="103" spans="1:12" x14ac:dyDescent="0.2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9">
        <f t="shared" si="13"/>
        <v>0</v>
      </c>
    </row>
    <row r="104" spans="1:12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9">
        <f t="shared" si="13"/>
        <v>0</v>
      </c>
    </row>
    <row r="105" spans="1:12" ht="25.5" x14ac:dyDescent="0.2">
      <c r="D105" s="85" t="s">
        <v>78</v>
      </c>
      <c r="E105" s="79" t="e">
        <f>SUM(E95:E104)/(5*COUNTIF(E95:E104,"&gt;0"))</f>
        <v>#DIV/0!</v>
      </c>
      <c r="F105" s="79" t="e">
        <f t="shared" ref="F105:K105" si="14">SUM(F95:F104)/(5*COUNTIF(F95:F104,"&gt;0"))</f>
        <v>#DIV/0!</v>
      </c>
      <c r="G105" s="79" t="e">
        <f t="shared" si="14"/>
        <v>#DIV/0!</v>
      </c>
      <c r="H105" s="79" t="e">
        <f t="shared" si="14"/>
        <v>#DIV/0!</v>
      </c>
      <c r="I105" s="79" t="e">
        <f t="shared" si="14"/>
        <v>#DIV/0!</v>
      </c>
      <c r="J105" s="79" t="e">
        <f t="shared" si="14"/>
        <v>#DIV/0!</v>
      </c>
      <c r="K105" s="79" t="e">
        <f t="shared" si="14"/>
        <v>#DIV/0!</v>
      </c>
      <c r="L105" s="79" t="e">
        <f>SUM(L95:L104)/COUNTIF(L95:L104,"&gt;0")</f>
        <v>#DIV/0!</v>
      </c>
    </row>
    <row r="109" spans="1:12" x14ac:dyDescent="0.2">
      <c r="A109" s="391">
        <v>45352</v>
      </c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</row>
    <row r="110" spans="1:12" ht="25.5" x14ac:dyDescent="0.2">
      <c r="A110" s="76" t="s">
        <v>52</v>
      </c>
      <c r="B110" s="77" t="s">
        <v>53</v>
      </c>
      <c r="C110" s="76" t="s">
        <v>54</v>
      </c>
      <c r="D110" s="77" t="s">
        <v>55</v>
      </c>
      <c r="E110" s="77" t="s">
        <v>56</v>
      </c>
      <c r="F110" s="77" t="s">
        <v>57</v>
      </c>
      <c r="G110" s="77" t="s">
        <v>58</v>
      </c>
      <c r="H110" s="77" t="s">
        <v>59</v>
      </c>
      <c r="I110" s="77" t="s">
        <v>60</v>
      </c>
      <c r="J110" s="77" t="s">
        <v>61</v>
      </c>
      <c r="K110" s="77" t="s">
        <v>62</v>
      </c>
      <c r="L110" s="77" t="s">
        <v>63</v>
      </c>
    </row>
    <row r="111" spans="1:12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9">
        <f t="shared" ref="L111:L120" si="15">SUM(E111:K111)/35</f>
        <v>0</v>
      </c>
    </row>
    <row r="112" spans="1:12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9">
        <f t="shared" si="15"/>
        <v>0</v>
      </c>
    </row>
    <row r="113" spans="1:12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9">
        <f t="shared" si="15"/>
        <v>0</v>
      </c>
    </row>
    <row r="114" spans="1:12" x14ac:dyDescent="0.2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9">
        <f t="shared" si="15"/>
        <v>0</v>
      </c>
    </row>
    <row r="115" spans="1:12" x14ac:dyDescent="0.2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9">
        <f t="shared" si="15"/>
        <v>0</v>
      </c>
    </row>
    <row r="116" spans="1:12" x14ac:dyDescent="0.2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9">
        <f t="shared" si="15"/>
        <v>0</v>
      </c>
    </row>
    <row r="117" spans="1:1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9">
        <f t="shared" si="15"/>
        <v>0</v>
      </c>
    </row>
    <row r="118" spans="1:1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9">
        <f t="shared" si="15"/>
        <v>0</v>
      </c>
    </row>
    <row r="119" spans="1:12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9">
        <f t="shared" si="15"/>
        <v>0</v>
      </c>
    </row>
    <row r="120" spans="1:12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9">
        <f t="shared" si="15"/>
        <v>0</v>
      </c>
    </row>
    <row r="121" spans="1:12" ht="25.5" x14ac:dyDescent="0.2">
      <c r="D121" s="85" t="s">
        <v>78</v>
      </c>
      <c r="E121" s="79" t="e">
        <f>SUM(E111:E120)/(5*COUNTIF(E111:E120,"&gt;0"))</f>
        <v>#DIV/0!</v>
      </c>
      <c r="F121" s="79" t="e">
        <f t="shared" ref="F121:K121" si="16">SUM(F111:F120)/(5*COUNTIF(F111:F120,"&gt;0"))</f>
        <v>#DIV/0!</v>
      </c>
      <c r="G121" s="79" t="e">
        <f t="shared" si="16"/>
        <v>#DIV/0!</v>
      </c>
      <c r="H121" s="79" t="e">
        <f t="shared" si="16"/>
        <v>#DIV/0!</v>
      </c>
      <c r="I121" s="79" t="e">
        <f t="shared" si="16"/>
        <v>#DIV/0!</v>
      </c>
      <c r="J121" s="79" t="e">
        <f t="shared" si="16"/>
        <v>#DIV/0!</v>
      </c>
      <c r="K121" s="79" t="e">
        <f t="shared" si="16"/>
        <v>#DIV/0!</v>
      </c>
      <c r="L121" s="79" t="e">
        <f>SUM(L111:L120)/COUNTIF(L111:L120,"&gt;0")</f>
        <v>#DIV/0!</v>
      </c>
    </row>
  </sheetData>
  <mergeCells count="9">
    <mergeCell ref="A77:L77"/>
    <mergeCell ref="A93:L93"/>
    <mergeCell ref="A109:L109"/>
    <mergeCell ref="A7:L7"/>
    <mergeCell ref="A13:L13"/>
    <mergeCell ref="A19:L19"/>
    <mergeCell ref="A33:L33"/>
    <mergeCell ref="A48:L48"/>
    <mergeCell ref="A62:L6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BAC2B-3F1B-43EB-B443-A25E9FAF4360}">
  <dimension ref="A1:AM15"/>
  <sheetViews>
    <sheetView workbookViewId="0">
      <pane xSplit="1" ySplit="2" topLeftCell="AG3" activePane="bottomRight" state="frozen"/>
      <selection pane="topRight" activeCell="B1" sqref="B1"/>
      <selection pane="bottomLeft" activeCell="A3" sqref="A3"/>
      <selection pane="bottomRight" activeCell="AM1" sqref="AM1:AM2"/>
    </sheetView>
  </sheetViews>
  <sheetFormatPr defaultColWidth="9.33203125" defaultRowHeight="12.75" x14ac:dyDescent="0.2"/>
  <cols>
    <col min="1" max="1" width="19.83203125" style="72" bestFit="1" customWidth="1"/>
    <col min="2" max="2" width="9.33203125" style="72"/>
    <col min="3" max="3" width="13.5" style="72" customWidth="1"/>
    <col min="4" max="4" width="14.1640625" style="72" customWidth="1"/>
    <col min="5" max="5" width="13.83203125" style="72" customWidth="1"/>
    <col min="6" max="6" width="15.5" style="72" customWidth="1"/>
    <col min="7" max="7" width="16.1640625" style="72" customWidth="1"/>
    <col min="8" max="8" width="15" style="72" customWidth="1"/>
    <col min="9" max="10" width="19.1640625" style="72" customWidth="1"/>
    <col min="11" max="11" width="18" style="72" customWidth="1"/>
    <col min="12" max="12" width="16" style="72" customWidth="1"/>
    <col min="13" max="13" width="18.6640625" style="72" customWidth="1"/>
    <col min="14" max="14" width="20.33203125" style="72" customWidth="1"/>
    <col min="15" max="15" width="15.6640625" style="72" customWidth="1"/>
    <col min="16" max="16" width="18.83203125" style="72" customWidth="1"/>
    <col min="17" max="17" width="19.83203125" style="72" customWidth="1"/>
    <col min="18" max="18" width="18.6640625" style="72" customWidth="1"/>
    <col min="19" max="19" width="18.33203125" style="72" customWidth="1"/>
    <col min="20" max="20" width="19.5" style="72" customWidth="1"/>
    <col min="21" max="24" width="19.6640625" style="72" customWidth="1"/>
    <col min="25" max="25" width="15.5" style="72" customWidth="1"/>
    <col min="26" max="26" width="20.83203125" style="72" customWidth="1"/>
    <col min="27" max="27" width="20" style="72" customWidth="1"/>
    <col min="28" max="28" width="21.1640625" style="72" customWidth="1"/>
    <col min="29" max="30" width="16.33203125" style="72" customWidth="1"/>
    <col min="31" max="31" width="18.83203125" style="72" customWidth="1"/>
    <col min="32" max="32" width="16" style="72" customWidth="1"/>
    <col min="33" max="33" width="16.83203125" style="72" customWidth="1"/>
    <col min="34" max="34" width="16" style="72" customWidth="1"/>
    <col min="35" max="35" width="14.5" style="72" customWidth="1"/>
    <col min="36" max="36" width="16" style="72" customWidth="1"/>
    <col min="37" max="37" width="14" style="72" customWidth="1"/>
    <col min="38" max="39" width="20.33203125" style="72" customWidth="1"/>
    <col min="40" max="16384" width="9.33203125" style="72"/>
  </cols>
  <sheetData>
    <row r="1" spans="1:39" s="73" customFormat="1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405" t="s">
        <v>83</v>
      </c>
      <c r="R1" s="406"/>
      <c r="S1" s="406"/>
      <c r="T1" s="406"/>
      <c r="U1" s="406"/>
      <c r="V1" s="406"/>
      <c r="W1" s="406"/>
      <c r="X1" s="406"/>
      <c r="Y1" s="407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63</v>
      </c>
    </row>
    <row r="2" spans="1:39" ht="60.75" customHeight="1" x14ac:dyDescent="0.2">
      <c r="A2" s="42" t="s">
        <v>0</v>
      </c>
      <c r="B2" s="43" t="s">
        <v>1</v>
      </c>
      <c r="C2" s="43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38</v>
      </c>
      <c r="K2" s="45" t="s">
        <v>19</v>
      </c>
      <c r="L2" s="45" t="s">
        <v>20</v>
      </c>
      <c r="M2" s="45" t="s">
        <v>21</v>
      </c>
      <c r="N2" s="45" t="s">
        <v>22</v>
      </c>
      <c r="O2" s="46" t="s">
        <v>23</v>
      </c>
      <c r="P2" s="45" t="s">
        <v>24</v>
      </c>
      <c r="Q2" s="47" t="s">
        <v>25</v>
      </c>
      <c r="R2" s="47" t="s">
        <v>26</v>
      </c>
      <c r="S2" s="47" t="s">
        <v>27</v>
      </c>
      <c r="T2" s="47" t="s">
        <v>346</v>
      </c>
      <c r="U2" s="47" t="s">
        <v>50</v>
      </c>
      <c r="V2" s="47" t="s">
        <v>47</v>
      </c>
      <c r="W2" s="47" t="s">
        <v>48</v>
      </c>
      <c r="X2" s="47" t="s">
        <v>49</v>
      </c>
      <c r="Y2" s="48" t="s">
        <v>28</v>
      </c>
      <c r="Z2" s="49" t="s">
        <v>37</v>
      </c>
      <c r="AA2" s="49" t="s">
        <v>29</v>
      </c>
      <c r="AB2" s="49" t="s">
        <v>30</v>
      </c>
      <c r="AC2" s="49" t="s">
        <v>31</v>
      </c>
      <c r="AD2" s="49" t="s">
        <v>32</v>
      </c>
      <c r="AE2" s="50" t="s">
        <v>34</v>
      </c>
      <c r="AF2" s="65" t="s">
        <v>56</v>
      </c>
      <c r="AG2" s="66" t="s">
        <v>57</v>
      </c>
      <c r="AH2" s="66" t="s">
        <v>58</v>
      </c>
      <c r="AI2" s="66" t="s">
        <v>59</v>
      </c>
      <c r="AJ2" s="66" t="s">
        <v>60</v>
      </c>
      <c r="AK2" s="66" t="s">
        <v>61</v>
      </c>
      <c r="AL2" s="66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INDICATORS'!C3</f>
        <v>0</v>
      </c>
      <c r="C3" s="43">
        <f>'LAGGING INDICATORS'!D3</f>
        <v>0</v>
      </c>
      <c r="D3" s="43">
        <f>'LAGGING INDICATORS'!E3</f>
        <v>0</v>
      </c>
      <c r="E3" s="43">
        <f>'LAGGING INDICATORS'!F3</f>
        <v>0</v>
      </c>
      <c r="F3" s="43">
        <f>'LAGGING INDICATORS'!G3</f>
        <v>0</v>
      </c>
      <c r="G3" s="43">
        <f>'LAGGING INDICATORS'!H3</f>
        <v>0</v>
      </c>
      <c r="H3" s="43">
        <f>'LAGGING INDICATORS'!I3</f>
        <v>0</v>
      </c>
      <c r="I3" s="43">
        <f>'LAGGING INDICATORS'!J3</f>
        <v>0</v>
      </c>
      <c r="J3" s="43">
        <f>'LAGGING INDICATORS'!K3</f>
        <v>30</v>
      </c>
      <c r="K3" s="45">
        <f>'LEADING INDICATORS'!C3</f>
        <v>0</v>
      </c>
      <c r="L3" s="45">
        <f>'LEADING INDICATORS'!D3</f>
        <v>0</v>
      </c>
      <c r="M3" s="45">
        <f>'LEADING INDICATORS'!E3</f>
        <v>0</v>
      </c>
      <c r="N3" s="45">
        <f>'LEADING INDICATORS'!F3</f>
        <v>1</v>
      </c>
      <c r="O3" s="45">
        <f>'LEADING INDICATORS'!G3</f>
        <v>1</v>
      </c>
      <c r="P3" s="45">
        <f>'LEADING INDICATORS'!H3</f>
        <v>0</v>
      </c>
      <c r="Q3" s="48">
        <f>'ENVIRONMENTAL CONTROLS'!C3</f>
        <v>0</v>
      </c>
      <c r="R3" s="48">
        <f>'ENVIRONMENTAL CONTROLS'!D3</f>
        <v>0</v>
      </c>
      <c r="S3" s="48">
        <f>'ENVIRONMENTAL CONTROLS'!E3</f>
        <v>0</v>
      </c>
      <c r="T3" s="48">
        <f>'ENVIRONMENTAL CONTROLS'!F3</f>
        <v>633</v>
      </c>
      <c r="U3" s="54">
        <f>'ENVIRONMENTAL CONTROLS'!G3</f>
        <v>3791</v>
      </c>
      <c r="V3" s="54">
        <f>'ENVIRONMENTAL CONTROLS'!H3</f>
        <v>1679.3489999999999</v>
      </c>
      <c r="W3" s="54">
        <f>'ENVIRONMENTAL CONTROLS'!I3</f>
        <v>1398.8789999999999</v>
      </c>
      <c r="X3" s="54">
        <f>'ENVIRONMENTAL CONTROLS'!J3</f>
        <v>3078.2280000000001</v>
      </c>
      <c r="Y3" s="48">
        <f>'ENVIRONMENTAL CONTROLS'!K3</f>
        <v>0</v>
      </c>
      <c r="Z3" s="55">
        <f>'SAFETY TRAINING'!C3</f>
        <v>1</v>
      </c>
      <c r="AA3" s="55">
        <f>'SAFETY TRAINING'!D3</f>
        <v>105</v>
      </c>
      <c r="AB3" s="55">
        <f>'SAFETY TRAINING'!E3</f>
        <v>105</v>
      </c>
      <c r="AC3" s="55">
        <f>'SAFETY TRAINING'!F3</f>
        <v>72</v>
      </c>
      <c r="AD3" s="56">
        <f>'SAFETY TRAINING'!G3</f>
        <v>275000</v>
      </c>
      <c r="AE3" s="57">
        <f>'5S SCORES'!C3</f>
        <v>0</v>
      </c>
      <c r="AF3" s="58"/>
      <c r="AG3" s="59"/>
      <c r="AH3" s="59"/>
      <c r="AI3" s="59"/>
      <c r="AJ3" s="59"/>
      <c r="AK3" s="59"/>
      <c r="AL3" s="59"/>
      <c r="AM3" s="93"/>
    </row>
    <row r="4" spans="1:39" ht="15.75" x14ac:dyDescent="0.2">
      <c r="A4" s="53">
        <v>45047</v>
      </c>
      <c r="B4" s="43">
        <f>'LAGGING INDICATORS'!C14</f>
        <v>0</v>
      </c>
      <c r="C4" s="43">
        <f>'LAGGING INDICATORS'!D14</f>
        <v>0</v>
      </c>
      <c r="D4" s="43">
        <f>'LAGGING INDICATORS'!E14</f>
        <v>0</v>
      </c>
      <c r="E4" s="43">
        <f>'LAGGING INDICATORS'!F14</f>
        <v>0</v>
      </c>
      <c r="F4" s="43">
        <f>'LAGGING INDICATORS'!G14</f>
        <v>0</v>
      </c>
      <c r="G4" s="43">
        <f>'LAGGING INDICATORS'!H14</f>
        <v>0</v>
      </c>
      <c r="H4" s="43">
        <f>'LAGGING INDICATORS'!I14</f>
        <v>0</v>
      </c>
      <c r="I4" s="43">
        <f>'LAGGING INDICATORS'!J14</f>
        <v>0</v>
      </c>
      <c r="J4" s="43">
        <f>'LAGGING INDICATORS'!K14</f>
        <v>31</v>
      </c>
      <c r="K4" s="45">
        <f>'LEADING INDICATORS'!C14</f>
        <v>0</v>
      </c>
      <c r="L4" s="45">
        <f>'LEADING INDICATORS'!D14</f>
        <v>0</v>
      </c>
      <c r="M4" s="45">
        <f>'LEADING INDICATORS'!E14</f>
        <v>1</v>
      </c>
      <c r="N4" s="45">
        <f>'LEADING INDICATORS'!F14</f>
        <v>1</v>
      </c>
      <c r="O4" s="45">
        <f>'LEADING INDICATORS'!G14</f>
        <v>0</v>
      </c>
      <c r="P4" s="45">
        <f>'LEADING INDICATORS'!H14</f>
        <v>0</v>
      </c>
      <c r="Q4" s="48">
        <f>'ENVIRONMENTAL CONTROLS'!C14</f>
        <v>0</v>
      </c>
      <c r="R4" s="48">
        <f>'ENVIRONMENTAL CONTROLS'!D14</f>
        <v>0</v>
      </c>
      <c r="S4" s="48">
        <f>'ENVIRONMENTAL CONTROLS'!E14</f>
        <v>0</v>
      </c>
      <c r="T4" s="48">
        <f>'ENVIRONMENTAL CONTROLS'!F14</f>
        <v>1900</v>
      </c>
      <c r="U4" s="54">
        <f>'ENVIRONMENTAL CONTROLS'!G14</f>
        <v>2699</v>
      </c>
      <c r="V4" s="54">
        <f>'ENVIRONMENTAL CONTROLS'!H14</f>
        <v>5040.7</v>
      </c>
      <c r="W4" s="54">
        <f>'ENVIRONMENTAL CONTROLS'!I14</f>
        <v>995.93100000000004</v>
      </c>
      <c r="X4" s="54">
        <f>'ENVIRONMENTAL CONTROLS'!J14</f>
        <v>6036.6309999999994</v>
      </c>
      <c r="Y4" s="48">
        <f>'ENVIRONMENTAL CONTROLS'!K14</f>
        <v>0</v>
      </c>
      <c r="Z4" s="55">
        <f>'SAFETY TRAINING'!C14</f>
        <v>0</v>
      </c>
      <c r="AA4" s="55">
        <f>'SAFETY TRAINING'!D14</f>
        <v>0</v>
      </c>
      <c r="AB4" s="55">
        <f>'SAFETY TRAINING'!E14</f>
        <v>0</v>
      </c>
      <c r="AC4" s="55">
        <f>'SAFETY TRAINING'!F14</f>
        <v>0</v>
      </c>
      <c r="AD4" s="56">
        <f>'SAFETY TRAINING'!G14</f>
        <v>0</v>
      </c>
      <c r="AE4" s="57">
        <f>'5S SCORES'!C14</f>
        <v>0</v>
      </c>
      <c r="AF4" s="58"/>
      <c r="AG4" s="59"/>
      <c r="AH4" s="59"/>
      <c r="AI4" s="59"/>
      <c r="AJ4" s="59"/>
      <c r="AK4" s="59"/>
      <c r="AL4" s="59"/>
      <c r="AM4" s="94"/>
    </row>
    <row r="5" spans="1:39" ht="15.75" x14ac:dyDescent="0.2">
      <c r="A5" s="53">
        <v>45078</v>
      </c>
      <c r="B5" s="43">
        <f>'LAGGING INDICATORS'!C25</f>
        <v>0</v>
      </c>
      <c r="C5" s="43">
        <f>'LAGGING INDICATORS'!D25</f>
        <v>0</v>
      </c>
      <c r="D5" s="43">
        <f>'LAGGING INDICATORS'!E25</f>
        <v>0</v>
      </c>
      <c r="E5" s="43">
        <f>'LAGGING INDICATORS'!F25</f>
        <v>0</v>
      </c>
      <c r="F5" s="43">
        <f>'LAGGING INDICATORS'!G25</f>
        <v>0</v>
      </c>
      <c r="G5" s="43">
        <f>'LAGGING INDICATORS'!H25</f>
        <v>0</v>
      </c>
      <c r="H5" s="43">
        <f>'LAGGING INDICATORS'!I25</f>
        <v>0</v>
      </c>
      <c r="I5" s="43">
        <f>'LAGGING INDICATORS'!J25</f>
        <v>0</v>
      </c>
      <c r="J5" s="43">
        <f>'LAGGING INDICATORS'!K25</f>
        <v>30</v>
      </c>
      <c r="K5" s="45">
        <f>'LEADING INDICATORS'!C25</f>
        <v>0</v>
      </c>
      <c r="L5" s="45">
        <f>'LEADING INDICATORS'!D25</f>
        <v>0</v>
      </c>
      <c r="M5" s="45">
        <f>'LEADING INDICATORS'!E25</f>
        <v>0</v>
      </c>
      <c r="N5" s="45">
        <f>'LEADING INDICATORS'!F25</f>
        <v>1</v>
      </c>
      <c r="O5" s="45">
        <f>'LEADING INDICATORS'!G25</f>
        <v>0</v>
      </c>
      <c r="P5" s="45">
        <f>'LEADING INDICATORS'!H25</f>
        <v>1</v>
      </c>
      <c r="Q5" s="48">
        <f>'ENVIRONMENTAL CONTROLS'!C25</f>
        <v>0</v>
      </c>
      <c r="R5" s="48">
        <f>'ENVIRONMENTAL CONTROLS'!D25</f>
        <v>0</v>
      </c>
      <c r="S5" s="48">
        <f>'ENVIRONMENTAL CONTROLS'!E25</f>
        <v>0</v>
      </c>
      <c r="T5" s="48">
        <f>'ENVIRONMENTAL CONTROLS'!F25</f>
        <v>1100</v>
      </c>
      <c r="U5" s="54">
        <f>'ENVIRONMENTAL CONTROLS'!G25</f>
        <v>2699</v>
      </c>
      <c r="V5" s="54">
        <f>'ENVIRONMENTAL CONTROLS'!H25</f>
        <v>2918.3</v>
      </c>
      <c r="W5" s="54">
        <f>'ENVIRONMENTAL CONTROLS'!I25</f>
        <v>995.93100000000004</v>
      </c>
      <c r="X5" s="54">
        <f>'ENVIRONMENTAL CONTROLS'!J25</f>
        <v>3914.2310000000002</v>
      </c>
      <c r="Y5" s="48">
        <f>'ENVIRONMENTAL CONTROLS'!K25</f>
        <v>0</v>
      </c>
      <c r="Z5" s="55">
        <f>'SAFETY TRAINING'!C25</f>
        <v>1</v>
      </c>
      <c r="AA5" s="55">
        <f>'SAFETY TRAINING'!D25</f>
        <v>15</v>
      </c>
      <c r="AB5" s="55">
        <f>'SAFETY TRAINING'!E25</f>
        <v>5</v>
      </c>
      <c r="AC5" s="55">
        <f>'SAFETY TRAINING'!F25</f>
        <v>12.5</v>
      </c>
      <c r="AD5" s="56">
        <f>'SAFETY TRAINING'!G25</f>
        <v>5075.76</v>
      </c>
      <c r="AE5" s="57">
        <f>'5S SCORES'!C25</f>
        <v>0</v>
      </c>
      <c r="AF5" s="58"/>
      <c r="AG5" s="60"/>
      <c r="AH5" s="60"/>
      <c r="AI5" s="60"/>
      <c r="AJ5" s="60"/>
      <c r="AK5" s="60"/>
      <c r="AL5" s="60"/>
      <c r="AM5" s="93">
        <f>'OTIS QLTY KPI'!L4</f>
        <v>0.9143</v>
      </c>
    </row>
    <row r="6" spans="1:39" ht="15.75" x14ac:dyDescent="0.2">
      <c r="A6" s="53">
        <v>45108</v>
      </c>
      <c r="B6" s="43">
        <f>'LAGGING INDICATORS'!C36</f>
        <v>0</v>
      </c>
      <c r="C6" s="43">
        <f>'LAGGING INDICATORS'!D36</f>
        <v>0</v>
      </c>
      <c r="D6" s="43">
        <f>'LAGGING INDICATORS'!E36</f>
        <v>0</v>
      </c>
      <c r="E6" s="43">
        <f>'LAGGING INDICATORS'!F36</f>
        <v>0</v>
      </c>
      <c r="F6" s="43">
        <f>'LAGGING INDICATORS'!G36</f>
        <v>0</v>
      </c>
      <c r="G6" s="43">
        <f>'LAGGING INDICATORS'!H36</f>
        <v>0</v>
      </c>
      <c r="H6" s="43">
        <f>'LAGGING INDICATORS'!I36</f>
        <v>0</v>
      </c>
      <c r="I6" s="43">
        <f>'LAGGING INDICATORS'!J36</f>
        <v>0</v>
      </c>
      <c r="J6" s="43">
        <f>'LAGGING INDICATORS'!K36</f>
        <v>31</v>
      </c>
      <c r="K6" s="45">
        <f>'LEADING INDICATORS'!C36</f>
        <v>0</v>
      </c>
      <c r="L6" s="45">
        <f>'LEADING INDICATORS'!D36</f>
        <v>0</v>
      </c>
      <c r="M6" s="45">
        <f>'LEADING INDICATORS'!E36</f>
        <v>1</v>
      </c>
      <c r="N6" s="45">
        <f>'LEADING INDICATORS'!F36</f>
        <v>0</v>
      </c>
      <c r="O6" s="45">
        <f>'LEADING INDICATORS'!G36</f>
        <v>0</v>
      </c>
      <c r="P6" s="45">
        <f>'LEADING INDICATORS'!H36</f>
        <v>1</v>
      </c>
      <c r="Q6" s="48">
        <f>'ENVIRONMENTAL CONTROLS'!C36</f>
        <v>0</v>
      </c>
      <c r="R6" s="48">
        <f>'ENVIRONMENTAL CONTROLS'!D36</f>
        <v>0</v>
      </c>
      <c r="S6" s="48">
        <f>'ENVIRONMENTAL CONTROLS'!E36</f>
        <v>0</v>
      </c>
      <c r="T6" s="48">
        <f>'ENVIRONMENTAL CONTROLS'!F36</f>
        <v>1200</v>
      </c>
      <c r="U6" s="54">
        <f>'ENVIRONMENTAL CONTROLS'!G36</f>
        <v>3127</v>
      </c>
      <c r="V6" s="54">
        <f>'ENVIRONMENTAL CONTROLS'!H36</f>
        <v>3183.6</v>
      </c>
      <c r="W6" s="54">
        <f>'ENVIRONMENTAL CONTROLS'!I36</f>
        <v>1153.8630000000001</v>
      </c>
      <c r="X6" s="54">
        <f>'ENVIRONMENTAL CONTROLS'!J36</f>
        <v>4337.4629999999997</v>
      </c>
      <c r="Y6" s="48">
        <f>'ENVIRONMENTAL CONTROLS'!K36</f>
        <v>0</v>
      </c>
      <c r="Z6" s="55">
        <f>'SAFETY TRAINING'!C36</f>
        <v>2</v>
      </c>
      <c r="AA6" s="55">
        <f>'SAFETY TRAINING'!D36</f>
        <v>7</v>
      </c>
      <c r="AB6" s="55">
        <f>'SAFETY TRAINING'!E36</f>
        <v>7</v>
      </c>
      <c r="AC6" s="55">
        <f>'SAFETY TRAINING'!F36</f>
        <v>36.5</v>
      </c>
      <c r="AD6" s="56">
        <f>'SAFETY TRAINING'!G36</f>
        <v>0</v>
      </c>
      <c r="AE6" s="57">
        <f>'5S SCORES'!C36</f>
        <v>0.85499999999999998</v>
      </c>
      <c r="AF6" s="58" t="e">
        <f>'OTIS QLTY KPI'!E10</f>
        <v>#DIV/0!</v>
      </c>
      <c r="AG6" s="58" t="e">
        <f>'OTIS QLTY KPI'!F10</f>
        <v>#DIV/0!</v>
      </c>
      <c r="AH6" s="58" t="e">
        <f>'OTIS QLTY KPI'!G10</f>
        <v>#DIV/0!</v>
      </c>
      <c r="AI6" s="58" t="e">
        <f>'OTIS QLTY KPI'!H10</f>
        <v>#DIV/0!</v>
      </c>
      <c r="AJ6" s="58" t="e">
        <f>'OTIS QLTY KPI'!I10</f>
        <v>#DIV/0!</v>
      </c>
      <c r="AK6" s="58" t="e">
        <f>'OTIS QLTY KPI'!J10</f>
        <v>#DIV/0!</v>
      </c>
      <c r="AL6" s="58" t="e">
        <f>'OTIS QLTY KPI'!K10</f>
        <v>#DIV/0!</v>
      </c>
      <c r="AM6" s="93">
        <f>'OTIS QLTY KPI'!L10</f>
        <v>0.77139999999999997</v>
      </c>
    </row>
    <row r="7" spans="1:39" ht="15.75" x14ac:dyDescent="0.2">
      <c r="A7" s="53">
        <v>45139</v>
      </c>
      <c r="B7" s="43">
        <f>'LAGGING INDICATORS'!C47</f>
        <v>0</v>
      </c>
      <c r="C7" s="43">
        <f>'LAGGING INDICATORS'!D47</f>
        <v>0</v>
      </c>
      <c r="D7" s="43">
        <f>'LAGGING INDICATORS'!E47</f>
        <v>0</v>
      </c>
      <c r="E7" s="43">
        <f>'LAGGING INDICATORS'!F47</f>
        <v>0</v>
      </c>
      <c r="F7" s="43">
        <f>'LAGGING INDICATORS'!G47</f>
        <v>0</v>
      </c>
      <c r="G7" s="43">
        <f>'LAGGING INDICATORS'!H47</f>
        <v>0</v>
      </c>
      <c r="H7" s="43">
        <f>'LAGGING INDICATORS'!I47</f>
        <v>0</v>
      </c>
      <c r="I7" s="43">
        <f>'LAGGING INDICATORS'!J47</f>
        <v>0</v>
      </c>
      <c r="J7" s="43">
        <f>'LAGGING INDICATORS'!K47</f>
        <v>31</v>
      </c>
      <c r="K7" s="45">
        <f>'LEADING INDICATORS'!C47</f>
        <v>0</v>
      </c>
      <c r="L7" s="45">
        <f>'LEADING INDICATORS'!D47</f>
        <v>0</v>
      </c>
      <c r="M7" s="45">
        <f>'LEADING INDICATORS'!E47</f>
        <v>0</v>
      </c>
      <c r="N7" s="45">
        <f>'LEADING INDICATORS'!F47</f>
        <v>0</v>
      </c>
      <c r="O7" s="45">
        <f>'LEADING INDICATORS'!G47</f>
        <v>0</v>
      </c>
      <c r="P7" s="45">
        <f>'LEADING INDICATORS'!H47</f>
        <v>1</v>
      </c>
      <c r="Q7" s="48">
        <f>'ENVIRONMENTAL CONTROLS'!C47</f>
        <v>0</v>
      </c>
      <c r="R7" s="48">
        <f>'ENVIRONMENTAL CONTROLS'!D47</f>
        <v>0</v>
      </c>
      <c r="S7" s="48">
        <f>'ENVIRONMENTAL CONTROLS'!E47</f>
        <v>0</v>
      </c>
      <c r="T7" s="48">
        <f>'ENVIRONMENTAL CONTROLS'!F47</f>
        <v>1150</v>
      </c>
      <c r="U7" s="54">
        <f>'ENVIRONMENTAL CONTROLS'!G47</f>
        <v>3491</v>
      </c>
      <c r="V7" s="54">
        <f>'ENVIRONMENTAL CONTROLS'!H47</f>
        <v>3050.95</v>
      </c>
      <c r="W7" s="54">
        <f>'ENVIRONMENTAL CONTROLS'!I47</f>
        <v>1288.1790000000001</v>
      </c>
      <c r="X7" s="54">
        <f>'ENVIRONMENTAL CONTROLS'!J47</f>
        <v>4339.1289999999999</v>
      </c>
      <c r="Y7" s="48">
        <f>'ENVIRONMENTAL CONTROLS'!K47</f>
        <v>0</v>
      </c>
      <c r="Z7" s="55">
        <f>'SAFETY TRAINING'!C47</f>
        <v>2</v>
      </c>
      <c r="AA7" s="55">
        <f>'SAFETY TRAINING'!D47</f>
        <v>80</v>
      </c>
      <c r="AB7" s="55">
        <f>'SAFETY TRAINING'!E47</f>
        <v>80</v>
      </c>
      <c r="AC7" s="55">
        <f>'SAFETY TRAINING'!F47</f>
        <v>26.3</v>
      </c>
      <c r="AD7" s="56">
        <f>'SAFETY TRAINING'!G47</f>
        <v>0</v>
      </c>
      <c r="AE7" s="57">
        <f>'5S SCORES'!C47</f>
        <v>0.81</v>
      </c>
      <c r="AF7" s="58" t="e">
        <f>'OTIS QLTY KPI'!E16</f>
        <v>#DIV/0!</v>
      </c>
      <c r="AG7" s="58" t="e">
        <f>'OTIS QLTY KPI'!F16</f>
        <v>#DIV/0!</v>
      </c>
      <c r="AH7" s="58" t="e">
        <f>'OTIS QLTY KPI'!G16</f>
        <v>#DIV/0!</v>
      </c>
      <c r="AI7" s="58" t="e">
        <f>'OTIS QLTY KPI'!H16</f>
        <v>#DIV/0!</v>
      </c>
      <c r="AJ7" s="58" t="e">
        <f>'OTIS QLTY KPI'!I16</f>
        <v>#DIV/0!</v>
      </c>
      <c r="AK7" s="58" t="e">
        <f>'OTIS QLTY KPI'!J16</f>
        <v>#DIV/0!</v>
      </c>
      <c r="AL7" s="58" t="e">
        <f>'OTIS QLTY KPI'!K16</f>
        <v>#DIV/0!</v>
      </c>
      <c r="AM7" s="93">
        <f>'OTIS QLTY KPI'!L16</f>
        <v>0.9143</v>
      </c>
    </row>
    <row r="8" spans="1:39" ht="15.75" x14ac:dyDescent="0.2">
      <c r="A8" s="53">
        <v>45170</v>
      </c>
      <c r="B8" s="43">
        <f>'LAGGING INDICATORS'!C58</f>
        <v>0</v>
      </c>
      <c r="C8" s="43">
        <f>'LAGGING INDICATORS'!D58</f>
        <v>0</v>
      </c>
      <c r="D8" s="43">
        <f>'LAGGING INDICATORS'!E58</f>
        <v>0</v>
      </c>
      <c r="E8" s="43">
        <f>'LAGGING INDICATORS'!F58</f>
        <v>0</v>
      </c>
      <c r="F8" s="43">
        <f>'LAGGING INDICATORS'!G58</f>
        <v>0</v>
      </c>
      <c r="G8" s="43">
        <f>'LAGGING INDICATORS'!H58</f>
        <v>0</v>
      </c>
      <c r="H8" s="43">
        <f>'LAGGING INDICATORS'!I58</f>
        <v>0</v>
      </c>
      <c r="I8" s="43">
        <f>'LAGGING INDICATORS'!J58</f>
        <v>0</v>
      </c>
      <c r="J8" s="43">
        <f>'LAGGING INDICATORS'!K58</f>
        <v>0</v>
      </c>
      <c r="K8" s="45">
        <f>'LEADING INDICATORS'!C58</f>
        <v>0</v>
      </c>
      <c r="L8" s="45">
        <f>'LEADING INDICATORS'!D58</f>
        <v>0</v>
      </c>
      <c r="M8" s="45">
        <f>'LEADING INDICATORS'!E58</f>
        <v>0</v>
      </c>
      <c r="N8" s="45">
        <f>'LEADING INDICATORS'!F58</f>
        <v>0</v>
      </c>
      <c r="O8" s="45">
        <f>'LEADING INDICATORS'!G58</f>
        <v>0</v>
      </c>
      <c r="P8" s="45">
        <f>'LEADING INDICATORS'!H58</f>
        <v>0</v>
      </c>
      <c r="Q8" s="48">
        <f>'ENVIRONMENTAL CONTROLS'!C58</f>
        <v>0</v>
      </c>
      <c r="R8" s="48">
        <f>'ENVIRONMENTAL CONTROLS'!D58</f>
        <v>0</v>
      </c>
      <c r="S8" s="48">
        <f>'ENVIRONMENTAL CONTROLS'!E58</f>
        <v>0</v>
      </c>
      <c r="T8" s="48">
        <f>'ENVIRONMENTAL CONTROLS'!F58</f>
        <v>0</v>
      </c>
      <c r="U8" s="54">
        <f>'ENVIRONMENTAL CONTROLS'!G58</f>
        <v>0</v>
      </c>
      <c r="V8" s="54">
        <f>'ENVIRONMENTAL CONTROLS'!H58</f>
        <v>0</v>
      </c>
      <c r="W8" s="54">
        <f>'ENVIRONMENTAL CONTROLS'!I58</f>
        <v>0</v>
      </c>
      <c r="X8" s="54">
        <f>'ENVIRONMENTAL CONTROLS'!J58</f>
        <v>0</v>
      </c>
      <c r="Y8" s="48">
        <f>'ENVIRONMENTAL CONTROLS'!K58</f>
        <v>0</v>
      </c>
      <c r="Z8" s="55">
        <f>'SAFETY TRAINING'!C58</f>
        <v>0</v>
      </c>
      <c r="AA8" s="55">
        <f>'SAFETY TRAINING'!D58</f>
        <v>0</v>
      </c>
      <c r="AB8" s="55">
        <f>'SAFETY TRAINING'!E58</f>
        <v>0</v>
      </c>
      <c r="AC8" s="55">
        <f>'SAFETY TRAINING'!F58</f>
        <v>0</v>
      </c>
      <c r="AD8" s="56">
        <f>'SAFETY TRAINING'!G58</f>
        <v>0</v>
      </c>
      <c r="AE8" s="57">
        <f>'5S SCORES'!C58</f>
        <v>0</v>
      </c>
      <c r="AF8" s="58" t="e">
        <f>'OTIS QLTY KPI'!E30</f>
        <v>#DIV/0!</v>
      </c>
      <c r="AG8" s="58" t="e">
        <f>'OTIS QLTY KPI'!F30</f>
        <v>#DIV/0!</v>
      </c>
      <c r="AH8" s="58" t="e">
        <f>'OTIS QLTY KPI'!G30</f>
        <v>#DIV/0!</v>
      </c>
      <c r="AI8" s="58" t="e">
        <f>'OTIS QLTY KPI'!H30</f>
        <v>#DIV/0!</v>
      </c>
      <c r="AJ8" s="58" t="e">
        <f>'OTIS QLTY KPI'!I30</f>
        <v>#DIV/0!</v>
      </c>
      <c r="AK8" s="58" t="e">
        <f>'OTIS QLTY KPI'!J30</f>
        <v>#DIV/0!</v>
      </c>
      <c r="AL8" s="58" t="e">
        <f>'OTIS QLTY KPI'!K30</f>
        <v>#DIV/0!</v>
      </c>
      <c r="AM8" s="93" t="e">
        <f>'OTIS QLTY KPI'!L30</f>
        <v>#DIV/0!</v>
      </c>
    </row>
    <row r="9" spans="1:39" ht="15.75" x14ac:dyDescent="0.2">
      <c r="A9" s="53">
        <v>45200</v>
      </c>
      <c r="B9" s="43">
        <f>'LAGGING INDICATORS'!C69</f>
        <v>0</v>
      </c>
      <c r="C9" s="43">
        <f>'LAGGING INDICATORS'!D69</f>
        <v>0</v>
      </c>
      <c r="D9" s="43">
        <f>'LAGGING INDICATORS'!E69</f>
        <v>0</v>
      </c>
      <c r="E9" s="43">
        <f>'LAGGING INDICATORS'!F69</f>
        <v>0</v>
      </c>
      <c r="F9" s="43">
        <f>'LAGGING INDICATORS'!G69</f>
        <v>0</v>
      </c>
      <c r="G9" s="43">
        <f>'LAGGING INDICATORS'!H69</f>
        <v>0</v>
      </c>
      <c r="H9" s="43">
        <f>'LAGGING INDICATORS'!I69</f>
        <v>0</v>
      </c>
      <c r="I9" s="43">
        <f>'LAGGING INDICATORS'!J69</f>
        <v>0</v>
      </c>
      <c r="J9" s="43">
        <f>'LAGGING INDICATORS'!K69</f>
        <v>0</v>
      </c>
      <c r="K9" s="45">
        <f>'LEADING INDICATORS'!C69</f>
        <v>0</v>
      </c>
      <c r="L9" s="45">
        <f>'LEADING INDICATORS'!D69</f>
        <v>0</v>
      </c>
      <c r="M9" s="45">
        <f>'LEADING INDICATORS'!E69</f>
        <v>0</v>
      </c>
      <c r="N9" s="45">
        <f>'LEADING INDICATORS'!F69</f>
        <v>0</v>
      </c>
      <c r="O9" s="45">
        <f>'LEADING INDICATORS'!G69</f>
        <v>0</v>
      </c>
      <c r="P9" s="45">
        <f>'LEADING INDICATORS'!H69</f>
        <v>0</v>
      </c>
      <c r="Q9" s="48">
        <f>'ENVIRONMENTAL CONTROLS'!C69</f>
        <v>0</v>
      </c>
      <c r="R9" s="48">
        <f>'ENVIRONMENTAL CONTROLS'!D69</f>
        <v>0</v>
      </c>
      <c r="S9" s="48">
        <f>'ENVIRONMENTAL CONTROLS'!E69</f>
        <v>0</v>
      </c>
      <c r="T9" s="48">
        <f>'ENVIRONMENTAL CONTROLS'!F69</f>
        <v>0</v>
      </c>
      <c r="U9" s="54">
        <f>'ENVIRONMENTAL CONTROLS'!G69</f>
        <v>0</v>
      </c>
      <c r="V9" s="54">
        <f>'ENVIRONMENTAL CONTROLS'!H69</f>
        <v>0</v>
      </c>
      <c r="W9" s="54">
        <f>'ENVIRONMENTAL CONTROLS'!I69</f>
        <v>0</v>
      </c>
      <c r="X9" s="54">
        <f>'ENVIRONMENTAL CONTROLS'!J69</f>
        <v>0</v>
      </c>
      <c r="Y9" s="48">
        <f>'ENVIRONMENTAL CONTROLS'!K69</f>
        <v>0</v>
      </c>
      <c r="Z9" s="55">
        <f>'SAFETY TRAINING'!C69</f>
        <v>0</v>
      </c>
      <c r="AA9" s="55">
        <f>'SAFETY TRAINING'!D69</f>
        <v>0</v>
      </c>
      <c r="AB9" s="55">
        <f>'SAFETY TRAINING'!E69</f>
        <v>0</v>
      </c>
      <c r="AC9" s="55">
        <f>'SAFETY TRAINING'!F69</f>
        <v>0</v>
      </c>
      <c r="AD9" s="56">
        <f>'SAFETY TRAINING'!G69</f>
        <v>0</v>
      </c>
      <c r="AE9" s="57">
        <f>'5S SCORES'!C69</f>
        <v>0</v>
      </c>
      <c r="AF9" s="58" t="e">
        <f>'OTIS QLTY KPI'!E45</f>
        <v>#DIV/0!</v>
      </c>
      <c r="AG9" s="58" t="e">
        <f>'OTIS QLTY KPI'!F45</f>
        <v>#DIV/0!</v>
      </c>
      <c r="AH9" s="58" t="e">
        <f>'OTIS QLTY KPI'!G45</f>
        <v>#DIV/0!</v>
      </c>
      <c r="AI9" s="58" t="e">
        <f>'OTIS QLTY KPI'!H45</f>
        <v>#DIV/0!</v>
      </c>
      <c r="AJ9" s="58" t="e">
        <f>'OTIS QLTY KPI'!I45</f>
        <v>#DIV/0!</v>
      </c>
      <c r="AK9" s="58" t="e">
        <f>'OTIS QLTY KPI'!J45</f>
        <v>#DIV/0!</v>
      </c>
      <c r="AL9" s="58" t="e">
        <f>'OTIS QLTY KPI'!K45</f>
        <v>#DIV/0!</v>
      </c>
      <c r="AM9" s="93" t="e">
        <f>'OTIS QLTY KPI'!L45</f>
        <v>#DIV/0!</v>
      </c>
    </row>
    <row r="10" spans="1:39" ht="15.75" x14ac:dyDescent="0.2">
      <c r="A10" s="53">
        <v>45231</v>
      </c>
      <c r="B10" s="43">
        <f>'LAGGING INDICATORS'!C80</f>
        <v>0</v>
      </c>
      <c r="C10" s="43">
        <f>'LAGGING INDICATORS'!D80</f>
        <v>0</v>
      </c>
      <c r="D10" s="43">
        <f>'LAGGING INDICATORS'!E80</f>
        <v>0</v>
      </c>
      <c r="E10" s="43">
        <f>'LAGGING INDICATORS'!F80</f>
        <v>0</v>
      </c>
      <c r="F10" s="43">
        <f>'LAGGING INDICATORS'!G80</f>
        <v>0</v>
      </c>
      <c r="G10" s="43">
        <f>'LAGGING INDICATORS'!H80</f>
        <v>0</v>
      </c>
      <c r="H10" s="43">
        <f>'LAGGING INDICATORS'!I80</f>
        <v>0</v>
      </c>
      <c r="I10" s="43">
        <f>'LAGGING INDICATORS'!J80</f>
        <v>0</v>
      </c>
      <c r="J10" s="43">
        <f>'LAGGING INDICATORS'!K80</f>
        <v>0</v>
      </c>
      <c r="K10" s="45">
        <f>'LEADING INDICATORS'!C80</f>
        <v>0</v>
      </c>
      <c r="L10" s="45">
        <f>'LEADING INDICATORS'!D80</f>
        <v>0</v>
      </c>
      <c r="M10" s="45">
        <f>'LEADING INDICATORS'!E80</f>
        <v>0</v>
      </c>
      <c r="N10" s="45">
        <f>'LEADING INDICATORS'!F80</f>
        <v>0</v>
      </c>
      <c r="O10" s="45">
        <f>'LEADING INDICATORS'!G80</f>
        <v>0</v>
      </c>
      <c r="P10" s="45">
        <f>'LEADING INDICATORS'!H80</f>
        <v>0</v>
      </c>
      <c r="Q10" s="48">
        <f>'ENVIRONMENTAL CONTROLS'!C80</f>
        <v>0</v>
      </c>
      <c r="R10" s="48">
        <f>'ENVIRONMENTAL CONTROLS'!D80</f>
        <v>0</v>
      </c>
      <c r="S10" s="48">
        <f>'ENVIRONMENTAL CONTROLS'!E80</f>
        <v>0</v>
      </c>
      <c r="T10" s="48">
        <f>'ENVIRONMENTAL CONTROLS'!F80</f>
        <v>0</v>
      </c>
      <c r="U10" s="54">
        <f>'ENVIRONMENTAL CONTROLS'!G80</f>
        <v>0</v>
      </c>
      <c r="V10" s="54">
        <f>'ENVIRONMENTAL CONTROLS'!H80</f>
        <v>0</v>
      </c>
      <c r="W10" s="54">
        <f>'ENVIRONMENTAL CONTROLS'!I80</f>
        <v>0</v>
      </c>
      <c r="X10" s="54">
        <f>'ENVIRONMENTAL CONTROLS'!J80</f>
        <v>0</v>
      </c>
      <c r="Y10" s="48">
        <f>'ENVIRONMENTAL CONTROLS'!K80</f>
        <v>0</v>
      </c>
      <c r="Z10" s="55">
        <f>'SAFETY TRAINING'!C80</f>
        <v>0</v>
      </c>
      <c r="AA10" s="55">
        <f>'SAFETY TRAINING'!D80</f>
        <v>0</v>
      </c>
      <c r="AB10" s="55">
        <f>'SAFETY TRAINING'!E80</f>
        <v>0</v>
      </c>
      <c r="AC10" s="55">
        <f>'SAFETY TRAINING'!F80</f>
        <v>0</v>
      </c>
      <c r="AD10" s="56">
        <f>'SAFETY TRAINING'!G80</f>
        <v>0</v>
      </c>
      <c r="AE10" s="57">
        <f>'5S SCORES'!C80</f>
        <v>0</v>
      </c>
      <c r="AF10" s="58" t="e">
        <f>'OTIS QLTY KPI'!E59</f>
        <v>#DIV/0!</v>
      </c>
      <c r="AG10" s="58" t="e">
        <f>'OTIS QLTY KPI'!F59</f>
        <v>#DIV/0!</v>
      </c>
      <c r="AH10" s="58" t="e">
        <f>'OTIS QLTY KPI'!G59</f>
        <v>#DIV/0!</v>
      </c>
      <c r="AI10" s="58" t="e">
        <f>'OTIS QLTY KPI'!H59</f>
        <v>#DIV/0!</v>
      </c>
      <c r="AJ10" s="58" t="e">
        <f>'OTIS QLTY KPI'!I59</f>
        <v>#DIV/0!</v>
      </c>
      <c r="AK10" s="58" t="e">
        <f>'OTIS QLTY KPI'!J59</f>
        <v>#DIV/0!</v>
      </c>
      <c r="AL10" s="58" t="e">
        <f>'OTIS QLTY KPI'!K59</f>
        <v>#DIV/0!</v>
      </c>
      <c r="AM10" s="93" t="e">
        <f>'OTIS QLTY KPI'!L59</f>
        <v>#DIV/0!</v>
      </c>
    </row>
    <row r="11" spans="1:39" ht="15.75" x14ac:dyDescent="0.2">
      <c r="A11" s="53">
        <v>45261</v>
      </c>
      <c r="B11" s="43">
        <f>'LAGGING INDICATORS'!C91</f>
        <v>0</v>
      </c>
      <c r="C11" s="43">
        <f>'LAGGING INDICATORS'!D91</f>
        <v>0</v>
      </c>
      <c r="D11" s="43">
        <f>'LAGGING INDICATORS'!E91</f>
        <v>0</v>
      </c>
      <c r="E11" s="43">
        <f>'LAGGING INDICATORS'!F91</f>
        <v>0</v>
      </c>
      <c r="F11" s="43">
        <f>'LAGGING INDICATORS'!G91</f>
        <v>0</v>
      </c>
      <c r="G11" s="43">
        <f>'LAGGING INDICATORS'!H91</f>
        <v>0</v>
      </c>
      <c r="H11" s="43">
        <f>'LAGGING INDICATORS'!I91</f>
        <v>0</v>
      </c>
      <c r="I11" s="43">
        <f>'LAGGING INDICATORS'!J91</f>
        <v>0</v>
      </c>
      <c r="J11" s="43">
        <f>'LAGGING INDICATORS'!K91</f>
        <v>0</v>
      </c>
      <c r="K11" s="45">
        <f>'LEADING INDICATORS'!C91</f>
        <v>0</v>
      </c>
      <c r="L11" s="45">
        <f>'LEADING INDICATORS'!D91</f>
        <v>0</v>
      </c>
      <c r="M11" s="45">
        <f>'LEADING INDICATORS'!E91</f>
        <v>0</v>
      </c>
      <c r="N11" s="45">
        <f>'LEADING INDICATORS'!F91</f>
        <v>0</v>
      </c>
      <c r="O11" s="45">
        <f>'LEADING INDICATORS'!G91</f>
        <v>0</v>
      </c>
      <c r="P11" s="45">
        <f>'LEADING INDICATORS'!H91</f>
        <v>0</v>
      </c>
      <c r="Q11" s="48">
        <f>'ENVIRONMENTAL CONTROLS'!C91</f>
        <v>0</v>
      </c>
      <c r="R11" s="48">
        <f>'ENVIRONMENTAL CONTROLS'!D91</f>
        <v>0</v>
      </c>
      <c r="S11" s="48">
        <f>'ENVIRONMENTAL CONTROLS'!E91</f>
        <v>0</v>
      </c>
      <c r="T11" s="48">
        <f>'ENVIRONMENTAL CONTROLS'!F91</f>
        <v>0</v>
      </c>
      <c r="U11" s="54">
        <f>'ENVIRONMENTAL CONTROLS'!G91</f>
        <v>0</v>
      </c>
      <c r="V11" s="54">
        <f>'ENVIRONMENTAL CONTROLS'!H91</f>
        <v>0</v>
      </c>
      <c r="W11" s="54">
        <f>'ENVIRONMENTAL CONTROLS'!I91</f>
        <v>0</v>
      </c>
      <c r="X11" s="54">
        <f>'ENVIRONMENTAL CONTROLS'!J91</f>
        <v>0</v>
      </c>
      <c r="Y11" s="48">
        <f>'ENVIRONMENTAL CONTROLS'!K91</f>
        <v>0</v>
      </c>
      <c r="Z11" s="55">
        <f>'SAFETY TRAINING'!C91</f>
        <v>0</v>
      </c>
      <c r="AA11" s="55">
        <f>'SAFETY TRAINING'!D91</f>
        <v>0</v>
      </c>
      <c r="AB11" s="55">
        <f>'SAFETY TRAINING'!E91</f>
        <v>0</v>
      </c>
      <c r="AC11" s="55">
        <f>'SAFETY TRAINING'!F91</f>
        <v>0</v>
      </c>
      <c r="AD11" s="56">
        <f>'SAFETY TRAINING'!G91</f>
        <v>0</v>
      </c>
      <c r="AE11" s="57">
        <f>'5S SCORES'!C91</f>
        <v>0</v>
      </c>
      <c r="AF11" s="58" t="e">
        <f>'OTIS QLTY KPI'!E74</f>
        <v>#DIV/0!</v>
      </c>
      <c r="AG11" s="58" t="e">
        <f>'OTIS QLTY KPI'!F74</f>
        <v>#DIV/0!</v>
      </c>
      <c r="AH11" s="58" t="e">
        <f>'OTIS QLTY KPI'!G74</f>
        <v>#DIV/0!</v>
      </c>
      <c r="AI11" s="58" t="e">
        <f>'OTIS QLTY KPI'!H74</f>
        <v>#DIV/0!</v>
      </c>
      <c r="AJ11" s="58" t="e">
        <f>'OTIS QLTY KPI'!I74</f>
        <v>#DIV/0!</v>
      </c>
      <c r="AK11" s="58" t="e">
        <f>'OTIS QLTY KPI'!J74</f>
        <v>#DIV/0!</v>
      </c>
      <c r="AL11" s="58" t="e">
        <f>'OTIS QLTY KPI'!K74</f>
        <v>#DIV/0!</v>
      </c>
      <c r="AM11" s="93" t="e">
        <f>'OTIS QLTY KPI'!L74</f>
        <v>#DIV/0!</v>
      </c>
    </row>
    <row r="12" spans="1:39" ht="15.75" x14ac:dyDescent="0.2">
      <c r="A12" s="53">
        <v>45292</v>
      </c>
      <c r="B12" s="43">
        <f>'LAGGING INDICATORS'!C102</f>
        <v>0</v>
      </c>
      <c r="C12" s="43">
        <f>'LAGGING INDICATORS'!D102</f>
        <v>0</v>
      </c>
      <c r="D12" s="43">
        <f>'LAGGING INDICATORS'!E102</f>
        <v>0</v>
      </c>
      <c r="E12" s="43">
        <f>'LAGGING INDICATORS'!F102</f>
        <v>0</v>
      </c>
      <c r="F12" s="43">
        <f>'LAGGING INDICATORS'!G102</f>
        <v>0</v>
      </c>
      <c r="G12" s="43">
        <f>'LAGGING INDICATORS'!H102</f>
        <v>0</v>
      </c>
      <c r="H12" s="43">
        <f>'LAGGING INDICATORS'!I102</f>
        <v>0</v>
      </c>
      <c r="I12" s="43">
        <f>'LAGGING INDICATORS'!J102</f>
        <v>0</v>
      </c>
      <c r="J12" s="43">
        <f>'LAGGING INDICATORS'!K102</f>
        <v>0</v>
      </c>
      <c r="K12" s="45">
        <f>'LEADING INDICATORS'!C102</f>
        <v>0</v>
      </c>
      <c r="L12" s="45">
        <f>'LEADING INDICATORS'!D102</f>
        <v>0</v>
      </c>
      <c r="M12" s="45">
        <f>'LEADING INDICATORS'!E102</f>
        <v>0</v>
      </c>
      <c r="N12" s="45">
        <f>'LEADING INDICATORS'!F102</f>
        <v>0</v>
      </c>
      <c r="O12" s="45">
        <f>'LEADING INDICATORS'!G102</f>
        <v>0</v>
      </c>
      <c r="P12" s="45">
        <f>'LEADING INDICATORS'!H102</f>
        <v>0</v>
      </c>
      <c r="Q12" s="48">
        <f>'ENVIRONMENTAL CONTROLS'!C102</f>
        <v>0</v>
      </c>
      <c r="R12" s="48">
        <f>'ENVIRONMENTAL CONTROLS'!D102</f>
        <v>0</v>
      </c>
      <c r="S12" s="48">
        <f>'ENVIRONMENTAL CONTROLS'!E102</f>
        <v>0</v>
      </c>
      <c r="T12" s="48">
        <f>'ENVIRONMENTAL CONTROLS'!F102</f>
        <v>0</v>
      </c>
      <c r="U12" s="54">
        <f>'ENVIRONMENTAL CONTROLS'!G102</f>
        <v>0</v>
      </c>
      <c r="V12" s="54">
        <f>'ENVIRONMENTAL CONTROLS'!H102</f>
        <v>0</v>
      </c>
      <c r="W12" s="54">
        <f>'ENVIRONMENTAL CONTROLS'!I102</f>
        <v>0</v>
      </c>
      <c r="X12" s="54">
        <f>'ENVIRONMENTAL CONTROLS'!J102</f>
        <v>0</v>
      </c>
      <c r="Y12" s="48">
        <f>'ENVIRONMENTAL CONTROLS'!K102</f>
        <v>0</v>
      </c>
      <c r="Z12" s="55">
        <f>'SAFETY TRAINING'!C102</f>
        <v>0</v>
      </c>
      <c r="AA12" s="55">
        <f>'SAFETY TRAINING'!D102</f>
        <v>0</v>
      </c>
      <c r="AB12" s="55">
        <f>'SAFETY TRAINING'!E102</f>
        <v>0</v>
      </c>
      <c r="AC12" s="55">
        <f>'SAFETY TRAINING'!F102</f>
        <v>0</v>
      </c>
      <c r="AD12" s="56">
        <f>'SAFETY TRAINING'!G102</f>
        <v>0</v>
      </c>
      <c r="AE12" s="57">
        <f>'5S SCORES'!C102</f>
        <v>0</v>
      </c>
      <c r="AF12" s="58" t="e">
        <f>'OTIS QLTY KPI'!E90</f>
        <v>#DIV/0!</v>
      </c>
      <c r="AG12" s="58" t="e">
        <f>'OTIS QLTY KPI'!F90</f>
        <v>#DIV/0!</v>
      </c>
      <c r="AH12" s="58" t="e">
        <f>'OTIS QLTY KPI'!G90</f>
        <v>#DIV/0!</v>
      </c>
      <c r="AI12" s="58" t="e">
        <f>'OTIS QLTY KPI'!H90</f>
        <v>#DIV/0!</v>
      </c>
      <c r="AJ12" s="58" t="e">
        <f>'OTIS QLTY KPI'!I90</f>
        <v>#DIV/0!</v>
      </c>
      <c r="AK12" s="58" t="e">
        <f>'OTIS QLTY KPI'!J90</f>
        <v>#DIV/0!</v>
      </c>
      <c r="AL12" s="58" t="e">
        <f>'OTIS QLTY KPI'!K90</f>
        <v>#DIV/0!</v>
      </c>
      <c r="AM12" s="93" t="e">
        <f>'OTIS QLTY KPI'!L90</f>
        <v>#DIV/0!</v>
      </c>
    </row>
    <row r="13" spans="1:39" ht="15.75" x14ac:dyDescent="0.2">
      <c r="A13" s="53">
        <v>45323</v>
      </c>
      <c r="B13" s="43">
        <f>'LAGGING INDICATORS'!C113</f>
        <v>0</v>
      </c>
      <c r="C13" s="43">
        <f>'LAGGING INDICATORS'!D113</f>
        <v>0</v>
      </c>
      <c r="D13" s="43">
        <f>'LAGGING INDICATORS'!E113</f>
        <v>0</v>
      </c>
      <c r="E13" s="43">
        <f>'LAGGING INDICATORS'!F113</f>
        <v>0</v>
      </c>
      <c r="F13" s="43">
        <f>'LAGGING INDICATORS'!G113</f>
        <v>0</v>
      </c>
      <c r="G13" s="43">
        <f>'LAGGING INDICATORS'!H113</f>
        <v>0</v>
      </c>
      <c r="H13" s="43">
        <f>'LAGGING INDICATORS'!I113</f>
        <v>0</v>
      </c>
      <c r="I13" s="43">
        <f>'LAGGING INDICATORS'!J113</f>
        <v>0</v>
      </c>
      <c r="J13" s="43">
        <f>'LAGGING INDICATORS'!K113</f>
        <v>0</v>
      </c>
      <c r="K13" s="45">
        <f>'LEADING INDICATORS'!C113</f>
        <v>0</v>
      </c>
      <c r="L13" s="45">
        <f>'LEADING INDICATORS'!D113</f>
        <v>0</v>
      </c>
      <c r="M13" s="45">
        <f>'LEADING INDICATORS'!E113</f>
        <v>0</v>
      </c>
      <c r="N13" s="45">
        <f>'LEADING INDICATORS'!F113</f>
        <v>0</v>
      </c>
      <c r="O13" s="45">
        <f>'LEADING INDICATORS'!G113</f>
        <v>0</v>
      </c>
      <c r="P13" s="45">
        <f>'LEADING INDICATORS'!H113</f>
        <v>0</v>
      </c>
      <c r="Q13" s="48">
        <f>'ENVIRONMENTAL CONTROLS'!C113</f>
        <v>0</v>
      </c>
      <c r="R13" s="48">
        <f>'ENVIRONMENTAL CONTROLS'!D113</f>
        <v>0</v>
      </c>
      <c r="S13" s="48">
        <f>'ENVIRONMENTAL CONTROLS'!E113</f>
        <v>0</v>
      </c>
      <c r="T13" s="48">
        <f>'ENVIRONMENTAL CONTROLS'!F113</f>
        <v>0</v>
      </c>
      <c r="U13" s="54">
        <f>'ENVIRONMENTAL CONTROLS'!G113</f>
        <v>0</v>
      </c>
      <c r="V13" s="54">
        <f>'ENVIRONMENTAL CONTROLS'!H113</f>
        <v>0</v>
      </c>
      <c r="W13" s="54">
        <f>'ENVIRONMENTAL CONTROLS'!I113</f>
        <v>0</v>
      </c>
      <c r="X13" s="54">
        <f>'ENVIRONMENTAL CONTROLS'!J113</f>
        <v>0</v>
      </c>
      <c r="Y13" s="48">
        <f>'ENVIRONMENTAL CONTROLS'!K113</f>
        <v>0</v>
      </c>
      <c r="Z13" s="55">
        <f>'SAFETY TRAINING'!C113</f>
        <v>0</v>
      </c>
      <c r="AA13" s="55">
        <f>'SAFETY TRAINING'!D113</f>
        <v>0</v>
      </c>
      <c r="AB13" s="55">
        <f>'SAFETY TRAINING'!E113</f>
        <v>0</v>
      </c>
      <c r="AC13" s="55">
        <f>'SAFETY TRAINING'!F113</f>
        <v>0</v>
      </c>
      <c r="AD13" s="56">
        <f>'SAFETY TRAINING'!G113</f>
        <v>0</v>
      </c>
      <c r="AE13" s="57">
        <f>'5S SCORES'!C113</f>
        <v>0</v>
      </c>
      <c r="AF13" s="58" t="e">
        <f>'OTIS QLTY KPI'!E105</f>
        <v>#DIV/0!</v>
      </c>
      <c r="AG13" s="58" t="e">
        <f>'OTIS QLTY KPI'!F105</f>
        <v>#DIV/0!</v>
      </c>
      <c r="AH13" s="58" t="e">
        <f>'OTIS QLTY KPI'!G105</f>
        <v>#DIV/0!</v>
      </c>
      <c r="AI13" s="58" t="e">
        <f>'OTIS QLTY KPI'!H105</f>
        <v>#DIV/0!</v>
      </c>
      <c r="AJ13" s="58" t="e">
        <f>'OTIS QLTY KPI'!I105</f>
        <v>#DIV/0!</v>
      </c>
      <c r="AK13" s="58" t="e">
        <f>'OTIS QLTY KPI'!J105</f>
        <v>#DIV/0!</v>
      </c>
      <c r="AL13" s="58" t="e">
        <f>'OTIS QLTY KPI'!K105</f>
        <v>#DIV/0!</v>
      </c>
      <c r="AM13" s="93" t="e">
        <f>'OTIS QLTY KPI'!L105</f>
        <v>#DIV/0!</v>
      </c>
    </row>
    <row r="14" spans="1:39" ht="15.75" x14ac:dyDescent="0.2">
      <c r="A14" s="53">
        <v>45352</v>
      </c>
      <c r="B14" s="43">
        <f>'LAGGING INDICATORS'!C124</f>
        <v>0</v>
      </c>
      <c r="C14" s="43">
        <f>'LAGGING INDICATORS'!D124</f>
        <v>0</v>
      </c>
      <c r="D14" s="43">
        <f>'LAGGING INDICATORS'!E124</f>
        <v>0</v>
      </c>
      <c r="E14" s="43">
        <f>'LAGGING INDICATORS'!F124</f>
        <v>0</v>
      </c>
      <c r="F14" s="43">
        <f>'LAGGING INDICATORS'!G124</f>
        <v>0</v>
      </c>
      <c r="G14" s="43">
        <f>'LAGGING INDICATORS'!H124</f>
        <v>0</v>
      </c>
      <c r="H14" s="43">
        <f>'LAGGING INDICATORS'!I124</f>
        <v>0</v>
      </c>
      <c r="I14" s="43">
        <f>'LAGGING INDICATORS'!J124</f>
        <v>0</v>
      </c>
      <c r="J14" s="43">
        <f>'LAGGING INDICATORS'!K124</f>
        <v>0</v>
      </c>
      <c r="K14" s="45">
        <f>'LEADING INDICATORS'!C124</f>
        <v>0</v>
      </c>
      <c r="L14" s="45">
        <f>'LEADING INDICATORS'!D124</f>
        <v>0</v>
      </c>
      <c r="M14" s="45">
        <f>'LEADING INDICATORS'!E124</f>
        <v>0</v>
      </c>
      <c r="N14" s="45">
        <f>'LEADING INDICATORS'!F124</f>
        <v>0</v>
      </c>
      <c r="O14" s="45">
        <f>'LEADING INDICATORS'!G124</f>
        <v>0</v>
      </c>
      <c r="P14" s="45">
        <f>'LEADING INDICATORS'!H124</f>
        <v>0</v>
      </c>
      <c r="Q14" s="48">
        <f>'ENVIRONMENTAL CONTROLS'!C124</f>
        <v>0</v>
      </c>
      <c r="R14" s="48">
        <f>'ENVIRONMENTAL CONTROLS'!D124</f>
        <v>0</v>
      </c>
      <c r="S14" s="48">
        <f>'ENVIRONMENTAL CONTROLS'!E124</f>
        <v>0</v>
      </c>
      <c r="T14" s="48">
        <f>'ENVIRONMENTAL CONTROLS'!F124</f>
        <v>0</v>
      </c>
      <c r="U14" s="54">
        <f>'ENVIRONMENTAL CONTROLS'!G124</f>
        <v>0</v>
      </c>
      <c r="V14" s="54">
        <f>'ENVIRONMENTAL CONTROLS'!H124</f>
        <v>0</v>
      </c>
      <c r="W14" s="54">
        <f>'ENVIRONMENTAL CONTROLS'!I124</f>
        <v>0</v>
      </c>
      <c r="X14" s="54">
        <f>'ENVIRONMENTAL CONTROLS'!J124</f>
        <v>0</v>
      </c>
      <c r="Y14" s="48">
        <f>'ENVIRONMENTAL CONTROLS'!K124</f>
        <v>0</v>
      </c>
      <c r="Z14" s="55">
        <f>'SAFETY TRAINING'!C124</f>
        <v>0</v>
      </c>
      <c r="AA14" s="55">
        <f>'SAFETY TRAINING'!D124</f>
        <v>0</v>
      </c>
      <c r="AB14" s="55">
        <f>'SAFETY TRAINING'!E124</f>
        <v>0</v>
      </c>
      <c r="AC14" s="55">
        <f>'SAFETY TRAINING'!F124</f>
        <v>0</v>
      </c>
      <c r="AD14" s="56">
        <f>'SAFETY TRAINING'!G124</f>
        <v>0</v>
      </c>
      <c r="AE14" s="57">
        <f>'5S SCORES'!C124</f>
        <v>0</v>
      </c>
      <c r="AF14" s="58" t="e">
        <f>'OTIS QLTY KPI'!E121</f>
        <v>#DIV/0!</v>
      </c>
      <c r="AG14" s="58" t="e">
        <f>'OTIS QLTY KPI'!F121</f>
        <v>#DIV/0!</v>
      </c>
      <c r="AH14" s="58" t="e">
        <f>'OTIS QLTY KPI'!G121</f>
        <v>#DIV/0!</v>
      </c>
      <c r="AI14" s="58" t="e">
        <f>'OTIS QLTY KPI'!H121</f>
        <v>#DIV/0!</v>
      </c>
      <c r="AJ14" s="58" t="e">
        <f>'OTIS QLTY KPI'!I121</f>
        <v>#DIV/0!</v>
      </c>
      <c r="AK14" s="58" t="e">
        <f>'OTIS QLTY KPI'!J121</f>
        <v>#DIV/0!</v>
      </c>
      <c r="AL14" s="58" t="e">
        <f>'OTIS QLTY KPI'!K121</f>
        <v>#DIV/0!</v>
      </c>
      <c r="AM14" s="93" t="e">
        <f>'OTIS QLTY KPI'!L121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0</v>
      </c>
      <c r="H15" s="43">
        <f t="shared" si="0"/>
        <v>0</v>
      </c>
      <c r="I15" s="43">
        <f t="shared" si="0"/>
        <v>0</v>
      </c>
      <c r="J15" s="43">
        <f t="shared" si="0"/>
        <v>153</v>
      </c>
      <c r="K15" s="45">
        <f t="shared" si="0"/>
        <v>0</v>
      </c>
      <c r="L15" s="45">
        <f t="shared" si="0"/>
        <v>0</v>
      </c>
      <c r="M15" s="45">
        <f t="shared" si="0"/>
        <v>2</v>
      </c>
      <c r="N15" s="45">
        <f t="shared" si="0"/>
        <v>3</v>
      </c>
      <c r="O15" s="45">
        <f t="shared" si="0"/>
        <v>1</v>
      </c>
      <c r="P15" s="45">
        <f t="shared" si="0"/>
        <v>3</v>
      </c>
      <c r="Q15" s="54">
        <f t="shared" si="0"/>
        <v>0</v>
      </c>
      <c r="R15" s="54">
        <f t="shared" si="0"/>
        <v>0</v>
      </c>
      <c r="S15" s="54">
        <f t="shared" si="0"/>
        <v>0</v>
      </c>
      <c r="T15" s="54">
        <f t="shared" si="0"/>
        <v>5983</v>
      </c>
      <c r="U15" s="54">
        <f t="shared" si="0"/>
        <v>15807</v>
      </c>
      <c r="V15" s="54">
        <f t="shared" si="0"/>
        <v>15872.899000000001</v>
      </c>
      <c r="W15" s="54">
        <f t="shared" si="0"/>
        <v>5832.7830000000004</v>
      </c>
      <c r="X15" s="54">
        <f t="shared" si="0"/>
        <v>21705.682000000001</v>
      </c>
      <c r="Y15" s="54">
        <f t="shared" si="0"/>
        <v>0</v>
      </c>
      <c r="Z15" s="56">
        <f t="shared" si="0"/>
        <v>6</v>
      </c>
      <c r="AA15" s="56">
        <f t="shared" si="0"/>
        <v>207</v>
      </c>
      <c r="AB15" s="56">
        <f t="shared" si="0"/>
        <v>197</v>
      </c>
      <c r="AC15" s="56">
        <f t="shared" si="0"/>
        <v>147.30000000000001</v>
      </c>
      <c r="AD15" s="56">
        <f t="shared" si="0"/>
        <v>280075.76</v>
      </c>
      <c r="AE15" s="57">
        <f t="shared" si="0"/>
        <v>1.665</v>
      </c>
      <c r="AF15" s="86"/>
      <c r="AG15" s="86"/>
      <c r="AH15" s="86"/>
      <c r="AI15" s="86"/>
      <c r="AJ15" s="86"/>
      <c r="AK15" s="86"/>
      <c r="AL15" s="87"/>
      <c r="AM15" s="94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  <pageSetup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73425-E833-4E13-9A48-6E51A5A5E5E9}">
  <dimension ref="A1"/>
  <sheetViews>
    <sheetView topLeftCell="A15" workbookViewId="0">
      <selection activeCell="A28" sqref="A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38702-55FB-41A1-BEE9-B9B577F7604F}">
  <dimension ref="A1:EA63"/>
  <sheetViews>
    <sheetView topLeftCell="E29" workbookViewId="0">
      <selection activeCell="L16" sqref="L16"/>
    </sheetView>
  </sheetViews>
  <sheetFormatPr defaultRowHeight="12.75" x14ac:dyDescent="0.2"/>
  <cols>
    <col min="1" max="1" width="4" customWidth="1"/>
    <col min="2" max="2" width="2.33203125" customWidth="1"/>
    <col min="3" max="3" width="14.6640625" customWidth="1"/>
    <col min="4" max="4" width="64.33203125" customWidth="1"/>
    <col min="5" max="5" width="8.6640625" customWidth="1"/>
    <col min="6" max="6" width="6.33203125" customWidth="1"/>
    <col min="7" max="12" width="6.1640625" customWidth="1"/>
    <col min="13" max="13" width="7" customWidth="1"/>
    <col min="14" max="14" width="7.1640625" customWidth="1"/>
    <col min="15" max="15" width="6.6640625" customWidth="1"/>
    <col min="16" max="16" width="6.83203125" customWidth="1"/>
    <col min="17" max="17" width="8.5" customWidth="1"/>
    <col min="18" max="18" width="5.5" customWidth="1"/>
    <col min="19" max="19" width="6.33203125" customWidth="1"/>
    <col min="20" max="20" width="5.33203125" customWidth="1"/>
    <col min="21" max="21" width="7.1640625" customWidth="1"/>
    <col min="22" max="22" width="12.33203125" customWidth="1"/>
    <col min="23" max="33" width="7.1640625" customWidth="1"/>
    <col min="34" max="34" width="2.33203125" customWidth="1"/>
    <col min="35" max="131" width="9.33203125" style="117"/>
  </cols>
  <sheetData>
    <row r="1" spans="1:131" ht="13.5" thickBot="1" x14ac:dyDescent="0.25">
      <c r="A1" s="116"/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  <c r="N1" s="116"/>
      <c r="O1" s="116"/>
      <c r="P1" s="116"/>
      <c r="Q1" s="116"/>
      <c r="R1" s="116"/>
      <c r="S1" s="116"/>
      <c r="T1" s="116"/>
      <c r="U1" s="116"/>
      <c r="V1" s="116"/>
      <c r="W1" s="116"/>
      <c r="X1" s="116"/>
      <c r="Y1" s="116"/>
      <c r="Z1" s="116"/>
      <c r="AA1" s="116"/>
      <c r="AB1" s="116"/>
      <c r="AC1" s="116"/>
      <c r="AD1" s="116"/>
      <c r="AE1" s="116"/>
      <c r="AF1" s="116"/>
      <c r="AG1" s="116"/>
      <c r="AH1" s="116"/>
    </row>
    <row r="2" spans="1:131" x14ac:dyDescent="0.2">
      <c r="A2" s="116"/>
      <c r="B2" s="118"/>
      <c r="C2" s="119"/>
      <c r="D2" s="119"/>
      <c r="E2" s="119"/>
      <c r="F2" s="119"/>
      <c r="G2" s="119"/>
      <c r="H2" s="119"/>
      <c r="I2" s="119"/>
      <c r="J2" s="119"/>
      <c r="K2" s="119"/>
      <c r="L2" s="119"/>
      <c r="M2" s="119"/>
      <c r="N2" s="119"/>
      <c r="O2" s="119"/>
      <c r="P2" s="119"/>
      <c r="Q2" s="119"/>
      <c r="R2" s="119"/>
      <c r="S2" s="119"/>
      <c r="T2" s="119"/>
      <c r="U2" s="119"/>
      <c r="V2" s="119"/>
      <c r="W2" s="119"/>
      <c r="X2" s="119"/>
      <c r="Y2" s="119"/>
      <c r="Z2" s="119"/>
      <c r="AA2" s="119"/>
      <c r="AB2" s="119"/>
      <c r="AC2" s="119"/>
      <c r="AD2" s="119"/>
      <c r="AE2" s="119"/>
      <c r="AF2" s="119"/>
      <c r="AG2" s="119"/>
      <c r="AH2" s="120"/>
    </row>
    <row r="3" spans="1:131" ht="13.5" thickBot="1" x14ac:dyDescent="0.25">
      <c r="A3" s="116"/>
      <c r="B3" s="121"/>
      <c r="C3" s="122"/>
      <c r="D3" s="123"/>
      <c r="E3" s="123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5"/>
      <c r="AH3" s="126"/>
    </row>
    <row r="4" spans="1:131" s="136" customFormat="1" ht="26.25" thickTop="1" thickBot="1" x14ac:dyDescent="0.45">
      <c r="A4" s="127"/>
      <c r="B4" s="128"/>
      <c r="C4" s="129"/>
      <c r="D4" s="286" t="s">
        <v>134</v>
      </c>
      <c r="E4" s="287"/>
      <c r="F4" s="287"/>
      <c r="G4" s="287"/>
      <c r="H4" s="287"/>
      <c r="I4" s="287"/>
      <c r="J4" s="287"/>
      <c r="K4" s="287"/>
      <c r="L4" s="287"/>
      <c r="M4" s="287"/>
      <c r="N4" s="287"/>
      <c r="O4" s="287"/>
      <c r="P4" s="287"/>
      <c r="Q4" s="288"/>
      <c r="R4" s="130"/>
      <c r="S4" s="131"/>
      <c r="T4" s="131"/>
      <c r="U4" s="131"/>
      <c r="V4" s="289" t="s">
        <v>135</v>
      </c>
      <c r="W4" s="290"/>
      <c r="X4" s="290"/>
      <c r="Y4" s="290"/>
      <c r="Z4" s="291"/>
      <c r="AA4" s="130"/>
      <c r="AB4" s="132"/>
      <c r="AC4" s="132"/>
      <c r="AD4" s="132"/>
      <c r="AE4" s="132"/>
      <c r="AF4" s="132"/>
      <c r="AG4" s="133"/>
      <c r="AH4" s="134"/>
      <c r="AI4" s="135"/>
      <c r="AJ4" s="135"/>
      <c r="AK4" s="135"/>
      <c r="AL4" s="135"/>
      <c r="AM4" s="135"/>
      <c r="AN4" s="135"/>
      <c r="AO4" s="135"/>
      <c r="AP4" s="135"/>
      <c r="AQ4" s="135"/>
      <c r="AR4" s="135"/>
      <c r="AS4" s="135"/>
      <c r="AT4" s="135"/>
      <c r="AU4" s="135"/>
      <c r="AV4" s="135"/>
      <c r="AW4" s="135"/>
      <c r="AX4" s="135"/>
      <c r="AY4" s="135"/>
      <c r="AZ4" s="135"/>
      <c r="BA4" s="135"/>
      <c r="BB4" s="135"/>
      <c r="BC4" s="135"/>
      <c r="BD4" s="135"/>
      <c r="BE4" s="135"/>
      <c r="BF4" s="135"/>
      <c r="BG4" s="135"/>
      <c r="BH4" s="135"/>
      <c r="BI4" s="135"/>
      <c r="BJ4" s="135"/>
      <c r="BK4" s="135"/>
      <c r="BL4" s="135"/>
      <c r="BM4" s="135"/>
      <c r="BN4" s="135"/>
      <c r="BO4" s="135"/>
      <c r="BP4" s="135"/>
      <c r="BQ4" s="135"/>
      <c r="BR4" s="135"/>
      <c r="BS4" s="135"/>
      <c r="BT4" s="135"/>
      <c r="BU4" s="135"/>
      <c r="BV4" s="135"/>
      <c r="BW4" s="135"/>
      <c r="BX4" s="135"/>
      <c r="BY4" s="135"/>
      <c r="BZ4" s="135"/>
      <c r="CA4" s="135"/>
      <c r="CB4" s="135"/>
      <c r="CC4" s="135"/>
      <c r="CD4" s="135"/>
      <c r="CE4" s="135"/>
      <c r="CF4" s="135"/>
      <c r="CG4" s="135"/>
      <c r="CH4" s="135"/>
      <c r="CI4" s="135"/>
      <c r="CJ4" s="135"/>
      <c r="CK4" s="135"/>
      <c r="CL4" s="135"/>
      <c r="CM4" s="135"/>
      <c r="CN4" s="135"/>
      <c r="CO4" s="135"/>
      <c r="CP4" s="135"/>
      <c r="CQ4" s="135"/>
      <c r="CR4" s="135"/>
      <c r="CS4" s="135"/>
      <c r="CT4" s="135"/>
      <c r="CU4" s="135"/>
      <c r="CV4" s="135"/>
      <c r="CW4" s="135"/>
      <c r="CX4" s="135"/>
      <c r="CY4" s="135"/>
      <c r="CZ4" s="135"/>
      <c r="DA4" s="135"/>
      <c r="DB4" s="135"/>
      <c r="DC4" s="135"/>
      <c r="DD4" s="135"/>
      <c r="DE4" s="135"/>
      <c r="DF4" s="135"/>
      <c r="DG4" s="135"/>
      <c r="DH4" s="135"/>
      <c r="DI4" s="135"/>
      <c r="DJ4" s="135"/>
      <c r="DK4" s="135"/>
      <c r="DL4" s="135"/>
      <c r="DM4" s="135"/>
      <c r="DN4" s="135"/>
      <c r="DO4" s="135"/>
      <c r="DP4" s="135"/>
      <c r="DQ4" s="135"/>
      <c r="DR4" s="135"/>
      <c r="DS4" s="135"/>
      <c r="DT4" s="135"/>
      <c r="DU4" s="135"/>
      <c r="DV4" s="135"/>
      <c r="DW4" s="135"/>
      <c r="DX4" s="135"/>
      <c r="DY4" s="135"/>
      <c r="DZ4" s="135"/>
      <c r="EA4" s="135"/>
    </row>
    <row r="5" spans="1:131" ht="21.75" thickTop="1" thickBot="1" x14ac:dyDescent="0.35">
      <c r="A5" s="116"/>
      <c r="B5" s="121"/>
      <c r="C5" s="137"/>
      <c r="D5" s="138"/>
      <c r="E5" s="138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2"/>
      <c r="S5" s="132"/>
      <c r="T5" s="132"/>
      <c r="U5" s="132"/>
      <c r="V5" s="132"/>
      <c r="W5" s="132"/>
      <c r="X5" s="132"/>
      <c r="Y5" s="132"/>
      <c r="Z5" s="132"/>
      <c r="AA5" s="132"/>
      <c r="AB5" s="132"/>
      <c r="AC5" s="132"/>
      <c r="AD5" s="132"/>
      <c r="AE5" s="132"/>
      <c r="AF5" s="132"/>
      <c r="AG5" s="140"/>
      <c r="AH5" s="126"/>
    </row>
    <row r="6" spans="1:131" ht="24.75" customHeight="1" thickTop="1" thickBot="1" x14ac:dyDescent="0.25">
      <c r="A6" s="116"/>
      <c r="B6" s="121"/>
      <c r="C6" s="137"/>
      <c r="D6" s="292" t="s">
        <v>136</v>
      </c>
      <c r="E6" s="293"/>
      <c r="F6" s="293"/>
      <c r="G6" s="293"/>
      <c r="H6" s="293"/>
      <c r="I6" s="293"/>
      <c r="J6" s="293"/>
      <c r="K6" s="293"/>
      <c r="L6" s="293"/>
      <c r="M6" s="293"/>
      <c r="N6" s="293"/>
      <c r="O6" s="293"/>
      <c r="P6" s="293"/>
      <c r="Q6" s="294"/>
      <c r="R6" s="132"/>
      <c r="S6" s="132"/>
      <c r="T6" s="132"/>
      <c r="U6" s="132"/>
      <c r="V6" s="132"/>
      <c r="W6" s="132"/>
      <c r="X6" s="132"/>
      <c r="Y6" s="132"/>
      <c r="Z6" s="132"/>
      <c r="AA6" s="132"/>
      <c r="AB6" s="132"/>
      <c r="AC6" s="132"/>
      <c r="AD6" s="132"/>
      <c r="AE6" s="132"/>
      <c r="AF6" s="132"/>
      <c r="AG6" s="140"/>
      <c r="AH6" s="126"/>
    </row>
    <row r="7" spans="1:131" ht="15" customHeight="1" thickTop="1" x14ac:dyDescent="0.2">
      <c r="A7" s="116"/>
      <c r="B7" s="121"/>
      <c r="C7" s="137"/>
      <c r="D7" s="141"/>
      <c r="E7" s="141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40"/>
      <c r="AH7" s="126"/>
    </row>
    <row r="8" spans="1:131" s="150" customFormat="1" ht="13.5" customHeight="1" thickBot="1" x14ac:dyDescent="0.45">
      <c r="A8" s="142"/>
      <c r="B8" s="143"/>
      <c r="C8" s="144"/>
      <c r="D8" s="145"/>
      <c r="E8" s="145"/>
      <c r="F8" s="146"/>
      <c r="G8" s="130"/>
      <c r="H8" s="130"/>
      <c r="I8" s="130"/>
      <c r="J8" s="147"/>
      <c r="K8" s="147"/>
      <c r="L8" s="147"/>
      <c r="M8" s="147"/>
      <c r="N8" s="147"/>
      <c r="O8" s="145"/>
      <c r="P8" s="145"/>
      <c r="Q8" s="145"/>
      <c r="R8" s="145"/>
      <c r="S8" s="145"/>
      <c r="T8" s="145"/>
      <c r="U8" s="145"/>
      <c r="V8" s="145"/>
      <c r="W8" s="145"/>
      <c r="X8" s="145"/>
      <c r="Y8" s="145"/>
      <c r="Z8" s="130"/>
      <c r="AA8" s="130"/>
      <c r="AB8" s="130"/>
      <c r="AC8" s="130"/>
      <c r="AD8" s="130"/>
      <c r="AE8" s="130"/>
      <c r="AF8" s="130"/>
      <c r="AG8" s="133"/>
      <c r="AH8" s="148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49"/>
      <c r="BP8" s="149"/>
      <c r="BQ8" s="149"/>
      <c r="BR8" s="149"/>
      <c r="BS8" s="149"/>
      <c r="BT8" s="149"/>
      <c r="BU8" s="149"/>
      <c r="BV8" s="149"/>
      <c r="BW8" s="149"/>
      <c r="BX8" s="149"/>
      <c r="BY8" s="149"/>
      <c r="BZ8" s="149"/>
      <c r="CA8" s="149"/>
      <c r="CB8" s="149"/>
      <c r="CC8" s="149"/>
      <c r="CD8" s="149"/>
      <c r="CE8" s="149"/>
      <c r="CF8" s="149"/>
      <c r="CG8" s="149"/>
      <c r="CH8" s="149"/>
      <c r="CI8" s="149"/>
      <c r="CJ8" s="149"/>
      <c r="CK8" s="149"/>
      <c r="CL8" s="149"/>
      <c r="CM8" s="149"/>
      <c r="CN8" s="149"/>
      <c r="CO8" s="149"/>
      <c r="CP8" s="149"/>
      <c r="CQ8" s="149"/>
      <c r="CR8" s="149"/>
      <c r="CS8" s="149"/>
      <c r="CT8" s="149"/>
      <c r="CU8" s="149"/>
      <c r="CV8" s="149"/>
      <c r="CW8" s="149"/>
      <c r="CX8" s="149"/>
      <c r="CY8" s="149"/>
      <c r="CZ8" s="149"/>
      <c r="DA8" s="149"/>
      <c r="DB8" s="149"/>
      <c r="DC8" s="149"/>
      <c r="DD8" s="149"/>
      <c r="DE8" s="149"/>
      <c r="DF8" s="149"/>
      <c r="DG8" s="149"/>
      <c r="DH8" s="149"/>
      <c r="DI8" s="149"/>
      <c r="DJ8" s="149"/>
      <c r="DK8" s="149"/>
      <c r="DL8" s="149"/>
      <c r="DM8" s="149"/>
      <c r="DN8" s="149"/>
      <c r="DO8" s="149"/>
      <c r="DP8" s="149"/>
      <c r="DQ8" s="149"/>
      <c r="DR8" s="149"/>
      <c r="DS8" s="149"/>
      <c r="DT8" s="149"/>
      <c r="DU8" s="149"/>
      <c r="DV8" s="149"/>
      <c r="DW8" s="149"/>
      <c r="DX8" s="149"/>
      <c r="DY8" s="149"/>
      <c r="DZ8" s="149"/>
      <c r="EA8" s="149"/>
    </row>
    <row r="9" spans="1:131" ht="13.5" customHeight="1" thickTop="1" x14ac:dyDescent="0.4">
      <c r="A9" s="116"/>
      <c r="B9" s="121"/>
      <c r="C9" s="144"/>
      <c r="D9" s="151" t="s">
        <v>137</v>
      </c>
      <c r="E9" s="145"/>
      <c r="F9" s="295" t="s">
        <v>138</v>
      </c>
      <c r="G9" s="296"/>
      <c r="H9" s="296"/>
      <c r="I9" s="296"/>
      <c r="J9" s="296"/>
      <c r="K9" s="296"/>
      <c r="L9" s="296"/>
      <c r="M9" s="297"/>
      <c r="N9" s="147"/>
      <c r="O9" s="145"/>
      <c r="P9" s="145"/>
      <c r="Q9" s="298" t="s">
        <v>139</v>
      </c>
      <c r="R9" s="299"/>
      <c r="S9" s="299"/>
      <c r="T9" s="299"/>
      <c r="U9" s="299"/>
      <c r="V9" s="300"/>
      <c r="W9" s="145"/>
      <c r="X9" s="145"/>
      <c r="Y9" s="145"/>
      <c r="Z9" s="301" t="s">
        <v>140</v>
      </c>
      <c r="AA9" s="302"/>
      <c r="AB9" s="302"/>
      <c r="AC9" s="302"/>
      <c r="AD9" s="302"/>
      <c r="AE9" s="302"/>
      <c r="AF9" s="303"/>
      <c r="AG9" s="140"/>
      <c r="AH9" s="126"/>
    </row>
    <row r="10" spans="1:131" ht="13.5" customHeight="1" x14ac:dyDescent="0.4">
      <c r="A10" s="116"/>
      <c r="B10" s="121"/>
      <c r="C10" s="144"/>
      <c r="D10" s="304" t="s">
        <v>141</v>
      </c>
      <c r="E10" s="145"/>
      <c r="F10" s="152"/>
      <c r="G10" s="141"/>
      <c r="H10" s="141"/>
      <c r="I10" s="141"/>
      <c r="J10" s="141"/>
      <c r="K10" s="141"/>
      <c r="L10" s="141"/>
      <c r="M10" s="153"/>
      <c r="N10" s="147"/>
      <c r="O10" s="145"/>
      <c r="P10" s="145"/>
      <c r="Q10" s="154" t="s">
        <v>142</v>
      </c>
      <c r="R10" s="155"/>
      <c r="S10" s="156"/>
      <c r="T10" s="157" t="s">
        <v>143</v>
      </c>
      <c r="U10" s="155"/>
      <c r="V10" s="158"/>
      <c r="W10" s="145"/>
      <c r="X10" s="145"/>
      <c r="Y10" s="145"/>
      <c r="Z10" s="306" t="s">
        <v>144</v>
      </c>
      <c r="AA10" s="307"/>
      <c r="AB10" s="307"/>
      <c r="AC10" s="307"/>
      <c r="AD10" s="307"/>
      <c r="AE10" s="307"/>
      <c r="AF10" s="308"/>
      <c r="AG10" s="159"/>
      <c r="AH10" s="126"/>
    </row>
    <row r="11" spans="1:131" ht="13.5" customHeight="1" x14ac:dyDescent="0.4">
      <c r="A11" s="116"/>
      <c r="B11" s="121"/>
      <c r="C11" s="144"/>
      <c r="D11" s="304"/>
      <c r="E11" s="145"/>
      <c r="F11" s="152"/>
      <c r="G11" s="160"/>
      <c r="H11" s="309" t="s">
        <v>145</v>
      </c>
      <c r="I11" s="309"/>
      <c r="J11" s="309"/>
      <c r="K11" s="309"/>
      <c r="L11" s="309"/>
      <c r="M11" s="310"/>
      <c r="N11" s="147"/>
      <c r="O11" s="145"/>
      <c r="P11" s="145"/>
      <c r="Q11" s="161" t="s">
        <v>146</v>
      </c>
      <c r="R11" s="311">
        <f>V26</f>
        <v>8.3333333333333329E-2</v>
      </c>
      <c r="S11" s="312"/>
      <c r="T11" s="161" t="s">
        <v>147</v>
      </c>
      <c r="U11" s="311"/>
      <c r="V11" s="312"/>
      <c r="W11" s="145"/>
      <c r="X11" s="145"/>
      <c r="Y11" s="145"/>
      <c r="Z11" s="313" t="s">
        <v>148</v>
      </c>
      <c r="AA11" s="314"/>
      <c r="AB11" s="314"/>
      <c r="AC11" s="314"/>
      <c r="AD11" s="314"/>
      <c r="AE11" s="314"/>
      <c r="AF11" s="315"/>
      <c r="AG11" s="159"/>
      <c r="AH11" s="126"/>
    </row>
    <row r="12" spans="1:131" ht="12.75" customHeight="1" x14ac:dyDescent="0.4">
      <c r="A12" s="116"/>
      <c r="B12" s="121"/>
      <c r="C12" s="144"/>
      <c r="D12" s="304"/>
      <c r="E12" s="145"/>
      <c r="F12" s="152"/>
      <c r="G12" s="162"/>
      <c r="H12" s="309" t="s">
        <v>149</v>
      </c>
      <c r="I12" s="309"/>
      <c r="J12" s="309"/>
      <c r="K12" s="309"/>
      <c r="L12" s="309"/>
      <c r="M12" s="310"/>
      <c r="N12" s="147"/>
      <c r="O12" s="145"/>
      <c r="P12" s="145"/>
      <c r="Q12" s="161" t="s">
        <v>150</v>
      </c>
      <c r="R12" s="311">
        <f>W26</f>
        <v>0.16666666666666666</v>
      </c>
      <c r="S12" s="312"/>
      <c r="T12" s="161" t="s">
        <v>151</v>
      </c>
      <c r="U12" s="311"/>
      <c r="V12" s="311"/>
      <c r="W12" s="145"/>
      <c r="X12" s="145"/>
      <c r="Y12" s="145"/>
      <c r="Z12" s="313" t="s">
        <v>152</v>
      </c>
      <c r="AA12" s="314"/>
      <c r="AB12" s="314"/>
      <c r="AC12" s="314"/>
      <c r="AD12" s="314"/>
      <c r="AE12" s="314"/>
      <c r="AF12" s="315"/>
      <c r="AG12" s="159"/>
      <c r="AH12" s="126"/>
    </row>
    <row r="13" spans="1:131" ht="13.5" customHeight="1" x14ac:dyDescent="0.4">
      <c r="A13" s="116"/>
      <c r="B13" s="121"/>
      <c r="C13" s="144"/>
      <c r="D13" s="304"/>
      <c r="E13" s="145"/>
      <c r="F13" s="152"/>
      <c r="G13" s="163"/>
      <c r="H13" s="309" t="s">
        <v>153</v>
      </c>
      <c r="I13" s="309"/>
      <c r="J13" s="309"/>
      <c r="K13" s="309"/>
      <c r="L13" s="309"/>
      <c r="M13" s="310"/>
      <c r="N13" s="147"/>
      <c r="O13" s="145"/>
      <c r="P13" s="145"/>
      <c r="Q13" s="161" t="s">
        <v>154</v>
      </c>
      <c r="R13" s="311">
        <f>X26</f>
        <v>0.3</v>
      </c>
      <c r="S13" s="312"/>
      <c r="T13" s="161" t="s">
        <v>155</v>
      </c>
      <c r="U13" s="311"/>
      <c r="V13" s="311"/>
      <c r="W13" s="145"/>
      <c r="X13" s="145"/>
      <c r="Y13" s="145"/>
      <c r="Z13" s="313" t="s">
        <v>156</v>
      </c>
      <c r="AA13" s="314"/>
      <c r="AB13" s="314"/>
      <c r="AC13" s="314"/>
      <c r="AD13" s="314"/>
      <c r="AE13" s="314"/>
      <c r="AF13" s="315"/>
      <c r="AG13" s="159"/>
      <c r="AH13" s="126"/>
    </row>
    <row r="14" spans="1:131" ht="19.5" customHeight="1" x14ac:dyDescent="0.4">
      <c r="A14" s="116"/>
      <c r="B14" s="121"/>
      <c r="C14" s="144"/>
      <c r="D14" s="304"/>
      <c r="E14" s="145"/>
      <c r="F14" s="152"/>
      <c r="G14" s="164"/>
      <c r="H14" s="316" t="s">
        <v>157</v>
      </c>
      <c r="I14" s="316"/>
      <c r="J14" s="316"/>
      <c r="K14" s="316"/>
      <c r="L14" s="316"/>
      <c r="M14" s="317"/>
      <c r="N14" s="147"/>
      <c r="O14" s="145"/>
      <c r="P14" s="145"/>
      <c r="Q14" s="161" t="s">
        <v>154</v>
      </c>
      <c r="R14" s="311">
        <f>Y26</f>
        <v>0.38333333333333336</v>
      </c>
      <c r="S14" s="312"/>
      <c r="T14" s="161" t="s">
        <v>154</v>
      </c>
      <c r="U14" s="311"/>
      <c r="V14" s="311"/>
      <c r="W14" s="145"/>
      <c r="X14" s="145"/>
      <c r="Y14" s="145"/>
      <c r="Z14" s="313" t="s">
        <v>158</v>
      </c>
      <c r="AA14" s="314"/>
      <c r="AB14" s="314"/>
      <c r="AC14" s="314"/>
      <c r="AD14" s="314"/>
      <c r="AE14" s="314"/>
      <c r="AF14" s="315"/>
      <c r="AG14" s="159"/>
      <c r="AH14" s="126"/>
    </row>
    <row r="15" spans="1:131" ht="17.25" customHeight="1" x14ac:dyDescent="0.4">
      <c r="A15" s="116"/>
      <c r="B15" s="121"/>
      <c r="C15" s="144"/>
      <c r="D15" s="304"/>
      <c r="E15" s="145"/>
      <c r="F15" s="152"/>
      <c r="G15" s="165"/>
      <c r="H15" s="165"/>
      <c r="I15" s="165"/>
      <c r="J15" s="165"/>
      <c r="K15" s="165"/>
      <c r="L15" s="165"/>
      <c r="M15" s="166"/>
      <c r="N15" s="147"/>
      <c r="O15" s="145"/>
      <c r="P15" s="145"/>
      <c r="Q15" s="161" t="s">
        <v>146</v>
      </c>
      <c r="R15" s="311"/>
      <c r="S15" s="312"/>
      <c r="T15" s="161" t="s">
        <v>159</v>
      </c>
      <c r="U15" s="311"/>
      <c r="V15" s="311"/>
      <c r="W15" s="145"/>
      <c r="X15" s="145"/>
      <c r="Y15" s="145"/>
      <c r="Z15" s="313" t="s">
        <v>160</v>
      </c>
      <c r="AA15" s="314"/>
      <c r="AB15" s="314"/>
      <c r="AC15" s="314"/>
      <c r="AD15" s="314"/>
      <c r="AE15" s="314"/>
      <c r="AF15" s="315"/>
      <c r="AG15" s="159"/>
      <c r="AH15" s="126"/>
    </row>
    <row r="16" spans="1:131" ht="13.5" customHeight="1" thickBot="1" x14ac:dyDescent="0.45">
      <c r="A16" s="116"/>
      <c r="B16" s="121"/>
      <c r="C16" s="144"/>
      <c r="D16" s="305"/>
      <c r="E16" s="145"/>
      <c r="F16" s="167"/>
      <c r="G16" s="168"/>
      <c r="H16" s="169"/>
      <c r="I16" s="169"/>
      <c r="J16" s="169"/>
      <c r="K16" s="169"/>
      <c r="L16" s="169"/>
      <c r="M16" s="170"/>
      <c r="N16" s="147"/>
      <c r="O16" s="145"/>
      <c r="P16" s="145"/>
      <c r="Q16" s="161" t="s">
        <v>161</v>
      </c>
      <c r="R16" s="311"/>
      <c r="S16" s="312"/>
      <c r="T16" s="161" t="s">
        <v>150</v>
      </c>
      <c r="U16" s="311"/>
      <c r="V16" s="311"/>
      <c r="W16" s="145"/>
      <c r="X16" s="145"/>
      <c r="Y16" s="145"/>
      <c r="Z16" s="313" t="s">
        <v>162</v>
      </c>
      <c r="AA16" s="314"/>
      <c r="AB16" s="314"/>
      <c r="AC16" s="314"/>
      <c r="AD16" s="314"/>
      <c r="AE16" s="314"/>
      <c r="AF16" s="315"/>
      <c r="AG16" s="159"/>
      <c r="AH16" s="126"/>
    </row>
    <row r="17" spans="1:34" ht="13.5" customHeight="1" thickTop="1" x14ac:dyDescent="0.4">
      <c r="A17" s="116"/>
      <c r="B17" s="121"/>
      <c r="C17" s="144"/>
      <c r="D17" s="171"/>
      <c r="E17" s="145"/>
      <c r="F17" s="141"/>
      <c r="G17" s="141"/>
      <c r="H17" s="165"/>
      <c r="I17" s="165"/>
      <c r="J17" s="165"/>
      <c r="K17" s="165"/>
      <c r="L17" s="165"/>
      <c r="M17" s="165"/>
      <c r="N17" s="147"/>
      <c r="O17" s="145"/>
      <c r="P17" s="145"/>
      <c r="Q17" s="172"/>
      <c r="R17" s="173"/>
      <c r="S17" s="172"/>
      <c r="T17" s="172"/>
      <c r="U17" s="173"/>
      <c r="V17" s="173"/>
      <c r="W17" s="145"/>
      <c r="X17" s="145"/>
      <c r="Y17" s="145"/>
      <c r="Z17" s="313" t="s">
        <v>163</v>
      </c>
      <c r="AA17" s="314"/>
      <c r="AB17" s="314"/>
      <c r="AC17" s="314"/>
      <c r="AD17" s="314"/>
      <c r="AE17" s="314"/>
      <c r="AF17" s="315"/>
      <c r="AG17" s="159"/>
      <c r="AH17" s="126"/>
    </row>
    <row r="18" spans="1:34" ht="16.5" thickBot="1" x14ac:dyDescent="0.25">
      <c r="A18" s="116"/>
      <c r="B18" s="121"/>
      <c r="C18" s="174"/>
      <c r="D18" s="175"/>
      <c r="E18" s="175"/>
      <c r="F18" s="176"/>
      <c r="G18" s="176"/>
      <c r="H18" s="176"/>
      <c r="I18" s="177"/>
      <c r="J18" s="177"/>
      <c r="K18" s="177"/>
      <c r="L18" s="177"/>
      <c r="M18" s="177"/>
      <c r="N18" s="177"/>
      <c r="O18" s="178"/>
      <c r="P18" s="178"/>
      <c r="Q18" s="178"/>
      <c r="R18" s="178"/>
      <c r="S18" s="178"/>
      <c r="T18" s="178"/>
      <c r="U18" s="178"/>
      <c r="V18" s="178"/>
      <c r="W18" s="178"/>
      <c r="X18" s="178"/>
      <c r="Y18" s="178"/>
      <c r="Z18" s="318" t="s">
        <v>164</v>
      </c>
      <c r="AA18" s="319"/>
      <c r="AB18" s="319"/>
      <c r="AC18" s="319"/>
      <c r="AD18" s="319"/>
      <c r="AE18" s="319"/>
      <c r="AF18" s="320"/>
      <c r="AG18" s="179"/>
      <c r="AH18" s="126"/>
    </row>
    <row r="19" spans="1:34" ht="13.5" thickTop="1" x14ac:dyDescent="0.2">
      <c r="A19" s="116"/>
      <c r="B19" s="121"/>
      <c r="C19" s="180"/>
      <c r="D19" s="181"/>
      <c r="E19" s="181"/>
      <c r="F19" s="180"/>
      <c r="G19" s="180"/>
      <c r="H19" s="180"/>
      <c r="I19" s="182"/>
      <c r="J19" s="182"/>
      <c r="K19" s="182"/>
      <c r="L19" s="182"/>
      <c r="M19" s="182"/>
      <c r="N19" s="182"/>
      <c r="O19" s="182"/>
      <c r="P19" s="182"/>
      <c r="Q19" s="182"/>
      <c r="R19" s="183"/>
      <c r="S19" s="182"/>
      <c r="T19" s="182"/>
      <c r="U19" s="182"/>
      <c r="V19" s="182"/>
      <c r="W19" s="182"/>
      <c r="X19" s="182"/>
      <c r="Y19" s="182"/>
      <c r="Z19" s="182"/>
      <c r="AA19" s="182"/>
      <c r="AB19" s="182"/>
      <c r="AC19" s="182"/>
      <c r="AD19" s="182"/>
      <c r="AE19" s="182"/>
      <c r="AF19" s="182"/>
      <c r="AG19" s="182"/>
      <c r="AH19" s="126"/>
    </row>
    <row r="20" spans="1:34" x14ac:dyDescent="0.2">
      <c r="A20" s="116"/>
      <c r="B20" s="121"/>
      <c r="C20" s="321" t="s">
        <v>165</v>
      </c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3"/>
      <c r="R20" s="184"/>
      <c r="S20" s="327" t="s">
        <v>166</v>
      </c>
      <c r="T20" s="328"/>
      <c r="U20" s="328"/>
      <c r="V20" s="328"/>
      <c r="W20" s="328"/>
      <c r="X20" s="328"/>
      <c r="Y20" s="328"/>
      <c r="Z20" s="328"/>
      <c r="AA20" s="328"/>
      <c r="AB20" s="328"/>
      <c r="AC20" s="328"/>
      <c r="AD20" s="328"/>
      <c r="AE20" s="328"/>
      <c r="AF20" s="328"/>
      <c r="AG20" s="329"/>
      <c r="AH20" s="126"/>
    </row>
    <row r="21" spans="1:34" x14ac:dyDescent="0.2">
      <c r="A21" s="116"/>
      <c r="B21" s="121"/>
      <c r="C21" s="324"/>
      <c r="D21" s="325"/>
      <c r="E21" s="325"/>
      <c r="F21" s="325"/>
      <c r="G21" s="325"/>
      <c r="H21" s="325"/>
      <c r="I21" s="325"/>
      <c r="J21" s="325"/>
      <c r="K21" s="325"/>
      <c r="L21" s="325"/>
      <c r="M21" s="325"/>
      <c r="N21" s="325"/>
      <c r="O21" s="325"/>
      <c r="P21" s="325"/>
      <c r="Q21" s="326"/>
      <c r="R21" s="184"/>
      <c r="S21" s="330"/>
      <c r="T21" s="331"/>
      <c r="U21" s="331"/>
      <c r="V21" s="331"/>
      <c r="W21" s="331"/>
      <c r="X21" s="331"/>
      <c r="Y21" s="331"/>
      <c r="Z21" s="331"/>
      <c r="AA21" s="331"/>
      <c r="AB21" s="331"/>
      <c r="AC21" s="331"/>
      <c r="AD21" s="331"/>
      <c r="AE21" s="331"/>
      <c r="AF21" s="331"/>
      <c r="AG21" s="332"/>
      <c r="AH21" s="126"/>
    </row>
    <row r="22" spans="1:34" x14ac:dyDescent="0.2">
      <c r="A22" s="116"/>
      <c r="B22" s="121"/>
      <c r="C22" s="321" t="s">
        <v>167</v>
      </c>
      <c r="D22" s="322"/>
      <c r="E22" s="333"/>
      <c r="F22" s="337" t="s">
        <v>168</v>
      </c>
      <c r="G22" s="337"/>
      <c r="H22" s="338"/>
      <c r="I22" s="339" t="s">
        <v>169</v>
      </c>
      <c r="J22" s="337"/>
      <c r="K22" s="338"/>
      <c r="L22" s="339" t="s">
        <v>170</v>
      </c>
      <c r="M22" s="337"/>
      <c r="N22" s="338"/>
      <c r="O22" s="339" t="s">
        <v>171</v>
      </c>
      <c r="P22" s="337"/>
      <c r="Q22" s="340"/>
      <c r="R22" s="184"/>
      <c r="S22" s="341" t="s">
        <v>172</v>
      </c>
      <c r="T22" s="342"/>
      <c r="U22" s="343"/>
      <c r="V22" s="351" t="s">
        <v>168</v>
      </c>
      <c r="W22" s="352"/>
      <c r="X22" s="353"/>
      <c r="Y22" s="351" t="s">
        <v>169</v>
      </c>
      <c r="Z22" s="352"/>
      <c r="AA22" s="353"/>
      <c r="AB22" s="351" t="s">
        <v>170</v>
      </c>
      <c r="AC22" s="352"/>
      <c r="AD22" s="353"/>
      <c r="AE22" s="351" t="s">
        <v>171</v>
      </c>
      <c r="AF22" s="352"/>
      <c r="AG22" s="354"/>
      <c r="AH22" s="126"/>
    </row>
    <row r="23" spans="1:34" x14ac:dyDescent="0.2">
      <c r="A23" s="116"/>
      <c r="B23" s="121"/>
      <c r="C23" s="334"/>
      <c r="D23" s="335"/>
      <c r="E23" s="336"/>
      <c r="F23" s="185" t="s">
        <v>173</v>
      </c>
      <c r="G23" s="186" t="s">
        <v>174</v>
      </c>
      <c r="H23" s="186" t="s">
        <v>175</v>
      </c>
      <c r="I23" s="186" t="s">
        <v>176</v>
      </c>
      <c r="J23" s="186" t="s">
        <v>177</v>
      </c>
      <c r="K23" s="186" t="s">
        <v>178</v>
      </c>
      <c r="L23" s="186" t="s">
        <v>179</v>
      </c>
      <c r="M23" s="186" t="s">
        <v>180</v>
      </c>
      <c r="N23" s="186" t="s">
        <v>181</v>
      </c>
      <c r="O23" s="186" t="s">
        <v>182</v>
      </c>
      <c r="P23" s="186" t="s">
        <v>183</v>
      </c>
      <c r="Q23" s="187" t="s">
        <v>184</v>
      </c>
      <c r="R23" s="184"/>
      <c r="S23" s="334"/>
      <c r="T23" s="335"/>
      <c r="U23" s="336"/>
      <c r="V23" s="188" t="s">
        <v>173</v>
      </c>
      <c r="W23" s="186" t="s">
        <v>174</v>
      </c>
      <c r="X23" s="186" t="s">
        <v>175</v>
      </c>
      <c r="Y23" s="186" t="s">
        <v>176</v>
      </c>
      <c r="Z23" s="186" t="s">
        <v>177</v>
      </c>
      <c r="AA23" s="186" t="s">
        <v>178</v>
      </c>
      <c r="AB23" s="186" t="s">
        <v>179</v>
      </c>
      <c r="AC23" s="186" t="s">
        <v>180</v>
      </c>
      <c r="AD23" s="186" t="s">
        <v>181</v>
      </c>
      <c r="AE23" s="186" t="s">
        <v>182</v>
      </c>
      <c r="AF23" s="186" t="s">
        <v>183</v>
      </c>
      <c r="AG23" s="187" t="s">
        <v>184</v>
      </c>
      <c r="AH23" s="126"/>
    </row>
    <row r="24" spans="1:34" x14ac:dyDescent="0.2">
      <c r="A24" s="116"/>
      <c r="B24" s="121"/>
      <c r="C24" s="189"/>
      <c r="D24" s="172" t="s">
        <v>185</v>
      </c>
      <c r="E24" s="190"/>
      <c r="F24" s="191">
        <f t="shared" ref="F24:Q24" si="0">SUM(F30:F59)</f>
        <v>6</v>
      </c>
      <c r="G24" s="191">
        <f t="shared" si="0"/>
        <v>8</v>
      </c>
      <c r="H24" s="191">
        <f t="shared" si="0"/>
        <v>6</v>
      </c>
      <c r="I24" s="191">
        <f t="shared" si="0"/>
        <v>4</v>
      </c>
      <c r="J24" s="191">
        <f t="shared" si="0"/>
        <v>5</v>
      </c>
      <c r="K24" s="191">
        <f t="shared" si="0"/>
        <v>3</v>
      </c>
      <c r="L24" s="191">
        <f t="shared" si="0"/>
        <v>6</v>
      </c>
      <c r="M24" s="191">
        <f t="shared" si="0"/>
        <v>5</v>
      </c>
      <c r="N24" s="191">
        <f t="shared" si="0"/>
        <v>4</v>
      </c>
      <c r="O24" s="191">
        <f t="shared" si="0"/>
        <v>3</v>
      </c>
      <c r="P24" s="191">
        <f t="shared" si="0"/>
        <v>6</v>
      </c>
      <c r="Q24" s="191">
        <f t="shared" si="0"/>
        <v>4</v>
      </c>
      <c r="R24" s="184"/>
      <c r="S24" s="341" t="s">
        <v>186</v>
      </c>
      <c r="T24" s="342"/>
      <c r="U24" s="343"/>
      <c r="V24" s="192">
        <v>5</v>
      </c>
      <c r="W24" s="192">
        <v>5</v>
      </c>
      <c r="X24" s="192">
        <v>8</v>
      </c>
      <c r="Y24" s="192">
        <v>5</v>
      </c>
      <c r="Z24" s="192"/>
      <c r="AA24" s="192"/>
      <c r="AB24" s="192"/>
      <c r="AC24" s="192"/>
      <c r="AD24" s="192"/>
      <c r="AE24" s="192"/>
      <c r="AF24" s="192"/>
      <c r="AG24" s="193"/>
      <c r="AH24" s="126"/>
    </row>
    <row r="25" spans="1:34" ht="21.75" customHeight="1" x14ac:dyDescent="0.2">
      <c r="A25" s="116"/>
      <c r="B25" s="121"/>
      <c r="C25" s="144"/>
      <c r="D25" s="172" t="s">
        <v>187</v>
      </c>
      <c r="E25" s="194">
        <f>SUM(F30:Q59)</f>
        <v>60</v>
      </c>
      <c r="F25" s="191">
        <f>+F24</f>
        <v>6</v>
      </c>
      <c r="G25" s="191">
        <f t="shared" ref="G25:Q25" si="1">+F25+G24</f>
        <v>14</v>
      </c>
      <c r="H25" s="191">
        <f t="shared" si="1"/>
        <v>20</v>
      </c>
      <c r="I25" s="191">
        <f t="shared" si="1"/>
        <v>24</v>
      </c>
      <c r="J25" s="191">
        <f t="shared" si="1"/>
        <v>29</v>
      </c>
      <c r="K25" s="191">
        <f t="shared" si="1"/>
        <v>32</v>
      </c>
      <c r="L25" s="191">
        <f t="shared" si="1"/>
        <v>38</v>
      </c>
      <c r="M25" s="191">
        <f t="shared" si="1"/>
        <v>43</v>
      </c>
      <c r="N25" s="191">
        <f t="shared" si="1"/>
        <v>47</v>
      </c>
      <c r="O25" s="191">
        <f t="shared" si="1"/>
        <v>50</v>
      </c>
      <c r="P25" s="191">
        <f t="shared" si="1"/>
        <v>56</v>
      </c>
      <c r="Q25" s="195">
        <f t="shared" si="1"/>
        <v>60</v>
      </c>
      <c r="R25" s="184"/>
      <c r="S25" s="324" t="s">
        <v>188</v>
      </c>
      <c r="T25" s="355"/>
      <c r="U25" s="356"/>
      <c r="V25" s="196">
        <f>+V24</f>
        <v>5</v>
      </c>
      <c r="W25" s="196">
        <f t="shared" ref="W25:AG25" si="2">+V25+W24</f>
        <v>10</v>
      </c>
      <c r="X25" s="196">
        <f t="shared" si="2"/>
        <v>18</v>
      </c>
      <c r="Y25" s="196">
        <f t="shared" si="2"/>
        <v>23</v>
      </c>
      <c r="Z25" s="196">
        <f t="shared" si="2"/>
        <v>23</v>
      </c>
      <c r="AA25" s="196">
        <f t="shared" si="2"/>
        <v>23</v>
      </c>
      <c r="AB25" s="196">
        <f t="shared" si="2"/>
        <v>23</v>
      </c>
      <c r="AC25" s="196">
        <f t="shared" si="2"/>
        <v>23</v>
      </c>
      <c r="AD25" s="196">
        <f t="shared" si="2"/>
        <v>23</v>
      </c>
      <c r="AE25" s="196">
        <f t="shared" si="2"/>
        <v>23</v>
      </c>
      <c r="AF25" s="196">
        <f t="shared" si="2"/>
        <v>23</v>
      </c>
      <c r="AG25" s="197">
        <f t="shared" si="2"/>
        <v>23</v>
      </c>
      <c r="AH25" s="126"/>
    </row>
    <row r="26" spans="1:34" x14ac:dyDescent="0.2">
      <c r="A26" s="116"/>
      <c r="B26" s="121"/>
      <c r="C26" s="198"/>
      <c r="D26" s="199" t="s">
        <v>189</v>
      </c>
      <c r="E26" s="200"/>
      <c r="F26" s="201">
        <f t="shared" ref="F26:P26" si="3">+F25/$E$25</f>
        <v>0.1</v>
      </c>
      <c r="G26" s="201">
        <f t="shared" si="3"/>
        <v>0.23333333333333334</v>
      </c>
      <c r="H26" s="201">
        <f t="shared" si="3"/>
        <v>0.33333333333333331</v>
      </c>
      <c r="I26" s="201">
        <f t="shared" si="3"/>
        <v>0.4</v>
      </c>
      <c r="J26" s="201">
        <f t="shared" si="3"/>
        <v>0.48333333333333334</v>
      </c>
      <c r="K26" s="201">
        <f t="shared" si="3"/>
        <v>0.53333333333333333</v>
      </c>
      <c r="L26" s="201">
        <f t="shared" si="3"/>
        <v>0.6333333333333333</v>
      </c>
      <c r="M26" s="201">
        <f>+M25/$E$25</f>
        <v>0.71666666666666667</v>
      </c>
      <c r="N26" s="201">
        <f t="shared" si="3"/>
        <v>0.78333333333333333</v>
      </c>
      <c r="O26" s="201">
        <f>+O25/$E$25</f>
        <v>0.83333333333333337</v>
      </c>
      <c r="P26" s="201">
        <f t="shared" si="3"/>
        <v>0.93333333333333335</v>
      </c>
      <c r="Q26" s="202">
        <f>+Q25/$E$25</f>
        <v>1</v>
      </c>
      <c r="R26" s="184"/>
      <c r="S26" s="361" t="s">
        <v>190</v>
      </c>
      <c r="T26" s="362"/>
      <c r="U26" s="363"/>
      <c r="V26" s="203">
        <f t="shared" ref="V26:AG26" si="4">+V25/$E$25</f>
        <v>8.3333333333333329E-2</v>
      </c>
      <c r="W26" s="203">
        <f t="shared" si="4"/>
        <v>0.16666666666666666</v>
      </c>
      <c r="X26" s="203">
        <f t="shared" si="4"/>
        <v>0.3</v>
      </c>
      <c r="Y26" s="203">
        <f t="shared" si="4"/>
        <v>0.38333333333333336</v>
      </c>
      <c r="Z26" s="203">
        <f t="shared" si="4"/>
        <v>0.38333333333333336</v>
      </c>
      <c r="AA26" s="203">
        <f t="shared" si="4"/>
        <v>0.38333333333333336</v>
      </c>
      <c r="AB26" s="203">
        <f t="shared" si="4"/>
        <v>0.38333333333333336</v>
      </c>
      <c r="AC26" s="203">
        <f>+AC25/$E$25</f>
        <v>0.38333333333333336</v>
      </c>
      <c r="AD26" s="203">
        <f t="shared" si="4"/>
        <v>0.38333333333333336</v>
      </c>
      <c r="AE26" s="203">
        <f t="shared" si="4"/>
        <v>0.38333333333333336</v>
      </c>
      <c r="AF26" s="203">
        <f t="shared" si="4"/>
        <v>0.38333333333333336</v>
      </c>
      <c r="AG26" s="204">
        <f t="shared" si="4"/>
        <v>0.38333333333333336</v>
      </c>
      <c r="AH26" s="126"/>
    </row>
    <row r="27" spans="1:34" x14ac:dyDescent="0.2">
      <c r="A27" s="116"/>
      <c r="B27" s="121"/>
      <c r="C27" s="184"/>
      <c r="D27" s="205"/>
      <c r="E27" s="184"/>
      <c r="F27" s="206"/>
      <c r="G27" s="206"/>
      <c r="H27" s="206"/>
      <c r="I27" s="206"/>
      <c r="J27" s="206"/>
      <c r="K27" s="206"/>
      <c r="L27" s="206"/>
      <c r="M27" s="206"/>
      <c r="N27" s="206"/>
      <c r="O27" s="206"/>
      <c r="P27" s="206"/>
      <c r="Q27" s="206"/>
      <c r="R27" s="184"/>
      <c r="S27" s="364" t="s">
        <v>191</v>
      </c>
      <c r="T27" s="365"/>
      <c r="U27" s="366"/>
      <c r="V27" s="207">
        <f>+V26/F26</f>
        <v>0.83333333333333326</v>
      </c>
      <c r="W27" s="207">
        <f t="shared" ref="W27:AG27" si="5">+W26/G26</f>
        <v>0.71428571428571419</v>
      </c>
      <c r="X27" s="207">
        <f>+X26/H26</f>
        <v>0.9</v>
      </c>
      <c r="Y27" s="207">
        <f t="shared" si="5"/>
        <v>0.95833333333333337</v>
      </c>
      <c r="Z27" s="207">
        <f t="shared" si="5"/>
        <v>0.7931034482758621</v>
      </c>
      <c r="AA27" s="207">
        <f t="shared" si="5"/>
        <v>0.71875000000000011</v>
      </c>
      <c r="AB27" s="207">
        <f t="shared" si="5"/>
        <v>0.60526315789473695</v>
      </c>
      <c r="AC27" s="207">
        <f>+AC26/M26</f>
        <v>0.53488372093023262</v>
      </c>
      <c r="AD27" s="207">
        <f t="shared" si="5"/>
        <v>0.48936170212765961</v>
      </c>
      <c r="AE27" s="207">
        <f t="shared" si="5"/>
        <v>0.46</v>
      </c>
      <c r="AF27" s="207">
        <f t="shared" si="5"/>
        <v>0.41071428571428575</v>
      </c>
      <c r="AG27" s="207">
        <f t="shared" si="5"/>
        <v>0.38333333333333336</v>
      </c>
      <c r="AH27" s="126"/>
    </row>
    <row r="28" spans="1:34" x14ac:dyDescent="0.2">
      <c r="A28" s="116"/>
      <c r="B28" s="121"/>
      <c r="C28" s="180"/>
      <c r="D28" s="181"/>
      <c r="E28" s="181"/>
      <c r="F28" s="180"/>
      <c r="G28" s="180"/>
      <c r="H28" s="180"/>
      <c r="I28" s="182"/>
      <c r="J28" s="182"/>
      <c r="K28" s="182"/>
      <c r="L28" s="182"/>
      <c r="M28" s="182"/>
      <c r="N28" s="182"/>
      <c r="O28" s="182"/>
      <c r="P28" s="182"/>
      <c r="Q28" s="182"/>
      <c r="R28" s="182"/>
      <c r="S28" s="182"/>
      <c r="T28" s="182"/>
      <c r="U28" s="182"/>
      <c r="V28" s="182"/>
      <c r="W28" s="182"/>
      <c r="X28" s="182"/>
      <c r="Y28" s="182"/>
      <c r="Z28" s="182"/>
      <c r="AA28" s="182"/>
      <c r="AB28" s="182"/>
      <c r="AC28" s="182"/>
      <c r="AD28" s="182"/>
      <c r="AE28" s="182"/>
      <c r="AF28" s="182"/>
      <c r="AG28" s="182"/>
      <c r="AH28" s="126"/>
    </row>
    <row r="29" spans="1:34" ht="33" customHeight="1" x14ac:dyDescent="0.2">
      <c r="A29" s="116"/>
      <c r="B29" s="121"/>
      <c r="C29" s="367" t="s">
        <v>192</v>
      </c>
      <c r="D29" s="368"/>
      <c r="E29" s="208"/>
      <c r="F29" s="209"/>
      <c r="G29" s="209"/>
      <c r="H29" s="209"/>
      <c r="I29" s="209"/>
      <c r="J29" s="209"/>
      <c r="K29" s="209"/>
      <c r="L29" s="209"/>
      <c r="M29" s="209"/>
      <c r="N29" s="209"/>
      <c r="O29" s="209"/>
      <c r="P29" s="209"/>
      <c r="Q29" s="209"/>
      <c r="R29" s="369" t="s">
        <v>193</v>
      </c>
      <c r="S29" s="369"/>
      <c r="T29" s="369"/>
      <c r="U29" s="369"/>
      <c r="V29" s="369"/>
      <c r="W29" s="369" t="s">
        <v>194</v>
      </c>
      <c r="X29" s="369"/>
      <c r="Y29" s="369"/>
      <c r="Z29" s="369"/>
      <c r="AA29" s="369"/>
      <c r="AB29" s="344"/>
      <c r="AC29" s="344"/>
      <c r="AD29" s="344"/>
      <c r="AE29" s="344"/>
      <c r="AF29" s="344"/>
      <c r="AG29" s="345"/>
      <c r="AH29" s="126"/>
    </row>
    <row r="30" spans="1:34" ht="31.5" customHeight="1" x14ac:dyDescent="0.2">
      <c r="A30" s="116"/>
      <c r="B30" s="121"/>
      <c r="C30" s="348" t="s">
        <v>195</v>
      </c>
      <c r="D30" s="349"/>
      <c r="E30" s="210"/>
      <c r="F30" s="211"/>
      <c r="G30" s="211"/>
      <c r="H30" s="212">
        <v>1</v>
      </c>
      <c r="I30" s="211"/>
      <c r="J30" s="211"/>
      <c r="K30" s="211"/>
      <c r="L30" s="211"/>
      <c r="M30" s="211"/>
      <c r="N30" s="211"/>
      <c r="O30" s="211"/>
      <c r="P30" s="211"/>
      <c r="Q30" s="211"/>
      <c r="R30" s="350" t="s">
        <v>196</v>
      </c>
      <c r="S30" s="350"/>
      <c r="T30" s="350"/>
      <c r="U30" s="350"/>
      <c r="V30" s="350"/>
      <c r="W30" s="350" t="s">
        <v>197</v>
      </c>
      <c r="X30" s="350"/>
      <c r="Y30" s="350"/>
      <c r="Z30" s="350"/>
      <c r="AA30" s="350"/>
      <c r="AB30" s="346"/>
      <c r="AC30" s="346"/>
      <c r="AD30" s="346"/>
      <c r="AE30" s="346"/>
      <c r="AF30" s="346"/>
      <c r="AG30" s="347"/>
      <c r="AH30" s="126"/>
    </row>
    <row r="31" spans="1:34" ht="19.5" customHeight="1" x14ac:dyDescent="0.2">
      <c r="A31" s="116"/>
      <c r="B31" s="121"/>
      <c r="C31" s="348" t="s">
        <v>198</v>
      </c>
      <c r="D31" s="349"/>
      <c r="E31" s="210"/>
      <c r="F31" s="211"/>
      <c r="G31" s="213">
        <v>1</v>
      </c>
      <c r="H31" s="211"/>
      <c r="I31" s="211"/>
      <c r="J31" s="211"/>
      <c r="K31" s="211"/>
      <c r="L31" s="211"/>
      <c r="M31" s="211"/>
      <c r="N31" s="211"/>
      <c r="O31" s="211"/>
      <c r="P31" s="211"/>
      <c r="Q31" s="211"/>
      <c r="R31" s="357"/>
      <c r="S31" s="358"/>
      <c r="T31" s="358"/>
      <c r="U31" s="358"/>
      <c r="V31" s="358"/>
      <c r="W31" s="358"/>
      <c r="X31" s="358"/>
      <c r="Y31" s="358"/>
      <c r="Z31" s="358"/>
      <c r="AA31" s="359"/>
      <c r="AB31" s="346"/>
      <c r="AC31" s="346"/>
      <c r="AD31" s="346"/>
      <c r="AE31" s="346"/>
      <c r="AF31" s="346"/>
      <c r="AG31" s="347"/>
      <c r="AH31" s="126"/>
    </row>
    <row r="32" spans="1:34" ht="38.25" customHeight="1" x14ac:dyDescent="0.2">
      <c r="A32" s="116"/>
      <c r="B32" s="121"/>
      <c r="C32" s="348" t="s">
        <v>199</v>
      </c>
      <c r="D32" s="349"/>
      <c r="E32" s="214"/>
      <c r="F32" s="211"/>
      <c r="G32" s="211"/>
      <c r="H32" s="211"/>
      <c r="I32" s="211"/>
      <c r="J32" s="211">
        <v>1</v>
      </c>
      <c r="K32" s="211"/>
      <c r="L32" s="211"/>
      <c r="M32" s="211"/>
      <c r="N32" s="211"/>
      <c r="O32" s="211"/>
      <c r="P32" s="211"/>
      <c r="Q32" s="211"/>
      <c r="R32" s="360" t="s">
        <v>200</v>
      </c>
      <c r="S32" s="360"/>
      <c r="T32" s="360"/>
      <c r="U32" s="360"/>
      <c r="V32" s="360"/>
      <c r="W32" s="350" t="s">
        <v>201</v>
      </c>
      <c r="X32" s="350"/>
      <c r="Y32" s="350"/>
      <c r="Z32" s="350"/>
      <c r="AA32" s="350"/>
      <c r="AB32" s="346"/>
      <c r="AC32" s="346"/>
      <c r="AD32" s="346"/>
      <c r="AE32" s="346"/>
      <c r="AF32" s="346"/>
      <c r="AG32" s="347"/>
      <c r="AH32" s="126"/>
    </row>
    <row r="33" spans="1:34" ht="34.5" customHeight="1" x14ac:dyDescent="0.2">
      <c r="A33" s="116"/>
      <c r="B33" s="121"/>
      <c r="C33" s="348" t="s">
        <v>202</v>
      </c>
      <c r="D33" s="349"/>
      <c r="E33" s="215"/>
      <c r="F33" s="211"/>
      <c r="G33" s="211"/>
      <c r="H33" s="211"/>
      <c r="I33" s="211"/>
      <c r="J33" s="211"/>
      <c r="K33" s="211">
        <v>1</v>
      </c>
      <c r="L33" s="211"/>
      <c r="M33" s="211"/>
      <c r="N33" s="211"/>
      <c r="O33" s="211"/>
      <c r="P33" s="211"/>
      <c r="Q33" s="211"/>
      <c r="R33" s="357"/>
      <c r="S33" s="358"/>
      <c r="T33" s="358"/>
      <c r="U33" s="358"/>
      <c r="V33" s="358"/>
      <c r="W33" s="358"/>
      <c r="X33" s="358"/>
      <c r="Y33" s="358"/>
      <c r="Z33" s="358"/>
      <c r="AA33" s="359"/>
      <c r="AB33" s="346"/>
      <c r="AC33" s="346"/>
      <c r="AD33" s="346"/>
      <c r="AE33" s="346"/>
      <c r="AF33" s="346"/>
      <c r="AG33" s="347"/>
      <c r="AH33" s="126"/>
    </row>
    <row r="34" spans="1:34" ht="36" customHeight="1" x14ac:dyDescent="0.2">
      <c r="A34" s="116"/>
      <c r="B34" s="121"/>
      <c r="C34" s="348" t="s">
        <v>203</v>
      </c>
      <c r="D34" s="349"/>
      <c r="E34" s="215"/>
      <c r="F34" s="211"/>
      <c r="G34" s="211"/>
      <c r="H34" s="211"/>
      <c r="I34" s="211"/>
      <c r="J34" s="211"/>
      <c r="K34" s="211"/>
      <c r="L34" s="211"/>
      <c r="M34" s="211"/>
      <c r="N34" s="211"/>
      <c r="O34" s="211">
        <v>1</v>
      </c>
      <c r="P34" s="211"/>
      <c r="Q34" s="211"/>
      <c r="R34" s="350" t="s">
        <v>204</v>
      </c>
      <c r="S34" s="350"/>
      <c r="T34" s="350"/>
      <c r="U34" s="350"/>
      <c r="V34" s="350"/>
      <c r="W34" s="350" t="s">
        <v>205</v>
      </c>
      <c r="X34" s="350"/>
      <c r="Y34" s="350"/>
      <c r="Z34" s="350"/>
      <c r="AA34" s="350"/>
      <c r="AB34" s="346"/>
      <c r="AC34" s="346"/>
      <c r="AD34" s="346"/>
      <c r="AE34" s="346"/>
      <c r="AF34" s="346"/>
      <c r="AG34" s="347"/>
      <c r="AH34" s="126"/>
    </row>
    <row r="35" spans="1:34" ht="22.5" customHeight="1" x14ac:dyDescent="0.2">
      <c r="A35" s="116"/>
      <c r="B35" s="121"/>
      <c r="C35" s="367" t="s">
        <v>206</v>
      </c>
      <c r="D35" s="368"/>
      <c r="E35" s="215"/>
      <c r="F35" s="211"/>
      <c r="G35" s="211"/>
      <c r="H35" s="211"/>
      <c r="I35" s="211"/>
      <c r="J35" s="211"/>
      <c r="K35" s="211"/>
      <c r="L35" s="211"/>
      <c r="M35" s="211"/>
      <c r="N35" s="211"/>
      <c r="O35" s="211"/>
      <c r="P35" s="211"/>
      <c r="Q35" s="211"/>
      <c r="R35" s="357"/>
      <c r="S35" s="358"/>
      <c r="T35" s="358"/>
      <c r="U35" s="358"/>
      <c r="V35" s="358"/>
      <c r="W35" s="358"/>
      <c r="X35" s="358"/>
      <c r="Y35" s="358"/>
      <c r="Z35" s="358"/>
      <c r="AA35" s="359"/>
      <c r="AB35" s="346"/>
      <c r="AC35" s="346"/>
      <c r="AD35" s="346"/>
      <c r="AE35" s="346"/>
      <c r="AF35" s="346"/>
      <c r="AG35" s="347"/>
      <c r="AH35" s="126"/>
    </row>
    <row r="36" spans="1:34" ht="41.25" customHeight="1" x14ac:dyDescent="0.2">
      <c r="A36" s="116"/>
      <c r="B36" s="121"/>
      <c r="C36" s="348" t="s">
        <v>207</v>
      </c>
      <c r="D36" s="349"/>
      <c r="E36" s="215"/>
      <c r="F36" s="212">
        <v>2</v>
      </c>
      <c r="G36" s="211"/>
      <c r="H36" s="211"/>
      <c r="I36" s="212">
        <v>1</v>
      </c>
      <c r="J36" s="211"/>
      <c r="K36" s="211"/>
      <c r="L36" s="211"/>
      <c r="M36" s="211">
        <v>1</v>
      </c>
      <c r="N36" s="211">
        <v>1</v>
      </c>
      <c r="O36" s="211"/>
      <c r="P36" s="211"/>
      <c r="Q36" s="211">
        <v>1</v>
      </c>
      <c r="R36" s="350" t="s">
        <v>208</v>
      </c>
      <c r="S36" s="350"/>
      <c r="T36" s="350"/>
      <c r="U36" s="350"/>
      <c r="V36" s="350"/>
      <c r="W36" s="350" t="s">
        <v>209</v>
      </c>
      <c r="X36" s="350"/>
      <c r="Y36" s="350"/>
      <c r="Z36" s="350"/>
      <c r="AA36" s="350"/>
      <c r="AB36" s="346"/>
      <c r="AC36" s="346"/>
      <c r="AD36" s="346"/>
      <c r="AE36" s="346"/>
      <c r="AF36" s="346"/>
      <c r="AG36" s="347"/>
      <c r="AH36" s="126"/>
    </row>
    <row r="37" spans="1:34" ht="16.5" customHeight="1" x14ac:dyDescent="0.2">
      <c r="A37" s="116"/>
      <c r="B37" s="121"/>
      <c r="C37" s="348" t="s">
        <v>210</v>
      </c>
      <c r="D37" s="349"/>
      <c r="E37" s="215"/>
      <c r="F37" s="211"/>
      <c r="G37" s="213">
        <v>1</v>
      </c>
      <c r="H37" s="211"/>
      <c r="I37" s="211"/>
      <c r="J37" s="211"/>
      <c r="K37" s="211"/>
      <c r="L37" s="211"/>
      <c r="M37" s="211"/>
      <c r="N37" s="211"/>
      <c r="O37" s="211"/>
      <c r="P37" s="211"/>
      <c r="Q37" s="211"/>
      <c r="R37" s="357"/>
      <c r="S37" s="358"/>
      <c r="T37" s="358"/>
      <c r="U37" s="358"/>
      <c r="V37" s="358"/>
      <c r="W37" s="358"/>
      <c r="X37" s="358"/>
      <c r="Y37" s="358"/>
      <c r="Z37" s="358"/>
      <c r="AA37" s="359"/>
      <c r="AB37" s="346"/>
      <c r="AC37" s="346"/>
      <c r="AD37" s="346"/>
      <c r="AE37" s="346"/>
      <c r="AF37" s="346"/>
      <c r="AG37" s="347"/>
      <c r="AH37" s="126"/>
    </row>
    <row r="38" spans="1:34" ht="27" customHeight="1" x14ac:dyDescent="0.2">
      <c r="A38" s="116"/>
      <c r="B38" s="121"/>
      <c r="C38" s="348" t="s">
        <v>21</v>
      </c>
      <c r="D38" s="349"/>
      <c r="E38" s="215"/>
      <c r="F38" s="211"/>
      <c r="G38" s="211"/>
      <c r="H38" s="211"/>
      <c r="I38" s="211"/>
      <c r="J38" s="211"/>
      <c r="K38" s="211"/>
      <c r="L38" s="211"/>
      <c r="M38" s="211"/>
      <c r="N38" s="211"/>
      <c r="O38" s="211"/>
      <c r="P38" s="213">
        <v>1</v>
      </c>
      <c r="Q38" s="211"/>
      <c r="R38" s="370" t="s">
        <v>211</v>
      </c>
      <c r="S38" s="371"/>
      <c r="T38" s="371"/>
      <c r="U38" s="371"/>
      <c r="V38" s="372"/>
      <c r="W38" s="350" t="s">
        <v>205</v>
      </c>
      <c r="X38" s="350"/>
      <c r="Y38" s="350"/>
      <c r="Z38" s="350"/>
      <c r="AA38" s="350"/>
      <c r="AB38" s="346"/>
      <c r="AC38" s="346"/>
      <c r="AD38" s="346"/>
      <c r="AE38" s="346"/>
      <c r="AF38" s="346"/>
      <c r="AG38" s="347"/>
      <c r="AH38" s="126"/>
    </row>
    <row r="39" spans="1:34" ht="27" customHeight="1" x14ac:dyDescent="0.2">
      <c r="A39" s="116"/>
      <c r="B39" s="121"/>
      <c r="C39" s="348" t="s">
        <v>212</v>
      </c>
      <c r="D39" s="349"/>
      <c r="E39" s="215"/>
      <c r="F39" s="212">
        <v>1</v>
      </c>
      <c r="G39" s="212">
        <v>1</v>
      </c>
      <c r="H39" s="212">
        <v>1</v>
      </c>
      <c r="I39" s="212">
        <v>1</v>
      </c>
      <c r="J39" s="211">
        <v>1</v>
      </c>
      <c r="K39" s="211">
        <v>1</v>
      </c>
      <c r="L39" s="211">
        <v>1</v>
      </c>
      <c r="M39" s="211">
        <v>1</v>
      </c>
      <c r="N39" s="211">
        <v>1</v>
      </c>
      <c r="O39" s="211">
        <v>1</v>
      </c>
      <c r="P39" s="211">
        <v>1</v>
      </c>
      <c r="Q39" s="211">
        <v>1</v>
      </c>
      <c r="R39" s="357"/>
      <c r="S39" s="358"/>
      <c r="T39" s="358"/>
      <c r="U39" s="358"/>
      <c r="V39" s="358"/>
      <c r="W39" s="358"/>
      <c r="X39" s="358"/>
      <c r="Y39" s="358"/>
      <c r="Z39" s="358"/>
      <c r="AA39" s="359"/>
      <c r="AB39" s="346"/>
      <c r="AC39" s="346"/>
      <c r="AD39" s="346"/>
      <c r="AE39" s="346"/>
      <c r="AF39" s="346"/>
      <c r="AG39" s="347"/>
      <c r="AH39" s="126"/>
    </row>
    <row r="40" spans="1:34" ht="17.25" customHeight="1" x14ac:dyDescent="0.2">
      <c r="A40" s="116"/>
      <c r="B40" s="121"/>
      <c r="C40" s="348" t="s">
        <v>213</v>
      </c>
      <c r="D40" s="349"/>
      <c r="E40" s="215"/>
      <c r="F40" s="212">
        <v>1</v>
      </c>
      <c r="G40" s="212">
        <v>1</v>
      </c>
      <c r="H40" s="212">
        <v>1</v>
      </c>
      <c r="I40" s="212">
        <v>1</v>
      </c>
      <c r="J40" s="211">
        <v>1</v>
      </c>
      <c r="K40" s="211">
        <v>1</v>
      </c>
      <c r="L40" s="211">
        <v>1</v>
      </c>
      <c r="M40" s="211">
        <v>1</v>
      </c>
      <c r="N40" s="211">
        <v>1</v>
      </c>
      <c r="O40" s="211">
        <v>1</v>
      </c>
      <c r="P40" s="211">
        <v>1</v>
      </c>
      <c r="Q40" s="211">
        <v>1</v>
      </c>
      <c r="R40" s="373" t="s">
        <v>214</v>
      </c>
      <c r="S40" s="374"/>
      <c r="T40" s="374"/>
      <c r="U40" s="374"/>
      <c r="V40" s="375"/>
      <c r="W40" s="373" t="s">
        <v>201</v>
      </c>
      <c r="X40" s="374"/>
      <c r="Y40" s="374"/>
      <c r="Z40" s="374"/>
      <c r="AA40" s="375"/>
      <c r="AB40" s="346"/>
      <c r="AC40" s="346"/>
      <c r="AD40" s="346"/>
      <c r="AE40" s="346"/>
      <c r="AF40" s="346"/>
      <c r="AG40" s="347"/>
      <c r="AH40" s="126"/>
    </row>
    <row r="41" spans="1:34" ht="17.25" customHeight="1" x14ac:dyDescent="0.2">
      <c r="A41" s="116"/>
      <c r="B41" s="121"/>
      <c r="C41" s="367" t="s">
        <v>215</v>
      </c>
      <c r="D41" s="368"/>
      <c r="E41" s="215"/>
      <c r="F41" s="211"/>
      <c r="G41" s="211"/>
      <c r="H41" s="211"/>
      <c r="I41" s="211"/>
      <c r="J41" s="211"/>
      <c r="K41" s="211"/>
      <c r="L41" s="211"/>
      <c r="M41" s="211"/>
      <c r="N41" s="211"/>
      <c r="O41" s="211"/>
      <c r="P41" s="211"/>
      <c r="Q41" s="211"/>
      <c r="R41" s="357"/>
      <c r="S41" s="358"/>
      <c r="T41" s="358"/>
      <c r="U41" s="358"/>
      <c r="V41" s="358"/>
      <c r="W41" s="358"/>
      <c r="X41" s="358"/>
      <c r="Y41" s="358"/>
      <c r="Z41" s="358"/>
      <c r="AA41" s="359"/>
      <c r="AB41" s="346"/>
      <c r="AC41" s="346"/>
      <c r="AD41" s="346"/>
      <c r="AE41" s="346"/>
      <c r="AF41" s="346"/>
      <c r="AG41" s="347"/>
      <c r="AH41" s="126"/>
    </row>
    <row r="42" spans="1:34" ht="28.5" customHeight="1" x14ac:dyDescent="0.2">
      <c r="A42" s="116"/>
      <c r="B42" s="121"/>
      <c r="C42" s="348" t="s">
        <v>216</v>
      </c>
      <c r="D42" s="349"/>
      <c r="E42" s="216"/>
      <c r="F42" s="211"/>
      <c r="G42" s="212">
        <v>1</v>
      </c>
      <c r="H42" s="211"/>
      <c r="I42" s="211"/>
      <c r="J42" s="211"/>
      <c r="K42" s="211"/>
      <c r="L42" s="211"/>
      <c r="M42" s="211">
        <v>1</v>
      </c>
      <c r="N42" s="211"/>
      <c r="O42" s="211"/>
      <c r="P42" s="211"/>
      <c r="Q42" s="211"/>
      <c r="R42" s="373" t="s">
        <v>217</v>
      </c>
      <c r="S42" s="374"/>
      <c r="T42" s="374"/>
      <c r="U42" s="374"/>
      <c r="V42" s="375"/>
      <c r="W42" s="370" t="s">
        <v>218</v>
      </c>
      <c r="X42" s="371"/>
      <c r="Y42" s="371"/>
      <c r="Z42" s="371"/>
      <c r="AA42" s="372"/>
      <c r="AB42" s="346"/>
      <c r="AC42" s="346"/>
      <c r="AD42" s="346"/>
      <c r="AE42" s="346"/>
      <c r="AF42" s="346"/>
      <c r="AG42" s="347"/>
      <c r="AH42" s="126"/>
    </row>
    <row r="43" spans="1:34" ht="26.25" customHeight="1" x14ac:dyDescent="0.2">
      <c r="A43" s="116"/>
      <c r="B43" s="121"/>
      <c r="C43" s="348" t="s">
        <v>219</v>
      </c>
      <c r="D43" s="349"/>
      <c r="E43" s="217"/>
      <c r="F43" s="218"/>
      <c r="G43" s="218"/>
      <c r="H43" s="212">
        <v>1</v>
      </c>
      <c r="I43" s="218"/>
      <c r="J43" s="218"/>
      <c r="K43" s="218"/>
      <c r="L43" s="218">
        <v>1</v>
      </c>
      <c r="M43" s="218"/>
      <c r="N43" s="218"/>
      <c r="O43" s="218"/>
      <c r="P43" s="218">
        <v>1</v>
      </c>
      <c r="Q43" s="218"/>
      <c r="R43" s="357"/>
      <c r="S43" s="358"/>
      <c r="T43" s="358"/>
      <c r="U43" s="358"/>
      <c r="V43" s="358"/>
      <c r="W43" s="358"/>
      <c r="X43" s="358"/>
      <c r="Y43" s="358"/>
      <c r="Z43" s="358"/>
      <c r="AA43" s="359"/>
      <c r="AB43" s="346"/>
      <c r="AC43" s="346"/>
      <c r="AD43" s="346"/>
      <c r="AE43" s="346"/>
      <c r="AF43" s="346"/>
      <c r="AG43" s="347"/>
      <c r="AH43" s="126"/>
    </row>
    <row r="44" spans="1:34" ht="15" customHeight="1" x14ac:dyDescent="0.2">
      <c r="A44" s="116"/>
      <c r="B44" s="121"/>
      <c r="C44" s="348" t="s">
        <v>220</v>
      </c>
      <c r="D44" s="349"/>
      <c r="E44" s="215"/>
      <c r="F44" s="211"/>
      <c r="G44" s="211"/>
      <c r="H44" s="212">
        <v>1</v>
      </c>
      <c r="I44" s="211"/>
      <c r="J44" s="211"/>
      <c r="K44" s="211"/>
      <c r="L44" s="211">
        <v>1</v>
      </c>
      <c r="M44" s="211"/>
      <c r="N44" s="211"/>
      <c r="O44" s="211"/>
      <c r="P44" s="211">
        <v>1</v>
      </c>
      <c r="Q44" s="211"/>
      <c r="R44" s="373" t="s">
        <v>221</v>
      </c>
      <c r="S44" s="374"/>
      <c r="T44" s="374"/>
      <c r="U44" s="374"/>
      <c r="V44" s="375"/>
      <c r="W44" s="373" t="s">
        <v>209</v>
      </c>
      <c r="X44" s="374"/>
      <c r="Y44" s="374"/>
      <c r="Z44" s="374"/>
      <c r="AA44" s="375"/>
      <c r="AB44" s="346"/>
      <c r="AC44" s="346"/>
      <c r="AD44" s="346"/>
      <c r="AE44" s="346"/>
      <c r="AF44" s="346"/>
      <c r="AG44" s="347"/>
      <c r="AH44" s="126"/>
    </row>
    <row r="45" spans="1:34" ht="26.25" customHeight="1" x14ac:dyDescent="0.2">
      <c r="A45" s="116"/>
      <c r="B45" s="121"/>
      <c r="C45" s="348" t="s">
        <v>222</v>
      </c>
      <c r="D45" s="349"/>
      <c r="E45" s="215"/>
      <c r="F45" s="211"/>
      <c r="G45" s="211"/>
      <c r="H45" s="211"/>
      <c r="I45" s="211"/>
      <c r="J45" s="211"/>
      <c r="K45" s="211"/>
      <c r="L45" s="211">
        <v>1</v>
      </c>
      <c r="M45" s="211"/>
      <c r="N45" s="211"/>
      <c r="O45" s="211"/>
      <c r="P45" s="211"/>
      <c r="Q45" s="211"/>
      <c r="R45" s="376"/>
      <c r="S45" s="377"/>
      <c r="T45" s="377"/>
      <c r="U45" s="377"/>
      <c r="V45" s="377"/>
      <c r="W45" s="377"/>
      <c r="X45" s="377"/>
      <c r="Y45" s="377"/>
      <c r="Z45" s="377"/>
      <c r="AA45" s="378"/>
      <c r="AB45" s="346"/>
      <c r="AC45" s="346"/>
      <c r="AD45" s="346"/>
      <c r="AE45" s="346"/>
      <c r="AF45" s="346"/>
      <c r="AG45" s="347"/>
      <c r="AH45" s="126"/>
    </row>
    <row r="46" spans="1:34" ht="26.25" customHeight="1" x14ac:dyDescent="0.2">
      <c r="A46" s="116"/>
      <c r="B46" s="121"/>
      <c r="C46" s="348" t="s">
        <v>223</v>
      </c>
      <c r="D46" s="349"/>
      <c r="E46" s="217"/>
      <c r="F46" s="218"/>
      <c r="G46" s="218"/>
      <c r="H46" s="218"/>
      <c r="I46" s="218"/>
      <c r="J46" s="218">
        <v>1</v>
      </c>
      <c r="K46" s="218"/>
      <c r="L46" s="218"/>
      <c r="M46" s="218"/>
      <c r="N46" s="218"/>
      <c r="O46" s="218"/>
      <c r="P46" s="218">
        <v>1</v>
      </c>
      <c r="Q46" s="218"/>
      <c r="R46" s="370" t="s">
        <v>224</v>
      </c>
      <c r="S46" s="371"/>
      <c r="T46" s="371"/>
      <c r="U46" s="371"/>
      <c r="V46" s="372"/>
      <c r="W46" s="373" t="s">
        <v>201</v>
      </c>
      <c r="X46" s="374"/>
      <c r="Y46" s="374"/>
      <c r="Z46" s="374"/>
      <c r="AA46" s="375"/>
      <c r="AB46" s="346"/>
      <c r="AC46" s="346"/>
      <c r="AD46" s="346"/>
      <c r="AE46" s="346"/>
      <c r="AF46" s="346"/>
      <c r="AG46" s="347"/>
      <c r="AH46" s="126"/>
    </row>
    <row r="47" spans="1:34" ht="31.5" customHeight="1" x14ac:dyDescent="0.2">
      <c r="A47" s="116"/>
      <c r="B47" s="121"/>
      <c r="C47" s="348" t="s">
        <v>225</v>
      </c>
      <c r="D47" s="349"/>
      <c r="E47" s="215"/>
      <c r="F47" s="211"/>
      <c r="G47" s="211"/>
      <c r="H47" s="211"/>
      <c r="I47" s="211"/>
      <c r="J47" s="211"/>
      <c r="K47" s="211"/>
      <c r="L47" s="211"/>
      <c r="M47" s="211"/>
      <c r="N47" s="211"/>
      <c r="O47" s="211"/>
      <c r="P47" s="211"/>
      <c r="Q47" s="211">
        <v>1</v>
      </c>
      <c r="R47" s="357"/>
      <c r="S47" s="358"/>
      <c r="T47" s="358"/>
      <c r="U47" s="358"/>
      <c r="V47" s="358"/>
      <c r="W47" s="358"/>
      <c r="X47" s="358"/>
      <c r="Y47" s="358"/>
      <c r="Z47" s="358"/>
      <c r="AA47" s="359"/>
      <c r="AB47" s="346"/>
      <c r="AC47" s="346"/>
      <c r="AD47" s="346"/>
      <c r="AE47" s="346"/>
      <c r="AF47" s="346"/>
      <c r="AG47" s="347"/>
      <c r="AH47" s="126"/>
    </row>
    <row r="48" spans="1:34" ht="25.5" customHeight="1" x14ac:dyDescent="0.2">
      <c r="A48" s="116"/>
      <c r="B48" s="121"/>
      <c r="C48" s="367" t="s">
        <v>226</v>
      </c>
      <c r="D48" s="368"/>
      <c r="E48" s="215"/>
      <c r="F48" s="211"/>
      <c r="G48" s="211"/>
      <c r="H48" s="211"/>
      <c r="I48" s="211"/>
      <c r="J48" s="211"/>
      <c r="K48" s="211"/>
      <c r="L48" s="211"/>
      <c r="M48" s="211"/>
      <c r="N48" s="211"/>
      <c r="O48" s="211"/>
      <c r="P48" s="211"/>
      <c r="Q48" s="211"/>
      <c r="R48" s="370" t="s">
        <v>227</v>
      </c>
      <c r="S48" s="371"/>
      <c r="T48" s="371"/>
      <c r="U48" s="371"/>
      <c r="V48" s="372"/>
      <c r="W48" s="373" t="s">
        <v>228</v>
      </c>
      <c r="X48" s="374"/>
      <c r="Y48" s="374"/>
      <c r="Z48" s="374"/>
      <c r="AA48" s="375"/>
      <c r="AB48" s="346"/>
      <c r="AC48" s="346"/>
      <c r="AD48" s="346"/>
      <c r="AE48" s="346"/>
      <c r="AF48" s="346"/>
      <c r="AG48" s="347"/>
      <c r="AH48" s="126"/>
    </row>
    <row r="49" spans="1:34" ht="25.5" customHeight="1" x14ac:dyDescent="0.2">
      <c r="A49" s="116"/>
      <c r="B49" s="121"/>
      <c r="C49" s="348" t="s">
        <v>229</v>
      </c>
      <c r="D49" s="349"/>
      <c r="E49" s="215"/>
      <c r="F49" s="213">
        <v>1</v>
      </c>
      <c r="G49" s="211"/>
      <c r="H49" s="211"/>
      <c r="I49" s="211"/>
      <c r="J49" s="211"/>
      <c r="K49" s="211"/>
      <c r="L49" s="211"/>
      <c r="M49" s="211"/>
      <c r="N49" s="211"/>
      <c r="O49" s="211"/>
      <c r="P49" s="211"/>
      <c r="Q49" s="211"/>
      <c r="R49" s="376"/>
      <c r="S49" s="377"/>
      <c r="T49" s="377"/>
      <c r="U49" s="377"/>
      <c r="V49" s="377"/>
      <c r="W49" s="377"/>
      <c r="X49" s="377"/>
      <c r="Y49" s="377"/>
      <c r="Z49" s="377"/>
      <c r="AA49" s="378"/>
      <c r="AB49" s="346"/>
      <c r="AC49" s="346"/>
      <c r="AD49" s="346"/>
      <c r="AE49" s="346"/>
      <c r="AF49" s="346"/>
      <c r="AG49" s="347"/>
      <c r="AH49" s="126"/>
    </row>
    <row r="50" spans="1:34" ht="22.5" customHeight="1" x14ac:dyDescent="0.2">
      <c r="A50" s="116"/>
      <c r="B50" s="121"/>
      <c r="C50" s="348" t="s">
        <v>230</v>
      </c>
      <c r="D50" s="349"/>
      <c r="E50" s="215"/>
      <c r="F50" s="211"/>
      <c r="G50" s="211"/>
      <c r="H50" s="211"/>
      <c r="I50" s="212">
        <v>1</v>
      </c>
      <c r="J50" s="211"/>
      <c r="K50" s="211"/>
      <c r="L50" s="211"/>
      <c r="M50" s="211"/>
      <c r="N50" s="211"/>
      <c r="O50" s="211"/>
      <c r="P50" s="211"/>
      <c r="Q50" s="211"/>
      <c r="R50" s="373" t="s">
        <v>231</v>
      </c>
      <c r="S50" s="374"/>
      <c r="T50" s="374"/>
      <c r="U50" s="374"/>
      <c r="V50" s="375"/>
      <c r="W50" s="373" t="s">
        <v>209</v>
      </c>
      <c r="X50" s="374"/>
      <c r="Y50" s="374"/>
      <c r="Z50" s="374"/>
      <c r="AA50" s="375"/>
      <c r="AB50" s="346"/>
      <c r="AC50" s="346"/>
      <c r="AD50" s="346"/>
      <c r="AE50" s="346"/>
      <c r="AF50" s="346"/>
      <c r="AG50" s="347"/>
      <c r="AH50" s="126"/>
    </row>
    <row r="51" spans="1:34" ht="15" customHeight="1" x14ac:dyDescent="0.2">
      <c r="A51" s="116"/>
      <c r="B51" s="121"/>
      <c r="C51" s="348" t="s">
        <v>232</v>
      </c>
      <c r="D51" s="349"/>
      <c r="E51" s="215"/>
      <c r="F51" s="211"/>
      <c r="G51" s="213">
        <v>1</v>
      </c>
      <c r="H51" s="211"/>
      <c r="I51" s="211"/>
      <c r="J51" s="211"/>
      <c r="K51" s="211"/>
      <c r="L51" s="211"/>
      <c r="M51" s="211"/>
      <c r="N51" s="211"/>
      <c r="O51" s="211"/>
      <c r="P51" s="211"/>
      <c r="Q51" s="211"/>
      <c r="R51" s="219"/>
      <c r="S51" s="220"/>
      <c r="T51" s="220"/>
      <c r="U51" s="220"/>
      <c r="V51" s="220"/>
      <c r="W51" s="220"/>
      <c r="X51" s="220"/>
      <c r="Y51" s="220"/>
      <c r="Z51" s="220"/>
      <c r="AA51" s="221"/>
      <c r="AB51" s="346"/>
      <c r="AC51" s="346"/>
      <c r="AD51" s="346"/>
      <c r="AE51" s="346"/>
      <c r="AF51" s="346"/>
      <c r="AG51" s="347"/>
      <c r="AH51" s="126"/>
    </row>
    <row r="52" spans="1:34" ht="17.25" customHeight="1" x14ac:dyDescent="0.2">
      <c r="A52" s="116"/>
      <c r="B52" s="121"/>
      <c r="C52" s="348" t="s">
        <v>233</v>
      </c>
      <c r="D52" s="349"/>
      <c r="E52" s="215"/>
      <c r="F52" s="211"/>
      <c r="G52" s="211"/>
      <c r="H52" s="211"/>
      <c r="I52" s="211"/>
      <c r="J52" s="211"/>
      <c r="K52" s="211"/>
      <c r="L52" s="211"/>
      <c r="M52" s="211">
        <v>1</v>
      </c>
      <c r="N52" s="211"/>
      <c r="O52" s="211"/>
      <c r="P52" s="211"/>
      <c r="Q52" s="211"/>
      <c r="R52" s="379" t="s">
        <v>234</v>
      </c>
      <c r="S52" s="380"/>
      <c r="T52" s="380"/>
      <c r="U52" s="380"/>
      <c r="V52" s="381"/>
      <c r="W52" s="379" t="s">
        <v>194</v>
      </c>
      <c r="X52" s="380"/>
      <c r="Y52" s="380"/>
      <c r="Z52" s="380"/>
      <c r="AA52" s="381"/>
      <c r="AB52" s="346"/>
      <c r="AC52" s="346"/>
      <c r="AD52" s="346"/>
      <c r="AE52" s="346"/>
      <c r="AF52" s="346"/>
      <c r="AG52" s="347"/>
      <c r="AH52" s="126"/>
    </row>
    <row r="53" spans="1:34" ht="17.25" customHeight="1" x14ac:dyDescent="0.2">
      <c r="A53" s="116"/>
      <c r="B53" s="121"/>
      <c r="C53" s="348" t="s">
        <v>235</v>
      </c>
      <c r="D53" s="349"/>
      <c r="E53" s="215"/>
      <c r="F53" s="211"/>
      <c r="G53" s="212">
        <v>1</v>
      </c>
      <c r="H53" s="211"/>
      <c r="I53" s="211"/>
      <c r="J53" s="211"/>
      <c r="K53" s="211"/>
      <c r="L53" s="211"/>
      <c r="M53" s="211"/>
      <c r="N53" s="211"/>
      <c r="O53" s="211"/>
      <c r="P53" s="211"/>
      <c r="Q53" s="211"/>
      <c r="R53" s="370" t="s">
        <v>236</v>
      </c>
      <c r="S53" s="371"/>
      <c r="T53" s="371"/>
      <c r="U53" s="371"/>
      <c r="V53" s="372"/>
      <c r="W53" s="373" t="s">
        <v>237</v>
      </c>
      <c r="X53" s="374"/>
      <c r="Y53" s="374"/>
      <c r="Z53" s="374"/>
      <c r="AA53" s="375"/>
      <c r="AB53" s="346"/>
      <c r="AC53" s="346"/>
      <c r="AD53" s="346"/>
      <c r="AE53" s="346"/>
      <c r="AF53" s="346"/>
      <c r="AG53" s="347"/>
      <c r="AH53" s="126"/>
    </row>
    <row r="54" spans="1:34" ht="29.25" customHeight="1" x14ac:dyDescent="0.2">
      <c r="A54" s="116"/>
      <c r="B54" s="121"/>
      <c r="C54" s="348" t="s">
        <v>238</v>
      </c>
      <c r="D54" s="349"/>
      <c r="E54" s="215"/>
      <c r="F54" s="211"/>
      <c r="G54" s="213">
        <v>1</v>
      </c>
      <c r="H54" s="211"/>
      <c r="I54" s="211"/>
      <c r="J54" s="211"/>
      <c r="K54" s="211"/>
      <c r="L54" s="211"/>
      <c r="M54" s="211"/>
      <c r="N54" s="211"/>
      <c r="O54" s="211"/>
      <c r="P54" s="211"/>
      <c r="Q54" s="211"/>
      <c r="R54" s="370" t="s">
        <v>239</v>
      </c>
      <c r="S54" s="371"/>
      <c r="T54" s="371"/>
      <c r="U54" s="371"/>
      <c r="V54" s="372"/>
      <c r="W54" s="373" t="s">
        <v>240</v>
      </c>
      <c r="X54" s="374"/>
      <c r="Y54" s="374"/>
      <c r="Z54" s="374"/>
      <c r="AA54" s="375"/>
      <c r="AB54" s="346"/>
      <c r="AC54" s="346"/>
      <c r="AD54" s="346"/>
      <c r="AE54" s="346"/>
      <c r="AF54" s="346"/>
      <c r="AG54" s="347"/>
      <c r="AH54" s="126"/>
    </row>
    <row r="55" spans="1:34" ht="26.25" customHeight="1" x14ac:dyDescent="0.2">
      <c r="A55" s="116"/>
      <c r="B55" s="121"/>
      <c r="C55" s="222" t="s">
        <v>241</v>
      </c>
      <c r="D55" s="223"/>
      <c r="E55" s="215"/>
      <c r="F55" s="212">
        <v>1</v>
      </c>
      <c r="G55" s="211"/>
      <c r="H55" s="211"/>
      <c r="I55" s="211"/>
      <c r="J55" s="211"/>
      <c r="K55" s="211"/>
      <c r="L55" s="211"/>
      <c r="M55" s="211"/>
      <c r="N55" s="211"/>
      <c r="O55" s="211"/>
      <c r="P55" s="211"/>
      <c r="Q55" s="211"/>
      <c r="R55" s="373" t="s">
        <v>242</v>
      </c>
      <c r="S55" s="374"/>
      <c r="T55" s="374"/>
      <c r="U55" s="374"/>
      <c r="V55" s="375"/>
      <c r="W55" s="373" t="s">
        <v>243</v>
      </c>
      <c r="X55" s="374"/>
      <c r="Y55" s="374"/>
      <c r="Z55" s="374"/>
      <c r="AA55" s="375"/>
      <c r="AB55" s="346"/>
      <c r="AC55" s="346"/>
      <c r="AD55" s="346"/>
      <c r="AE55" s="346"/>
      <c r="AF55" s="346"/>
      <c r="AG55" s="347"/>
      <c r="AH55" s="126"/>
    </row>
    <row r="56" spans="1:34" ht="17.25" customHeight="1" x14ac:dyDescent="0.2">
      <c r="A56" s="116"/>
      <c r="B56" s="121"/>
      <c r="C56" s="348" t="s">
        <v>244</v>
      </c>
      <c r="D56" s="349"/>
      <c r="E56" s="215"/>
      <c r="F56" s="211"/>
      <c r="G56" s="211"/>
      <c r="H56" s="224">
        <v>1</v>
      </c>
      <c r="I56" s="211"/>
      <c r="J56" s="211"/>
      <c r="K56" s="211"/>
      <c r="L56" s="211"/>
      <c r="M56" s="211"/>
      <c r="N56" s="211"/>
      <c r="O56" s="211"/>
      <c r="P56" s="211"/>
      <c r="Q56" s="211"/>
      <c r="R56" s="373" t="s">
        <v>245</v>
      </c>
      <c r="S56" s="374"/>
      <c r="T56" s="374"/>
      <c r="U56" s="374"/>
      <c r="V56" s="375"/>
      <c r="W56" s="373" t="s">
        <v>246</v>
      </c>
      <c r="X56" s="374"/>
      <c r="Y56" s="374"/>
      <c r="Z56" s="374"/>
      <c r="AA56" s="375"/>
      <c r="AB56" s="346"/>
      <c r="AC56" s="346"/>
      <c r="AD56" s="346"/>
      <c r="AE56" s="346"/>
      <c r="AF56" s="346"/>
      <c r="AG56" s="347"/>
      <c r="AH56" s="126"/>
    </row>
    <row r="57" spans="1:34" ht="17.25" customHeight="1" x14ac:dyDescent="0.2">
      <c r="A57" s="116"/>
      <c r="B57" s="121"/>
      <c r="C57" s="382" t="s">
        <v>247</v>
      </c>
      <c r="D57" s="383"/>
      <c r="E57" s="215"/>
      <c r="F57" s="211"/>
      <c r="G57" s="211"/>
      <c r="H57" s="211"/>
      <c r="I57" s="211"/>
      <c r="J57" s="211"/>
      <c r="K57" s="211"/>
      <c r="L57" s="211"/>
      <c r="M57" s="211"/>
      <c r="N57" s="211">
        <v>1</v>
      </c>
      <c r="O57" s="211"/>
      <c r="P57" s="211"/>
      <c r="Q57" s="211"/>
      <c r="R57" s="373" t="s">
        <v>248</v>
      </c>
      <c r="S57" s="374"/>
      <c r="T57" s="374"/>
      <c r="U57" s="374"/>
      <c r="V57" s="375"/>
      <c r="W57" s="373" t="s">
        <v>249</v>
      </c>
      <c r="X57" s="374"/>
      <c r="Y57" s="374"/>
      <c r="Z57" s="374"/>
      <c r="AA57" s="375"/>
      <c r="AB57" s="346"/>
      <c r="AC57" s="346"/>
      <c r="AD57" s="346"/>
      <c r="AE57" s="346"/>
      <c r="AF57" s="346"/>
      <c r="AG57" s="347"/>
      <c r="AH57" s="126"/>
    </row>
    <row r="58" spans="1:34" ht="17.25" customHeight="1" x14ac:dyDescent="0.2">
      <c r="A58" s="116"/>
      <c r="B58" s="121"/>
      <c r="C58" s="225" t="s">
        <v>250</v>
      </c>
      <c r="D58" s="226"/>
      <c r="E58" s="215"/>
      <c r="F58" s="211"/>
      <c r="G58" s="211"/>
      <c r="H58" s="211"/>
      <c r="I58" s="211"/>
      <c r="J58" s="211"/>
      <c r="K58" s="211"/>
      <c r="L58" s="211">
        <v>1</v>
      </c>
      <c r="M58" s="211"/>
      <c r="N58" s="211"/>
      <c r="O58" s="211"/>
      <c r="P58" s="211"/>
      <c r="Q58" s="211"/>
      <c r="R58" s="373" t="s">
        <v>251</v>
      </c>
      <c r="S58" s="374"/>
      <c r="T58" s="374"/>
      <c r="U58" s="374"/>
      <c r="V58" s="375"/>
      <c r="W58" s="373" t="s">
        <v>252</v>
      </c>
      <c r="X58" s="374"/>
      <c r="Y58" s="374"/>
      <c r="Z58" s="374"/>
      <c r="AA58" s="375"/>
      <c r="AB58" s="346"/>
      <c r="AC58" s="346"/>
      <c r="AD58" s="346"/>
      <c r="AE58" s="346"/>
      <c r="AF58" s="346"/>
      <c r="AG58" s="347"/>
      <c r="AH58" s="126"/>
    </row>
    <row r="59" spans="1:34" ht="17.25" customHeight="1" x14ac:dyDescent="0.2">
      <c r="A59" s="116"/>
      <c r="B59" s="121"/>
      <c r="C59" s="348" t="s">
        <v>253</v>
      </c>
      <c r="D59" s="349"/>
      <c r="E59" s="215"/>
      <c r="F59" s="211"/>
      <c r="G59" s="211"/>
      <c r="H59" s="211"/>
      <c r="I59" s="211"/>
      <c r="J59" s="211">
        <v>1</v>
      </c>
      <c r="K59" s="211"/>
      <c r="L59" s="211"/>
      <c r="M59" s="211"/>
      <c r="N59" s="211"/>
      <c r="O59" s="211"/>
      <c r="P59" s="211"/>
      <c r="Q59" s="211"/>
      <c r="R59" s="384"/>
      <c r="S59" s="384"/>
      <c r="T59" s="384"/>
      <c r="U59" s="384"/>
      <c r="V59" s="384"/>
      <c r="W59" s="384"/>
      <c r="X59" s="384"/>
      <c r="Y59" s="384"/>
      <c r="Z59" s="384"/>
      <c r="AA59" s="384"/>
      <c r="AB59" s="346"/>
      <c r="AC59" s="346"/>
      <c r="AD59" s="346"/>
      <c r="AE59" s="346"/>
      <c r="AF59" s="346"/>
      <c r="AG59" s="347"/>
      <c r="AH59" s="126"/>
    </row>
    <row r="60" spans="1:34" x14ac:dyDescent="0.2">
      <c r="A60" s="116"/>
      <c r="B60" s="121"/>
      <c r="C60" s="386"/>
      <c r="D60" s="387"/>
      <c r="E60" s="215"/>
      <c r="F60" s="227"/>
      <c r="G60" s="227"/>
      <c r="H60" s="228"/>
      <c r="I60" s="228"/>
      <c r="J60" s="228"/>
      <c r="K60" s="228"/>
      <c r="L60" s="228"/>
      <c r="M60" s="228"/>
      <c r="N60" s="229"/>
      <c r="O60" s="228"/>
      <c r="P60" s="228"/>
      <c r="Q60" s="228"/>
      <c r="R60" s="385"/>
      <c r="S60" s="385"/>
      <c r="T60" s="385"/>
      <c r="U60" s="385"/>
      <c r="V60" s="385"/>
      <c r="W60" s="385"/>
      <c r="X60" s="385"/>
      <c r="Y60" s="385"/>
      <c r="Z60" s="385"/>
      <c r="AA60" s="385"/>
      <c r="AB60" s="346"/>
      <c r="AC60" s="346"/>
      <c r="AD60" s="346"/>
      <c r="AE60" s="346"/>
      <c r="AF60" s="346"/>
      <c r="AG60" s="347"/>
      <c r="AH60" s="126"/>
    </row>
    <row r="61" spans="1:34" x14ac:dyDescent="0.2">
      <c r="A61" s="116"/>
      <c r="B61" s="121"/>
      <c r="C61" s="386"/>
      <c r="D61" s="387"/>
      <c r="E61" s="215"/>
      <c r="F61" s="227"/>
      <c r="G61" s="227"/>
      <c r="H61" s="228"/>
      <c r="I61" s="228"/>
      <c r="J61" s="228"/>
      <c r="K61" s="228"/>
      <c r="L61" s="228"/>
      <c r="M61" s="228"/>
      <c r="N61" s="228"/>
      <c r="O61" s="228"/>
      <c r="P61" s="228"/>
      <c r="Q61" s="228"/>
      <c r="R61" s="385"/>
      <c r="S61" s="385"/>
      <c r="T61" s="385"/>
      <c r="U61" s="385"/>
      <c r="V61" s="385"/>
      <c r="W61" s="385"/>
      <c r="X61" s="385"/>
      <c r="Y61" s="385"/>
      <c r="Z61" s="385"/>
      <c r="AA61" s="385"/>
      <c r="AB61" s="346"/>
      <c r="AC61" s="346"/>
      <c r="AD61" s="346"/>
      <c r="AE61" s="346"/>
      <c r="AF61" s="346"/>
      <c r="AG61" s="347"/>
      <c r="AH61" s="126"/>
    </row>
    <row r="62" spans="1:34" ht="13.5" thickBot="1" x14ac:dyDescent="0.25">
      <c r="A62" s="116"/>
      <c r="B62" s="230"/>
      <c r="C62" s="231"/>
      <c r="D62" s="231"/>
      <c r="E62" s="231"/>
      <c r="F62" s="231"/>
      <c r="G62" s="231"/>
      <c r="H62" s="231"/>
      <c r="I62" s="231"/>
      <c r="J62" s="231"/>
      <c r="K62" s="231"/>
      <c r="L62" s="231"/>
      <c r="M62" s="231"/>
      <c r="N62" s="231"/>
      <c r="O62" s="231"/>
      <c r="P62" s="231"/>
      <c r="Q62" s="231"/>
      <c r="R62" s="231"/>
      <c r="S62" s="231"/>
      <c r="T62" s="231"/>
      <c r="U62" s="231"/>
      <c r="V62" s="231"/>
      <c r="W62" s="231"/>
      <c r="X62" s="231"/>
      <c r="Y62" s="231"/>
      <c r="Z62" s="231"/>
      <c r="AA62" s="231"/>
      <c r="AB62" s="231"/>
      <c r="AC62" s="231"/>
      <c r="AD62" s="231"/>
      <c r="AE62" s="231"/>
      <c r="AF62" s="231"/>
      <c r="AG62" s="231"/>
      <c r="AH62" s="232"/>
    </row>
    <row r="63" spans="1:34" x14ac:dyDescent="0.2">
      <c r="A63" s="116"/>
      <c r="B63" s="116"/>
      <c r="C63" s="116"/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</row>
  </sheetData>
  <mergeCells count="129">
    <mergeCell ref="C57:D57"/>
    <mergeCell ref="R57:V57"/>
    <mergeCell ref="W57:AA57"/>
    <mergeCell ref="R58:V58"/>
    <mergeCell ref="W58:AA58"/>
    <mergeCell ref="C59:D59"/>
    <mergeCell ref="R59:AA61"/>
    <mergeCell ref="C60:D60"/>
    <mergeCell ref="C61:D61"/>
    <mergeCell ref="C54:D54"/>
    <mergeCell ref="R54:V54"/>
    <mergeCell ref="W54:AA54"/>
    <mergeCell ref="R55:V55"/>
    <mergeCell ref="W55:AA55"/>
    <mergeCell ref="C56:D56"/>
    <mergeCell ref="R56:V56"/>
    <mergeCell ref="W56:AA56"/>
    <mergeCell ref="C52:D52"/>
    <mergeCell ref="R52:V52"/>
    <mergeCell ref="W52:AA52"/>
    <mergeCell ref="C53:D53"/>
    <mergeCell ref="R53:V53"/>
    <mergeCell ref="W53:AA53"/>
    <mergeCell ref="C49:D49"/>
    <mergeCell ref="R49:AA49"/>
    <mergeCell ref="C50:D50"/>
    <mergeCell ref="R50:V50"/>
    <mergeCell ref="W50:AA50"/>
    <mergeCell ref="C51:D51"/>
    <mergeCell ref="C46:D46"/>
    <mergeCell ref="R46:V46"/>
    <mergeCell ref="W46:AA46"/>
    <mergeCell ref="C47:D47"/>
    <mergeCell ref="R47:AA47"/>
    <mergeCell ref="C48:D48"/>
    <mergeCell ref="R48:V48"/>
    <mergeCell ref="W48:AA48"/>
    <mergeCell ref="C43:D43"/>
    <mergeCell ref="R43:AA43"/>
    <mergeCell ref="C44:D44"/>
    <mergeCell ref="R44:V44"/>
    <mergeCell ref="W44:AA44"/>
    <mergeCell ref="C45:D45"/>
    <mergeCell ref="R45:AA45"/>
    <mergeCell ref="C40:D40"/>
    <mergeCell ref="R40:V40"/>
    <mergeCell ref="W40:AA40"/>
    <mergeCell ref="C41:D41"/>
    <mergeCell ref="R41:AA41"/>
    <mergeCell ref="C42:D42"/>
    <mergeCell ref="R42:V42"/>
    <mergeCell ref="W42:AA42"/>
    <mergeCell ref="C39:D39"/>
    <mergeCell ref="R39:AA39"/>
    <mergeCell ref="C34:D34"/>
    <mergeCell ref="R34:V34"/>
    <mergeCell ref="W34:AA34"/>
    <mergeCell ref="C35:D35"/>
    <mergeCell ref="R35:AA35"/>
    <mergeCell ref="C36:D36"/>
    <mergeCell ref="R36:V36"/>
    <mergeCell ref="W36:AA36"/>
    <mergeCell ref="S27:U27"/>
    <mergeCell ref="C29:D29"/>
    <mergeCell ref="R29:V29"/>
    <mergeCell ref="W29:AA29"/>
    <mergeCell ref="C37:D37"/>
    <mergeCell ref="R37:AA37"/>
    <mergeCell ref="C38:D38"/>
    <mergeCell ref="R38:V38"/>
    <mergeCell ref="W38:AA38"/>
    <mergeCell ref="C22:E23"/>
    <mergeCell ref="F22:H22"/>
    <mergeCell ref="I22:K22"/>
    <mergeCell ref="L22:N22"/>
    <mergeCell ref="O22:Q22"/>
    <mergeCell ref="S22:U23"/>
    <mergeCell ref="AB29:AG61"/>
    <mergeCell ref="C30:D30"/>
    <mergeCell ref="R30:V30"/>
    <mergeCell ref="W30:AA30"/>
    <mergeCell ref="C31:D31"/>
    <mergeCell ref="V22:X22"/>
    <mergeCell ref="Y22:AA22"/>
    <mergeCell ref="AB22:AD22"/>
    <mergeCell ref="AE22:AG22"/>
    <mergeCell ref="S24:U24"/>
    <mergeCell ref="S25:U25"/>
    <mergeCell ref="R31:AA31"/>
    <mergeCell ref="C32:D32"/>
    <mergeCell ref="R32:V32"/>
    <mergeCell ref="W32:AA32"/>
    <mergeCell ref="C33:D33"/>
    <mergeCell ref="R33:AA33"/>
    <mergeCell ref="S26:U26"/>
    <mergeCell ref="U13:V13"/>
    <mergeCell ref="Z13:AF13"/>
    <mergeCell ref="H14:M14"/>
    <mergeCell ref="R14:S14"/>
    <mergeCell ref="U14:V14"/>
    <mergeCell ref="Z14:AF14"/>
    <mergeCell ref="Z17:AF17"/>
    <mergeCell ref="Z18:AF18"/>
    <mergeCell ref="C20:Q21"/>
    <mergeCell ref="S20:AG21"/>
    <mergeCell ref="D4:Q4"/>
    <mergeCell ref="V4:Z4"/>
    <mergeCell ref="D6:Q6"/>
    <mergeCell ref="F9:M9"/>
    <mergeCell ref="Q9:V9"/>
    <mergeCell ref="Z9:AF9"/>
    <mergeCell ref="D10:D16"/>
    <mergeCell ref="Z10:AF10"/>
    <mergeCell ref="H11:M11"/>
    <mergeCell ref="R11:S11"/>
    <mergeCell ref="U11:V11"/>
    <mergeCell ref="Z11:AF11"/>
    <mergeCell ref="H12:M12"/>
    <mergeCell ref="R12:S12"/>
    <mergeCell ref="U12:V12"/>
    <mergeCell ref="Z12:AF12"/>
    <mergeCell ref="R15:S15"/>
    <mergeCell ref="U15:V15"/>
    <mergeCell ref="Z15:AF15"/>
    <mergeCell ref="R16:S16"/>
    <mergeCell ref="U16:V16"/>
    <mergeCell ref="Z16:AF16"/>
    <mergeCell ref="H13:M13"/>
    <mergeCell ref="R13:S13"/>
  </mergeCells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418AE0-14DA-4F5C-9AA8-A3A825B8A8A6}">
  <dimension ref="A1:J121"/>
  <sheetViews>
    <sheetView workbookViewId="0">
      <pane xSplit="2" ySplit="1" topLeftCell="C23" activePane="bottomRight" state="frozen"/>
      <selection pane="topRight" activeCell="C1" sqref="C1"/>
      <selection pane="bottomLeft" activeCell="A2" sqref="A2"/>
      <selection pane="bottomRight" activeCell="C29" sqref="C29"/>
    </sheetView>
  </sheetViews>
  <sheetFormatPr defaultColWidth="9.33203125" defaultRowHeight="12.75" x14ac:dyDescent="0.2"/>
  <cols>
    <col min="1" max="1" width="10.1640625" style="41" bestFit="1" customWidth="1"/>
    <col min="2" max="2" width="29.1640625" style="41" bestFit="1" customWidth="1"/>
    <col min="3" max="3" width="18" style="41" customWidth="1"/>
    <col min="4" max="4" width="16.5" style="41" customWidth="1"/>
    <col min="5" max="5" width="15.33203125" style="41" customWidth="1"/>
    <col min="6" max="6" width="14.1640625" style="41" customWidth="1"/>
    <col min="7" max="7" width="13" style="41" customWidth="1"/>
    <col min="8" max="8" width="15" style="41" customWidth="1"/>
    <col min="9" max="9" width="29.83203125" style="41" customWidth="1"/>
    <col min="10" max="10" width="16.6640625" style="41" customWidth="1"/>
    <col min="11" max="16384" width="9.33203125" style="41"/>
  </cols>
  <sheetData>
    <row r="1" spans="1:10" s="64" customFormat="1" ht="67.5" customHeight="1" x14ac:dyDescent="0.2">
      <c r="A1" s="95" t="s">
        <v>0</v>
      </c>
      <c r="B1" s="95" t="s">
        <v>17</v>
      </c>
      <c r="C1" s="91" t="s">
        <v>56</v>
      </c>
      <c r="D1" s="89" t="s">
        <v>57</v>
      </c>
      <c r="E1" s="89" t="s">
        <v>58</v>
      </c>
      <c r="F1" s="89" t="s">
        <v>59</v>
      </c>
      <c r="G1" s="89" t="s">
        <v>60</v>
      </c>
      <c r="H1" s="89" t="s">
        <v>61</v>
      </c>
      <c r="I1" s="89" t="s">
        <v>62</v>
      </c>
      <c r="J1" s="96" t="s">
        <v>97</v>
      </c>
    </row>
    <row r="2" spans="1:10" x14ac:dyDescent="0.2">
      <c r="A2" s="53">
        <v>45017</v>
      </c>
      <c r="B2" s="53" t="s">
        <v>333</v>
      </c>
      <c r="C2" s="105">
        <f>'EQUIPMENT KPI'!AF3</f>
        <v>0</v>
      </c>
      <c r="D2" s="105">
        <f>'EQUIPMENT KPI'!AG3</f>
        <v>0</v>
      </c>
      <c r="E2" s="105">
        <f>'EQUIPMENT KPI'!AH3</f>
        <v>0</v>
      </c>
      <c r="F2" s="105">
        <f>'EQUIPMENT KPI'!AI3</f>
        <v>0</v>
      </c>
      <c r="G2" s="105">
        <f>'EQUIPMENT KPI'!AJ3</f>
        <v>0</v>
      </c>
      <c r="H2" s="105">
        <f>'EQUIPMENT KPI'!AK3</f>
        <v>0</v>
      </c>
      <c r="I2" s="105">
        <f>'EQUIPMENT KPI'!AL3</f>
        <v>0</v>
      </c>
      <c r="J2" s="106">
        <f>'EQUIPMENT KPI'!AM3</f>
        <v>0</v>
      </c>
    </row>
    <row r="3" spans="1:10" x14ac:dyDescent="0.2">
      <c r="A3" s="53">
        <v>45017</v>
      </c>
      <c r="B3" s="53" t="s">
        <v>9</v>
      </c>
      <c r="C3" s="105">
        <f>'OTIS KPI'!AF3</f>
        <v>0</v>
      </c>
      <c r="D3" s="105">
        <f>'OTIS KPI'!AG3</f>
        <v>0</v>
      </c>
      <c r="E3" s="105">
        <f>'OTIS KPI'!AH3</f>
        <v>0</v>
      </c>
      <c r="F3" s="105">
        <f>'OTIS KPI'!AI3</f>
        <v>0</v>
      </c>
      <c r="G3" s="105">
        <f>'OTIS KPI'!AJ3</f>
        <v>0</v>
      </c>
      <c r="H3" s="105">
        <f>'OTIS KPI'!AK3</f>
        <v>0</v>
      </c>
      <c r="I3" s="105">
        <f>'OTIS KPI'!AL3</f>
        <v>0</v>
      </c>
      <c r="J3" s="106">
        <f>'OTIS KPI'!AM3</f>
        <v>0</v>
      </c>
    </row>
    <row r="4" spans="1:10" x14ac:dyDescent="0.2">
      <c r="A4" s="53">
        <v>45017</v>
      </c>
      <c r="B4" s="53" t="s">
        <v>10</v>
      </c>
      <c r="C4" s="105">
        <f>'YAMAHA KPI'!AF3</f>
        <v>0</v>
      </c>
      <c r="D4" s="105">
        <f>'YAMAHA KPI'!AG3</f>
        <v>0</v>
      </c>
      <c r="E4" s="105">
        <f>'YAMAHA KPI'!AH3</f>
        <v>0</v>
      </c>
      <c r="F4" s="105">
        <f>'YAMAHA KPI'!AI3</f>
        <v>0</v>
      </c>
      <c r="G4" s="105">
        <f>'YAMAHA KPI'!AJ3</f>
        <v>0</v>
      </c>
      <c r="H4" s="105">
        <f>'YAMAHA KPI'!AK3</f>
        <v>0</v>
      </c>
      <c r="I4" s="105">
        <f>'YAMAHA KPI'!AL3</f>
        <v>0</v>
      </c>
      <c r="J4" s="106">
        <f>'YAMAHA KPI'!AM3</f>
        <v>0</v>
      </c>
    </row>
    <row r="5" spans="1:10" x14ac:dyDescent="0.2">
      <c r="A5" s="53">
        <v>45017</v>
      </c>
      <c r="B5" s="53" t="s">
        <v>11</v>
      </c>
      <c r="C5" s="105">
        <f>'AUTOFAST KPI'!AF3</f>
        <v>0</v>
      </c>
      <c r="D5" s="105">
        <f>'AUTOFAST KPI'!AG3</f>
        <v>0</v>
      </c>
      <c r="E5" s="105">
        <f>'AUTOFAST KPI'!AH3</f>
        <v>0</v>
      </c>
      <c r="F5" s="105">
        <f>'AUTOFAST KPI'!AI3</f>
        <v>0</v>
      </c>
      <c r="G5" s="105">
        <f>'AUTOFAST KPI'!AJ3</f>
        <v>0</v>
      </c>
      <c r="H5" s="105">
        <f>'AUTOFAST KPI'!AK3</f>
        <v>0</v>
      </c>
      <c r="I5" s="105">
        <f>'AUTOFAST KPI'!AL3</f>
        <v>0</v>
      </c>
      <c r="J5" s="106">
        <f>'AUTOFAST KPI'!AM3</f>
        <v>0</v>
      </c>
    </row>
    <row r="6" spans="1:10" x14ac:dyDescent="0.2">
      <c r="A6" s="53">
        <v>45017</v>
      </c>
      <c r="B6" s="53" t="s">
        <v>12</v>
      </c>
      <c r="C6" s="105">
        <f>'WINPART KPI'!AF3</f>
        <v>0</v>
      </c>
      <c r="D6" s="105">
        <f>'WINPART KPI'!AG3</f>
        <v>0</v>
      </c>
      <c r="E6" s="105">
        <f>'WINPART KPI'!AH3</f>
        <v>0</v>
      </c>
      <c r="F6" s="105">
        <f>'WINPART KPI'!AI3</f>
        <v>0</v>
      </c>
      <c r="G6" s="105">
        <f>'WINPART KPI'!AJ3</f>
        <v>0</v>
      </c>
      <c r="H6" s="105">
        <f>'WINPART KPI'!AK3</f>
        <v>0</v>
      </c>
      <c r="I6" s="105">
        <f>'WINPART KPI'!AL3</f>
        <v>0</v>
      </c>
      <c r="J6" s="106">
        <f>'WINPART KPI'!AM3</f>
        <v>0</v>
      </c>
    </row>
    <row r="7" spans="1:10" x14ac:dyDescent="0.2">
      <c r="A7" s="53">
        <v>45017</v>
      </c>
      <c r="B7" s="53" t="s">
        <v>13</v>
      </c>
      <c r="C7" s="105">
        <f>'SUZUKI KPI'!AF3</f>
        <v>0</v>
      </c>
      <c r="D7" s="105">
        <f>'SUZUKI KPI'!AG3</f>
        <v>0</v>
      </c>
      <c r="E7" s="105">
        <f>'SUZUKI KPI'!AH3</f>
        <v>0</v>
      </c>
      <c r="F7" s="105">
        <f>'SUZUKI KPI'!AI3</f>
        <v>0</v>
      </c>
      <c r="G7" s="105">
        <f>'SUZUKI KPI'!AJ3</f>
        <v>0</v>
      </c>
      <c r="H7" s="105">
        <f>'SUZUKI KPI'!AK3</f>
        <v>0</v>
      </c>
      <c r="I7" s="105">
        <f>'SUZUKI KPI'!AL3</f>
        <v>0</v>
      </c>
      <c r="J7" s="106">
        <f>'SUZUKI KPI'!AM3</f>
        <v>0</v>
      </c>
    </row>
    <row r="8" spans="1:10" x14ac:dyDescent="0.2">
      <c r="A8" s="53">
        <v>45017</v>
      </c>
      <c r="B8" s="53" t="s">
        <v>14</v>
      </c>
      <c r="C8" s="105">
        <f>'TOYOTA KPI'!AF3</f>
        <v>0</v>
      </c>
      <c r="D8" s="105">
        <f>'TOYOTA KPI'!AG3</f>
        <v>0</v>
      </c>
      <c r="E8" s="105">
        <f>'TOYOTA KPI'!AH3</f>
        <v>0</v>
      </c>
      <c r="F8" s="105">
        <f>'TOYOTA KPI'!AI3</f>
        <v>0</v>
      </c>
      <c r="G8" s="105">
        <f>'TOYOTA KPI'!AJ3</f>
        <v>0</v>
      </c>
      <c r="H8" s="105">
        <f>'TOYOTA KPI'!AK3</f>
        <v>0</v>
      </c>
      <c r="I8" s="105">
        <f>'TOYOTA KPI'!AL3</f>
        <v>0</v>
      </c>
      <c r="J8" s="106">
        <f>'TOYOTA KPI'!AM3</f>
        <v>0</v>
      </c>
    </row>
    <row r="9" spans="1:10" x14ac:dyDescent="0.2">
      <c r="A9" s="53">
        <v>45017</v>
      </c>
      <c r="B9" s="53" t="s">
        <v>15</v>
      </c>
      <c r="C9" s="105">
        <f>'ABUJA KPI'!AF3</f>
        <v>0</v>
      </c>
      <c r="D9" s="105">
        <f>'ABUJA KPI'!AG3</f>
        <v>0</v>
      </c>
      <c r="E9" s="105">
        <f>'ABUJA KPI'!AH3</f>
        <v>0</v>
      </c>
      <c r="F9" s="105">
        <f>'ABUJA KPI'!AI3</f>
        <v>0</v>
      </c>
      <c r="G9" s="105">
        <f>'ABUJA KPI'!AJ3</f>
        <v>0</v>
      </c>
      <c r="H9" s="105">
        <f>'ABUJA KPI'!AK3</f>
        <v>0</v>
      </c>
      <c r="I9" s="105">
        <f>'ABUJA KPI'!AL3</f>
        <v>0</v>
      </c>
      <c r="J9" s="106">
        <f>'ABUJA KPI'!AM3</f>
        <v>0</v>
      </c>
    </row>
    <row r="10" spans="1:10" x14ac:dyDescent="0.2">
      <c r="A10" s="53">
        <v>45017</v>
      </c>
      <c r="B10" s="53" t="s">
        <v>16</v>
      </c>
      <c r="C10" s="105">
        <f>'PORT HARCOURT KPI'!AF3</f>
        <v>0</v>
      </c>
      <c r="D10" s="105">
        <f>'PORT HARCOURT KPI'!AG3</f>
        <v>0</v>
      </c>
      <c r="E10" s="105">
        <f>'PORT HARCOURT KPI'!AH3</f>
        <v>0</v>
      </c>
      <c r="F10" s="105">
        <f>'PORT HARCOURT KPI'!AI3</f>
        <v>0</v>
      </c>
      <c r="G10" s="105">
        <f>'PORT HARCOURT KPI'!AJ3</f>
        <v>0</v>
      </c>
      <c r="H10" s="105">
        <f>'PORT HARCOURT KPI'!AK3</f>
        <v>0</v>
      </c>
      <c r="I10" s="105">
        <f>'PORT HARCOURT KPI'!AL3</f>
        <v>0</v>
      </c>
      <c r="J10" s="106">
        <f>'PORT HARCOURT KPI'!AM3</f>
        <v>0</v>
      </c>
    </row>
    <row r="11" spans="1:10" x14ac:dyDescent="0.2">
      <c r="A11" s="53">
        <v>45017</v>
      </c>
      <c r="B11" s="53" t="s">
        <v>33</v>
      </c>
      <c r="C11" s="105">
        <f>'MASSILIA KPI'!AF3</f>
        <v>0</v>
      </c>
      <c r="D11" s="105">
        <f>'MASSILIA KPI'!AG3</f>
        <v>0</v>
      </c>
      <c r="E11" s="105">
        <f>'MASSILIA KPI'!AH3</f>
        <v>0</v>
      </c>
      <c r="F11" s="105">
        <f>'MASSILIA KPI'!AI3</f>
        <v>0</v>
      </c>
      <c r="G11" s="105">
        <f>'MASSILIA KPI'!AJ3</f>
        <v>0</v>
      </c>
      <c r="H11" s="105">
        <f>'MASSILIA KPI'!AK3</f>
        <v>0</v>
      </c>
      <c r="I11" s="105">
        <f>'MASSILIA KPI'!AL3</f>
        <v>0</v>
      </c>
      <c r="J11" s="106">
        <f>'MASSILIA KPI'!AM3</f>
        <v>0</v>
      </c>
    </row>
    <row r="12" spans="1:10" x14ac:dyDescent="0.2">
      <c r="A12" s="53">
        <v>45047</v>
      </c>
      <c r="B12" s="53" t="s">
        <v>333</v>
      </c>
      <c r="C12" s="105">
        <f>'EQUIPMENT KPI'!AF4</f>
        <v>0</v>
      </c>
      <c r="D12" s="105">
        <f>'EQUIPMENT KPI'!AG4</f>
        <v>0</v>
      </c>
      <c r="E12" s="105">
        <f>'EQUIPMENT KPI'!AH4</f>
        <v>0</v>
      </c>
      <c r="F12" s="105">
        <f>'EQUIPMENT KPI'!AI4</f>
        <v>0</v>
      </c>
      <c r="G12" s="105">
        <f>'EQUIPMENT KPI'!AJ4</f>
        <v>0</v>
      </c>
      <c r="H12" s="105">
        <f>'EQUIPMENT KPI'!AK4</f>
        <v>0</v>
      </c>
      <c r="I12" s="105">
        <f>'EQUIPMENT KPI'!AL4</f>
        <v>0</v>
      </c>
      <c r="J12" s="106">
        <f>'EQUIPMENT KPI'!AM4</f>
        <v>0</v>
      </c>
    </row>
    <row r="13" spans="1:10" x14ac:dyDescent="0.2">
      <c r="A13" s="53">
        <v>45047</v>
      </c>
      <c r="B13" s="53" t="s">
        <v>9</v>
      </c>
      <c r="C13" s="105">
        <f>'OTIS KPI'!AF4</f>
        <v>0</v>
      </c>
      <c r="D13" s="105">
        <f>'OTIS KPI'!AG4</f>
        <v>0</v>
      </c>
      <c r="E13" s="105">
        <f>'OTIS KPI'!AH4</f>
        <v>0</v>
      </c>
      <c r="F13" s="105">
        <f>'OTIS KPI'!AI4</f>
        <v>0</v>
      </c>
      <c r="G13" s="105">
        <f>'OTIS KPI'!AJ4</f>
        <v>0</v>
      </c>
      <c r="H13" s="105">
        <f>'OTIS KPI'!AK4</f>
        <v>0</v>
      </c>
      <c r="I13" s="105">
        <f>'OTIS KPI'!AL4</f>
        <v>0</v>
      </c>
      <c r="J13" s="106">
        <f>'OTIS KPI'!AM4</f>
        <v>0</v>
      </c>
    </row>
    <row r="14" spans="1:10" x14ac:dyDescent="0.2">
      <c r="A14" s="53">
        <v>45047</v>
      </c>
      <c r="B14" s="53" t="s">
        <v>10</v>
      </c>
      <c r="C14" s="105">
        <f>'YAMAHA KPI'!AF4</f>
        <v>0</v>
      </c>
      <c r="D14" s="105">
        <f>'YAMAHA KPI'!AG4</f>
        <v>0</v>
      </c>
      <c r="E14" s="105">
        <f>'YAMAHA KPI'!AH4</f>
        <v>0</v>
      </c>
      <c r="F14" s="105">
        <f>'YAMAHA KPI'!AI4</f>
        <v>0</v>
      </c>
      <c r="G14" s="105">
        <f>'YAMAHA KPI'!AJ4</f>
        <v>0</v>
      </c>
      <c r="H14" s="105">
        <f>'YAMAHA KPI'!AK4</f>
        <v>0</v>
      </c>
      <c r="I14" s="105">
        <f>'YAMAHA KPI'!AL4</f>
        <v>0</v>
      </c>
      <c r="J14" s="106">
        <f>'YAMAHA KPI'!AM4</f>
        <v>0</v>
      </c>
    </row>
    <row r="15" spans="1:10" x14ac:dyDescent="0.2">
      <c r="A15" s="53">
        <v>45047</v>
      </c>
      <c r="B15" s="53" t="s">
        <v>11</v>
      </c>
      <c r="C15" s="105">
        <f>'AUTOFAST KPI'!AF4</f>
        <v>0</v>
      </c>
      <c r="D15" s="105">
        <f>'AUTOFAST KPI'!AG4</f>
        <v>0</v>
      </c>
      <c r="E15" s="105">
        <f>'AUTOFAST KPI'!AH4</f>
        <v>0</v>
      </c>
      <c r="F15" s="105">
        <f>'AUTOFAST KPI'!AI4</f>
        <v>0</v>
      </c>
      <c r="G15" s="105">
        <f>'AUTOFAST KPI'!AJ4</f>
        <v>0</v>
      </c>
      <c r="H15" s="105">
        <f>'AUTOFAST KPI'!AK4</f>
        <v>0</v>
      </c>
      <c r="I15" s="105">
        <f>'AUTOFAST KPI'!AL4</f>
        <v>0</v>
      </c>
      <c r="J15" s="106">
        <f>'AUTOFAST KPI'!AM4</f>
        <v>0</v>
      </c>
    </row>
    <row r="16" spans="1:10" x14ac:dyDescent="0.2">
      <c r="A16" s="53">
        <v>45047</v>
      </c>
      <c r="B16" s="53" t="s">
        <v>12</v>
      </c>
      <c r="C16" s="105">
        <f>'WINPART KPI'!AF4</f>
        <v>0</v>
      </c>
      <c r="D16" s="105">
        <f>'WINPART KPI'!AG4</f>
        <v>0</v>
      </c>
      <c r="E16" s="105">
        <f>'WINPART KPI'!AH4</f>
        <v>0</v>
      </c>
      <c r="F16" s="105">
        <f>'WINPART KPI'!AI4</f>
        <v>0</v>
      </c>
      <c r="G16" s="105">
        <f>'WINPART KPI'!AJ4</f>
        <v>0</v>
      </c>
      <c r="H16" s="105">
        <f>'WINPART KPI'!AK4</f>
        <v>0</v>
      </c>
      <c r="I16" s="105">
        <f>'WINPART KPI'!AL4</f>
        <v>0</v>
      </c>
      <c r="J16" s="106">
        <f>'WINPART KPI'!AM4</f>
        <v>0</v>
      </c>
    </row>
    <row r="17" spans="1:10" x14ac:dyDescent="0.2">
      <c r="A17" s="53">
        <v>45047</v>
      </c>
      <c r="B17" s="53" t="s">
        <v>13</v>
      </c>
      <c r="C17" s="105">
        <f>'SUZUKI KPI'!AF4</f>
        <v>0</v>
      </c>
      <c r="D17" s="105">
        <f>'SUZUKI KPI'!AG4</f>
        <v>0</v>
      </c>
      <c r="E17" s="105">
        <f>'SUZUKI KPI'!AH4</f>
        <v>0</v>
      </c>
      <c r="F17" s="105">
        <f>'SUZUKI KPI'!AI4</f>
        <v>0</v>
      </c>
      <c r="G17" s="105">
        <f>'SUZUKI KPI'!AJ4</f>
        <v>0</v>
      </c>
      <c r="H17" s="105">
        <f>'SUZUKI KPI'!AK4</f>
        <v>0</v>
      </c>
      <c r="I17" s="105">
        <f>'SUZUKI KPI'!AL4</f>
        <v>0</v>
      </c>
      <c r="J17" s="106">
        <f>'SUZUKI KPI'!AM4</f>
        <v>0</v>
      </c>
    </row>
    <row r="18" spans="1:10" x14ac:dyDescent="0.2">
      <c r="A18" s="53">
        <v>45047</v>
      </c>
      <c r="B18" s="53" t="s">
        <v>14</v>
      </c>
      <c r="C18" s="105">
        <f>'TOYOTA KPI'!AF4</f>
        <v>0</v>
      </c>
      <c r="D18" s="105">
        <f>'TOYOTA KPI'!AG4</f>
        <v>0</v>
      </c>
      <c r="E18" s="105">
        <f>'TOYOTA KPI'!AH4</f>
        <v>0</v>
      </c>
      <c r="F18" s="105">
        <f>'TOYOTA KPI'!AI4</f>
        <v>0</v>
      </c>
      <c r="G18" s="105">
        <f>'TOYOTA KPI'!AJ4</f>
        <v>0</v>
      </c>
      <c r="H18" s="105">
        <f>'TOYOTA KPI'!AK4</f>
        <v>0</v>
      </c>
      <c r="I18" s="105">
        <f>'TOYOTA KPI'!AL4</f>
        <v>0</v>
      </c>
      <c r="J18" s="106">
        <f>'TOYOTA KPI'!AM4</f>
        <v>0</v>
      </c>
    </row>
    <row r="19" spans="1:10" x14ac:dyDescent="0.2">
      <c r="A19" s="53">
        <v>45047</v>
      </c>
      <c r="B19" s="53" t="s">
        <v>15</v>
      </c>
      <c r="C19" s="105">
        <f>'ABUJA KPI'!AF4</f>
        <v>0</v>
      </c>
      <c r="D19" s="105">
        <f>'ABUJA KPI'!AG4</f>
        <v>0</v>
      </c>
      <c r="E19" s="105">
        <f>'ABUJA KPI'!AH4</f>
        <v>0</v>
      </c>
      <c r="F19" s="105">
        <f>'ABUJA KPI'!AI4</f>
        <v>0</v>
      </c>
      <c r="G19" s="105">
        <f>'ABUJA KPI'!AJ4</f>
        <v>0</v>
      </c>
      <c r="H19" s="105">
        <f>'ABUJA KPI'!AK4</f>
        <v>0</v>
      </c>
      <c r="I19" s="105">
        <f>'ABUJA KPI'!AL4</f>
        <v>0</v>
      </c>
      <c r="J19" s="106">
        <f>'ABUJA KPI'!AM4</f>
        <v>0</v>
      </c>
    </row>
    <row r="20" spans="1:10" x14ac:dyDescent="0.2">
      <c r="A20" s="53">
        <v>45047</v>
      </c>
      <c r="B20" s="53" t="s">
        <v>16</v>
      </c>
      <c r="C20" s="105">
        <f>'PORT HARCOURT KPI'!AF4</f>
        <v>0</v>
      </c>
      <c r="D20" s="105">
        <f>'PORT HARCOURT KPI'!AG4</f>
        <v>0</v>
      </c>
      <c r="E20" s="105">
        <f>'PORT HARCOURT KPI'!AH4</f>
        <v>0</v>
      </c>
      <c r="F20" s="105">
        <f>'PORT HARCOURT KPI'!AI4</f>
        <v>0</v>
      </c>
      <c r="G20" s="105">
        <f>'PORT HARCOURT KPI'!AJ4</f>
        <v>0</v>
      </c>
      <c r="H20" s="105">
        <f>'PORT HARCOURT KPI'!AK4</f>
        <v>0</v>
      </c>
      <c r="I20" s="105">
        <f>'PORT HARCOURT KPI'!AL4</f>
        <v>0</v>
      </c>
      <c r="J20" s="106">
        <f>'PORT HARCOURT KPI'!AM4</f>
        <v>0</v>
      </c>
    </row>
    <row r="21" spans="1:10" x14ac:dyDescent="0.2">
      <c r="A21" s="53">
        <v>45047</v>
      </c>
      <c r="B21" s="53" t="s">
        <v>33</v>
      </c>
      <c r="C21" s="105">
        <f>'MASSILIA KPI'!AF4</f>
        <v>0</v>
      </c>
      <c r="D21" s="105">
        <f>'MASSILIA KPI'!AG4</f>
        <v>0</v>
      </c>
      <c r="E21" s="105">
        <f>'MASSILIA KPI'!AH4</f>
        <v>0</v>
      </c>
      <c r="F21" s="105">
        <f>'MASSILIA KPI'!AI4</f>
        <v>0</v>
      </c>
      <c r="G21" s="105">
        <f>'MASSILIA KPI'!AJ4</f>
        <v>0</v>
      </c>
      <c r="H21" s="105">
        <f>'MASSILIA KPI'!AK4</f>
        <v>0</v>
      </c>
      <c r="I21" s="105">
        <f>'MASSILIA KPI'!AL4</f>
        <v>0</v>
      </c>
      <c r="J21" s="106">
        <f>'MASSILIA KPI'!AM4</f>
        <v>0</v>
      </c>
    </row>
    <row r="22" spans="1:10" x14ac:dyDescent="0.2">
      <c r="A22" s="53">
        <v>45078</v>
      </c>
      <c r="B22" s="53" t="s">
        <v>333</v>
      </c>
      <c r="C22" s="105">
        <f>'EQUIPMENT KPI'!AF5</f>
        <v>0.76666666666666672</v>
      </c>
      <c r="D22" s="105">
        <f>'EQUIPMENT KPI'!AG5</f>
        <v>0.83333333333333337</v>
      </c>
      <c r="E22" s="105">
        <f>'EQUIPMENT KPI'!AH5</f>
        <v>0.83333333333333337</v>
      </c>
      <c r="F22" s="105">
        <f>'EQUIPMENT KPI'!AI5</f>
        <v>0.8</v>
      </c>
      <c r="G22" s="105">
        <f>'EQUIPMENT KPI'!AJ5</f>
        <v>0.9</v>
      </c>
      <c r="H22" s="105">
        <f>'EQUIPMENT KPI'!AK5</f>
        <v>0.9</v>
      </c>
      <c r="I22" s="105">
        <f>'EQUIPMENT KPI'!AL5</f>
        <v>0.93333333333333335</v>
      </c>
      <c r="J22" s="106">
        <f>'EQUIPMENT KPI'!AM5</f>
        <v>0.85238095238095235</v>
      </c>
    </row>
    <row r="23" spans="1:10" x14ac:dyDescent="0.2">
      <c r="A23" s="53">
        <v>45078</v>
      </c>
      <c r="B23" s="53" t="s">
        <v>9</v>
      </c>
      <c r="C23" s="105">
        <f>'OTIS KPI'!AF5</f>
        <v>0</v>
      </c>
      <c r="D23" s="105">
        <f>'OTIS KPI'!AG5</f>
        <v>0</v>
      </c>
      <c r="E23" s="105">
        <f>'OTIS KPI'!AH5</f>
        <v>0</v>
      </c>
      <c r="F23" s="105">
        <f>'OTIS KPI'!AI5</f>
        <v>0</v>
      </c>
      <c r="G23" s="105">
        <f>'OTIS KPI'!AJ5</f>
        <v>0</v>
      </c>
      <c r="H23" s="105">
        <f>'OTIS KPI'!AK5</f>
        <v>0</v>
      </c>
      <c r="I23" s="105">
        <f>'OTIS KPI'!AL5</f>
        <v>0</v>
      </c>
      <c r="J23" s="106">
        <f>'OTIS KPI'!AM5</f>
        <v>0.9143</v>
      </c>
    </row>
    <row r="24" spans="1:10" x14ac:dyDescent="0.2">
      <c r="A24" s="53">
        <v>45078</v>
      </c>
      <c r="B24" s="53" t="s">
        <v>10</v>
      </c>
      <c r="C24" s="105">
        <f>'YAMAHA KPI'!AF5</f>
        <v>0</v>
      </c>
      <c r="D24" s="105">
        <f>'YAMAHA KPI'!AG5</f>
        <v>0</v>
      </c>
      <c r="E24" s="105">
        <f>'YAMAHA KPI'!AH5</f>
        <v>0</v>
      </c>
      <c r="F24" s="105">
        <f>'YAMAHA KPI'!AI5</f>
        <v>0</v>
      </c>
      <c r="G24" s="105">
        <f>'YAMAHA KPI'!AJ5</f>
        <v>0</v>
      </c>
      <c r="H24" s="105">
        <f>'YAMAHA KPI'!AK5</f>
        <v>0</v>
      </c>
      <c r="I24" s="105">
        <f>'YAMAHA KPI'!AL5</f>
        <v>0</v>
      </c>
      <c r="J24" s="106">
        <f>'YAMAHA KPI'!AM5</f>
        <v>0</v>
      </c>
    </row>
    <row r="25" spans="1:10" x14ac:dyDescent="0.2">
      <c r="A25" s="53">
        <v>45078</v>
      </c>
      <c r="B25" s="53" t="s">
        <v>11</v>
      </c>
      <c r="C25" s="105">
        <f>'AUTOFAST KPI'!AF5</f>
        <v>0</v>
      </c>
      <c r="D25" s="105">
        <f>'AUTOFAST KPI'!AG5</f>
        <v>0</v>
      </c>
      <c r="E25" s="105">
        <f>'AUTOFAST KPI'!AH5</f>
        <v>0</v>
      </c>
      <c r="F25" s="105">
        <f>'AUTOFAST KPI'!AI5</f>
        <v>0</v>
      </c>
      <c r="G25" s="105">
        <f>'AUTOFAST KPI'!AJ5</f>
        <v>0</v>
      </c>
      <c r="H25" s="105">
        <f>'AUTOFAST KPI'!AK5</f>
        <v>0</v>
      </c>
      <c r="I25" s="105">
        <f>'AUTOFAST KPI'!AL5</f>
        <v>0</v>
      </c>
      <c r="J25" s="106">
        <f>'AUTOFAST KPI'!AM5</f>
        <v>0</v>
      </c>
    </row>
    <row r="26" spans="1:10" x14ac:dyDescent="0.2">
      <c r="A26" s="53">
        <v>45078</v>
      </c>
      <c r="B26" s="53" t="s">
        <v>12</v>
      </c>
      <c r="C26" s="105">
        <f>'WINPART KPI'!AF5</f>
        <v>0</v>
      </c>
      <c r="D26" s="105">
        <f>'WINPART KPI'!AG5</f>
        <v>0</v>
      </c>
      <c r="E26" s="105">
        <f>'WINPART KPI'!AH5</f>
        <v>0</v>
      </c>
      <c r="F26" s="105">
        <f>'WINPART KPI'!AI5</f>
        <v>0</v>
      </c>
      <c r="G26" s="105">
        <f>'WINPART KPI'!AJ5</f>
        <v>0</v>
      </c>
      <c r="H26" s="105">
        <f>'WINPART KPI'!AK5</f>
        <v>0</v>
      </c>
      <c r="I26" s="105">
        <f>'WINPART KPI'!AL5</f>
        <v>0</v>
      </c>
      <c r="J26" s="106">
        <f>'WINPART KPI'!AM5</f>
        <v>0</v>
      </c>
    </row>
    <row r="27" spans="1:10" x14ac:dyDescent="0.2">
      <c r="A27" s="53">
        <v>45078</v>
      </c>
      <c r="B27" s="53" t="s">
        <v>13</v>
      </c>
      <c r="C27" s="105">
        <f>'SUZUKI KPI'!AF5</f>
        <v>0</v>
      </c>
      <c r="D27" s="105">
        <f>'SUZUKI KPI'!AG5</f>
        <v>0</v>
      </c>
      <c r="E27" s="105">
        <f>'SUZUKI KPI'!AH5</f>
        <v>0</v>
      </c>
      <c r="F27" s="105">
        <f>'SUZUKI KPI'!AI5</f>
        <v>0</v>
      </c>
      <c r="G27" s="105">
        <f>'SUZUKI KPI'!AJ5</f>
        <v>0</v>
      </c>
      <c r="H27" s="105">
        <f>'SUZUKI KPI'!AK5</f>
        <v>0</v>
      </c>
      <c r="I27" s="105">
        <f>'SUZUKI KPI'!AL5</f>
        <v>0</v>
      </c>
      <c r="J27" s="106">
        <f>'SUZUKI KPI'!AM5</f>
        <v>0</v>
      </c>
    </row>
    <row r="28" spans="1:10" x14ac:dyDescent="0.2">
      <c r="A28" s="53">
        <v>45078</v>
      </c>
      <c r="B28" s="53" t="s">
        <v>14</v>
      </c>
      <c r="C28" s="105">
        <f>'TOYOTA KPI'!AF5</f>
        <v>0</v>
      </c>
      <c r="D28" s="105">
        <f>'TOYOTA KPI'!AG5</f>
        <v>0</v>
      </c>
      <c r="E28" s="105">
        <f>'TOYOTA KPI'!AH5</f>
        <v>0</v>
      </c>
      <c r="F28" s="105">
        <f>'TOYOTA KPI'!AI5</f>
        <v>0</v>
      </c>
      <c r="G28" s="105">
        <f>'TOYOTA KPI'!AJ5</f>
        <v>0</v>
      </c>
      <c r="H28" s="105">
        <f>'TOYOTA KPI'!AK5</f>
        <v>0</v>
      </c>
      <c r="I28" s="105">
        <f>'TOYOTA KPI'!AL5</f>
        <v>0</v>
      </c>
      <c r="J28" s="106">
        <f>'TOYOTA KPI'!AM5</f>
        <v>0</v>
      </c>
    </row>
    <row r="29" spans="1:10" x14ac:dyDescent="0.2">
      <c r="A29" s="53">
        <v>45078</v>
      </c>
      <c r="B29" s="53" t="s">
        <v>15</v>
      </c>
      <c r="C29" s="105" t="e">
        <f>'ABUJA KPI'!AF5</f>
        <v>#DIV/0!</v>
      </c>
      <c r="D29" s="105" t="e">
        <f>'ABUJA KPI'!AG5</f>
        <v>#DIV/0!</v>
      </c>
      <c r="E29" s="105" t="e">
        <f>'ABUJA KPI'!AH5</f>
        <v>#DIV/0!</v>
      </c>
      <c r="F29" s="105" t="e">
        <f>'ABUJA KPI'!AI5</f>
        <v>#DIV/0!</v>
      </c>
      <c r="G29" s="105" t="e">
        <f>'ABUJA KPI'!AJ5</f>
        <v>#DIV/0!</v>
      </c>
      <c r="H29" s="105" t="e">
        <f>'ABUJA KPI'!AK5</f>
        <v>#DIV/0!</v>
      </c>
      <c r="I29" s="105" t="e">
        <f>'ABUJA KPI'!AL5</f>
        <v>#DIV/0!</v>
      </c>
      <c r="J29" s="106">
        <f>'ABUJA KPI'!AM5</f>
        <v>0</v>
      </c>
    </row>
    <row r="30" spans="1:10" x14ac:dyDescent="0.2">
      <c r="A30" s="53">
        <v>45078</v>
      </c>
      <c r="B30" s="53" t="s">
        <v>16</v>
      </c>
      <c r="C30" s="105">
        <f>'PORT HARCOURT KPI'!AF5</f>
        <v>0</v>
      </c>
      <c r="D30" s="105">
        <f>'PORT HARCOURT KPI'!AG5</f>
        <v>0</v>
      </c>
      <c r="E30" s="105">
        <f>'PORT HARCOURT KPI'!AH5</f>
        <v>0</v>
      </c>
      <c r="F30" s="105">
        <f>'PORT HARCOURT KPI'!AI5</f>
        <v>0</v>
      </c>
      <c r="G30" s="105">
        <f>'PORT HARCOURT KPI'!AJ5</f>
        <v>0</v>
      </c>
      <c r="H30" s="105">
        <f>'PORT HARCOURT KPI'!AK5</f>
        <v>0</v>
      </c>
      <c r="I30" s="105">
        <f>'PORT HARCOURT KPI'!AL5</f>
        <v>0</v>
      </c>
      <c r="J30" s="106">
        <f>'PORT HARCOURT KPI'!AM5</f>
        <v>0</v>
      </c>
    </row>
    <row r="31" spans="1:10" x14ac:dyDescent="0.2">
      <c r="A31" s="53">
        <v>45078</v>
      </c>
      <c r="B31" s="53" t="s">
        <v>33</v>
      </c>
      <c r="C31" s="105">
        <f>'MASSILIA KPI'!AF5</f>
        <v>0</v>
      </c>
      <c r="D31" s="105">
        <f>'MASSILIA KPI'!AG5</f>
        <v>0</v>
      </c>
      <c r="E31" s="105">
        <f>'MASSILIA KPI'!AH5</f>
        <v>0</v>
      </c>
      <c r="F31" s="105">
        <f>'MASSILIA KPI'!AI5</f>
        <v>0</v>
      </c>
      <c r="G31" s="105">
        <f>'MASSILIA KPI'!AJ5</f>
        <v>0</v>
      </c>
      <c r="H31" s="105">
        <f>'MASSILIA KPI'!AK5</f>
        <v>0</v>
      </c>
      <c r="I31" s="105">
        <f>'MASSILIA KPI'!AL5</f>
        <v>0</v>
      </c>
      <c r="J31" s="106">
        <f>'MASSILIA KPI'!AM5</f>
        <v>0</v>
      </c>
    </row>
    <row r="32" spans="1:10" x14ac:dyDescent="0.2">
      <c r="A32" s="53">
        <v>45108</v>
      </c>
      <c r="B32" s="53" t="s">
        <v>333</v>
      </c>
      <c r="C32" s="105">
        <f>'EQUIPMENT KPI'!AF6</f>
        <v>0.85</v>
      </c>
      <c r="D32" s="105">
        <f>'EQUIPMENT KPI'!AG6</f>
        <v>0.8833333333333333</v>
      </c>
      <c r="E32" s="105">
        <f>'EQUIPMENT KPI'!AH6</f>
        <v>0.85</v>
      </c>
      <c r="F32" s="105">
        <f>'EQUIPMENT KPI'!AI6</f>
        <v>0.8833333333333333</v>
      </c>
      <c r="G32" s="105">
        <f>'EQUIPMENT KPI'!AJ6</f>
        <v>0.78333333333333333</v>
      </c>
      <c r="H32" s="105">
        <f>'EQUIPMENT KPI'!AK6</f>
        <v>0.85</v>
      </c>
      <c r="I32" s="105">
        <f>'EQUIPMENT KPI'!AL6</f>
        <v>0.8</v>
      </c>
      <c r="J32" s="106">
        <f>'EQUIPMENT KPI'!AM6</f>
        <v>0.84285714285714286</v>
      </c>
    </row>
    <row r="33" spans="1:10" x14ac:dyDescent="0.2">
      <c r="A33" s="53">
        <v>45108</v>
      </c>
      <c r="B33" s="53" t="s">
        <v>9</v>
      </c>
      <c r="C33" s="105" t="e">
        <f>'OTIS KPI'!AF6</f>
        <v>#DIV/0!</v>
      </c>
      <c r="D33" s="105" t="e">
        <f>'OTIS KPI'!AG6</f>
        <v>#DIV/0!</v>
      </c>
      <c r="E33" s="105" t="e">
        <f>'OTIS KPI'!AH6</f>
        <v>#DIV/0!</v>
      </c>
      <c r="F33" s="105" t="e">
        <f>'OTIS KPI'!AI6</f>
        <v>#DIV/0!</v>
      </c>
      <c r="G33" s="105" t="e">
        <f>'OTIS KPI'!AJ6</f>
        <v>#DIV/0!</v>
      </c>
      <c r="H33" s="105" t="e">
        <f>'OTIS KPI'!AK6</f>
        <v>#DIV/0!</v>
      </c>
      <c r="I33" s="105" t="e">
        <f>'OTIS KPI'!AL6</f>
        <v>#DIV/0!</v>
      </c>
      <c r="J33" s="106">
        <f>'OTIS KPI'!AM6</f>
        <v>0.77139999999999997</v>
      </c>
    </row>
    <row r="34" spans="1:10" x14ac:dyDescent="0.2">
      <c r="A34" s="53">
        <v>45108</v>
      </c>
      <c r="B34" s="53" t="s">
        <v>10</v>
      </c>
      <c r="C34" s="105">
        <f>'YAMAHA KPI'!AF6</f>
        <v>0.9</v>
      </c>
      <c r="D34" s="105">
        <f>'YAMAHA KPI'!AG6</f>
        <v>0.9</v>
      </c>
      <c r="E34" s="105">
        <f>'YAMAHA KPI'!AH6</f>
        <v>1</v>
      </c>
      <c r="F34" s="105">
        <f>'YAMAHA KPI'!AI6</f>
        <v>0.6</v>
      </c>
      <c r="G34" s="105">
        <f>'YAMAHA KPI'!AJ6</f>
        <v>0.5</v>
      </c>
      <c r="H34" s="105">
        <f>'YAMAHA KPI'!AK6</f>
        <v>1</v>
      </c>
      <c r="I34" s="105">
        <f>'YAMAHA KPI'!AL6</f>
        <v>0.9</v>
      </c>
      <c r="J34" s="106">
        <f>'YAMAHA KPI'!AM6</f>
        <v>0.82857142857142851</v>
      </c>
    </row>
    <row r="35" spans="1:10" x14ac:dyDescent="0.2">
      <c r="A35" s="53">
        <v>45108</v>
      </c>
      <c r="B35" s="53" t="s">
        <v>11</v>
      </c>
      <c r="C35" s="105" t="e">
        <f>'AUTOFAST KPI'!AF6</f>
        <v>#DIV/0!</v>
      </c>
      <c r="D35" s="105" t="e">
        <f>'AUTOFAST KPI'!AG6</f>
        <v>#DIV/0!</v>
      </c>
      <c r="E35" s="105" t="e">
        <f>'AUTOFAST KPI'!AH6</f>
        <v>#DIV/0!</v>
      </c>
      <c r="F35" s="105" t="e">
        <f>'AUTOFAST KPI'!AI6</f>
        <v>#DIV/0!</v>
      </c>
      <c r="G35" s="105" t="e">
        <f>'AUTOFAST KPI'!AJ6</f>
        <v>#DIV/0!</v>
      </c>
      <c r="H35" s="105" t="e">
        <f>'AUTOFAST KPI'!AK6</f>
        <v>#DIV/0!</v>
      </c>
      <c r="I35" s="105" t="e">
        <f>'AUTOFAST KPI'!AL6</f>
        <v>#DIV/0!</v>
      </c>
      <c r="J35" s="106">
        <f>'AUTOFAST KPI'!AM6</f>
        <v>0</v>
      </c>
    </row>
    <row r="36" spans="1:10" x14ac:dyDescent="0.2">
      <c r="A36" s="53">
        <v>45108</v>
      </c>
      <c r="B36" s="53" t="s">
        <v>12</v>
      </c>
      <c r="C36" s="105" t="e">
        <f>'WINPART KPI'!AF6</f>
        <v>#DIV/0!</v>
      </c>
      <c r="D36" s="105" t="e">
        <f>'WINPART KPI'!AG6</f>
        <v>#DIV/0!</v>
      </c>
      <c r="E36" s="105" t="e">
        <f>'WINPART KPI'!AH6</f>
        <v>#DIV/0!</v>
      </c>
      <c r="F36" s="105" t="e">
        <f>'WINPART KPI'!AI6</f>
        <v>#DIV/0!</v>
      </c>
      <c r="G36" s="105" t="e">
        <f>'WINPART KPI'!AJ6</f>
        <v>#DIV/0!</v>
      </c>
      <c r="H36" s="105" t="e">
        <f>'WINPART KPI'!AK6</f>
        <v>#DIV/0!</v>
      </c>
      <c r="I36" s="105" t="e">
        <f>'WINPART KPI'!AL6</f>
        <v>#DIV/0!</v>
      </c>
      <c r="J36" s="106">
        <f>'WINPART KPI'!AM6</f>
        <v>0</v>
      </c>
    </row>
    <row r="37" spans="1:10" x14ac:dyDescent="0.2">
      <c r="A37" s="53">
        <v>45108</v>
      </c>
      <c r="B37" s="53" t="s">
        <v>13</v>
      </c>
      <c r="C37" s="105">
        <f>'SUZUKI KPI'!AF6</f>
        <v>0.88124999999999998</v>
      </c>
      <c r="D37" s="105">
        <f>'SUZUKI KPI'!AG6</f>
        <v>0.71250000000000002</v>
      </c>
      <c r="E37" s="105">
        <f>'SUZUKI KPI'!AH6</f>
        <v>0.9</v>
      </c>
      <c r="F37" s="105">
        <f>'SUZUKI KPI'!AI6</f>
        <v>0.85624999999999996</v>
      </c>
      <c r="G37" s="105">
        <f>'SUZUKI KPI'!AJ6</f>
        <v>0.83125000000000004</v>
      </c>
      <c r="H37" s="105">
        <f>'SUZUKI KPI'!AK6</f>
        <v>0.86875000000000002</v>
      </c>
      <c r="I37" s="105">
        <f>'SUZUKI KPI'!AL6</f>
        <v>0.83750000000000002</v>
      </c>
      <c r="J37" s="106">
        <f>'SUZUKI KPI'!AM6</f>
        <v>0.8410714285714288</v>
      </c>
    </row>
    <row r="38" spans="1:10" x14ac:dyDescent="0.2">
      <c r="A38" s="53">
        <v>45108</v>
      </c>
      <c r="B38" s="53" t="s">
        <v>14</v>
      </c>
      <c r="C38" s="105">
        <f>'TOYOTA KPI'!AF6</f>
        <v>0.6</v>
      </c>
      <c r="D38" s="105">
        <f>'TOYOTA KPI'!AG6</f>
        <v>0.7</v>
      </c>
      <c r="E38" s="105">
        <f>'TOYOTA KPI'!AH6</f>
        <v>0.7</v>
      </c>
      <c r="F38" s="105">
        <f>'TOYOTA KPI'!AI6</f>
        <v>0.8</v>
      </c>
      <c r="G38" s="105">
        <f>'TOYOTA KPI'!AJ6</f>
        <v>0.6</v>
      </c>
      <c r="H38" s="105">
        <f>'TOYOTA KPI'!AK6</f>
        <v>0.8</v>
      </c>
      <c r="I38" s="105">
        <f>'TOYOTA KPI'!AL6</f>
        <v>0.9</v>
      </c>
      <c r="J38" s="106">
        <f>'TOYOTA KPI'!AM6</f>
        <v>0.72857142857142865</v>
      </c>
    </row>
    <row r="39" spans="1:10" x14ac:dyDescent="0.2">
      <c r="A39" s="53">
        <v>45108</v>
      </c>
      <c r="B39" s="53" t="s">
        <v>15</v>
      </c>
      <c r="C39" s="105">
        <f>'ABUJA KPI'!AF6</f>
        <v>0.94285714285714284</v>
      </c>
      <c r="D39" s="105">
        <f>'ABUJA KPI'!AG6</f>
        <v>0.88571428571428568</v>
      </c>
      <c r="E39" s="105">
        <f>'ABUJA KPI'!AH6</f>
        <v>0.88571428571428568</v>
      </c>
      <c r="F39" s="105">
        <f>'ABUJA KPI'!AI6</f>
        <v>0.82857142857142863</v>
      </c>
      <c r="G39" s="105">
        <f>'ABUJA KPI'!AJ6</f>
        <v>0.82857142857142863</v>
      </c>
      <c r="H39" s="105">
        <f>'ABUJA KPI'!AK6</f>
        <v>0.94285714285714284</v>
      </c>
      <c r="I39" s="105">
        <f>'ABUJA KPI'!AL6</f>
        <v>1</v>
      </c>
      <c r="J39" s="106">
        <f>'ABUJA KPI'!AM6</f>
        <v>0.90204081632653066</v>
      </c>
    </row>
    <row r="40" spans="1:10" x14ac:dyDescent="0.2">
      <c r="A40" s="53">
        <v>45108</v>
      </c>
      <c r="B40" s="53" t="s">
        <v>16</v>
      </c>
      <c r="C40" s="105">
        <f>'PORT HARCOURT KPI'!AF6</f>
        <v>0.82222222222222219</v>
      </c>
      <c r="D40" s="105">
        <f>'PORT HARCOURT KPI'!AG6</f>
        <v>0.8</v>
      </c>
      <c r="E40" s="105">
        <f>'PORT HARCOURT KPI'!AH6</f>
        <v>0.77777777777777779</v>
      </c>
      <c r="F40" s="105">
        <f>'PORT HARCOURT KPI'!AI6</f>
        <v>0.75555555555555554</v>
      </c>
      <c r="G40" s="105">
        <f>'PORT HARCOURT KPI'!AJ6</f>
        <v>0.77777777777777779</v>
      </c>
      <c r="H40" s="105">
        <f>'PORT HARCOURT KPI'!AK6</f>
        <v>0.93333333333333335</v>
      </c>
      <c r="I40" s="105">
        <f>'PORT HARCOURT KPI'!AL6</f>
        <v>0.9555555555555556</v>
      </c>
      <c r="J40" s="106">
        <f>'PORT HARCOURT KPI'!AM6</f>
        <v>0.83174603174603168</v>
      </c>
    </row>
    <row r="41" spans="1:10" x14ac:dyDescent="0.2">
      <c r="A41" s="53">
        <v>45108</v>
      </c>
      <c r="B41" s="53" t="s">
        <v>33</v>
      </c>
      <c r="C41" s="105" t="e">
        <f>'MASSILIA KPI'!AF6</f>
        <v>#DIV/0!</v>
      </c>
      <c r="D41" s="105" t="e">
        <f>'MASSILIA KPI'!AG6</f>
        <v>#DIV/0!</v>
      </c>
      <c r="E41" s="105" t="e">
        <f>'MASSILIA KPI'!AH6</f>
        <v>#DIV/0!</v>
      </c>
      <c r="F41" s="105" t="e">
        <f>'MASSILIA KPI'!AI6</f>
        <v>#DIV/0!</v>
      </c>
      <c r="G41" s="105" t="e">
        <f>'MASSILIA KPI'!AJ6</f>
        <v>#DIV/0!</v>
      </c>
      <c r="H41" s="105" t="e">
        <f>'MASSILIA KPI'!AK6</f>
        <v>#DIV/0!</v>
      </c>
      <c r="I41" s="105" t="e">
        <f>'MASSILIA KPI'!AL6</f>
        <v>#DIV/0!</v>
      </c>
      <c r="J41" s="106">
        <f>'MASSILIA KPI'!AM6</f>
        <v>0</v>
      </c>
    </row>
    <row r="42" spans="1:10" x14ac:dyDescent="0.2">
      <c r="A42" s="53">
        <v>45139</v>
      </c>
      <c r="B42" s="53" t="s">
        <v>333</v>
      </c>
      <c r="C42" s="105">
        <f>'EQUIPMENT KPI'!AF7</f>
        <v>0.90588235294117647</v>
      </c>
      <c r="D42" s="105">
        <f>'EQUIPMENT KPI'!AG7</f>
        <v>0.85882352941176465</v>
      </c>
      <c r="E42" s="105">
        <f>'EQUIPMENT KPI'!AH7</f>
        <v>0.90588235294117647</v>
      </c>
      <c r="F42" s="105">
        <f>'EQUIPMENT KPI'!AI7</f>
        <v>0.8</v>
      </c>
      <c r="G42" s="105">
        <f>'EQUIPMENT KPI'!AJ7</f>
        <v>0.77647058823529413</v>
      </c>
      <c r="H42" s="105">
        <f>'EQUIPMENT KPI'!AK7</f>
        <v>0.87058823529411766</v>
      </c>
      <c r="I42" s="105">
        <f>'EQUIPMENT KPI'!AL7</f>
        <v>0.81176470588235294</v>
      </c>
      <c r="J42" s="106">
        <f>'EQUIPMENT KPI'!AM7</f>
        <v>0.84705882352941197</v>
      </c>
    </row>
    <row r="43" spans="1:10" x14ac:dyDescent="0.2">
      <c r="A43" s="53">
        <v>45139</v>
      </c>
      <c r="B43" s="53" t="s">
        <v>9</v>
      </c>
      <c r="C43" s="105" t="e">
        <f>'OTIS KPI'!AF7</f>
        <v>#DIV/0!</v>
      </c>
      <c r="D43" s="105" t="e">
        <f>'OTIS KPI'!AG7</f>
        <v>#DIV/0!</v>
      </c>
      <c r="E43" s="105" t="e">
        <f>'OTIS KPI'!AH7</f>
        <v>#DIV/0!</v>
      </c>
      <c r="F43" s="105" t="e">
        <f>'OTIS KPI'!AI7</f>
        <v>#DIV/0!</v>
      </c>
      <c r="G43" s="105" t="e">
        <f>'OTIS KPI'!AJ7</f>
        <v>#DIV/0!</v>
      </c>
      <c r="H43" s="105" t="e">
        <f>'OTIS KPI'!AK7</f>
        <v>#DIV/0!</v>
      </c>
      <c r="I43" s="105" t="e">
        <f>'OTIS KPI'!AL7</f>
        <v>#DIV/0!</v>
      </c>
      <c r="J43" s="106">
        <f>'OTIS KPI'!AM7</f>
        <v>0.9143</v>
      </c>
    </row>
    <row r="44" spans="1:10" x14ac:dyDescent="0.2">
      <c r="A44" s="53">
        <v>45139</v>
      </c>
      <c r="B44" s="53" t="s">
        <v>10</v>
      </c>
      <c r="C44" s="105">
        <f>'YAMAHA KPI'!AF7</f>
        <v>1</v>
      </c>
      <c r="D44" s="105">
        <f>'YAMAHA KPI'!AG7</f>
        <v>0.7</v>
      </c>
      <c r="E44" s="105">
        <f>'YAMAHA KPI'!AH7</f>
        <v>0.9</v>
      </c>
      <c r="F44" s="105">
        <f>'YAMAHA KPI'!AI7</f>
        <v>0.8</v>
      </c>
      <c r="G44" s="105">
        <f>'YAMAHA KPI'!AJ7</f>
        <v>0.8</v>
      </c>
      <c r="H44" s="105">
        <f>'YAMAHA KPI'!AK7</f>
        <v>0.9</v>
      </c>
      <c r="I44" s="105">
        <f>'YAMAHA KPI'!AL7</f>
        <v>0.8</v>
      </c>
      <c r="J44" s="106">
        <f>'YAMAHA KPI'!AM7</f>
        <v>0.84285714285714286</v>
      </c>
    </row>
    <row r="45" spans="1:10" x14ac:dyDescent="0.2">
      <c r="A45" s="53">
        <v>45139</v>
      </c>
      <c r="B45" s="53" t="s">
        <v>11</v>
      </c>
      <c r="C45" s="105" t="e">
        <f>'AUTOFAST KPI'!AF7</f>
        <v>#DIV/0!</v>
      </c>
      <c r="D45" s="105" t="e">
        <f>'AUTOFAST KPI'!AG7</f>
        <v>#DIV/0!</v>
      </c>
      <c r="E45" s="105" t="e">
        <f>'AUTOFAST KPI'!AH7</f>
        <v>#DIV/0!</v>
      </c>
      <c r="F45" s="105" t="e">
        <f>'AUTOFAST KPI'!AI7</f>
        <v>#DIV/0!</v>
      </c>
      <c r="G45" s="105" t="e">
        <f>'AUTOFAST KPI'!AJ7</f>
        <v>#DIV/0!</v>
      </c>
      <c r="H45" s="105" t="e">
        <f>'AUTOFAST KPI'!AK7</f>
        <v>#DIV/0!</v>
      </c>
      <c r="I45" s="105" t="e">
        <f>'AUTOFAST KPI'!AL7</f>
        <v>#DIV/0!</v>
      </c>
      <c r="J45" s="106">
        <f>'AUTOFAST KPI'!AM7</f>
        <v>0</v>
      </c>
    </row>
    <row r="46" spans="1:10" x14ac:dyDescent="0.2">
      <c r="A46" s="53">
        <v>45139</v>
      </c>
      <c r="B46" s="53" t="s">
        <v>12</v>
      </c>
      <c r="C46" s="105" t="e">
        <f>'WINPART KPI'!AF7</f>
        <v>#DIV/0!</v>
      </c>
      <c r="D46" s="105" t="e">
        <f>'WINPART KPI'!AG7</f>
        <v>#DIV/0!</v>
      </c>
      <c r="E46" s="105" t="e">
        <f>'WINPART KPI'!AH7</f>
        <v>#DIV/0!</v>
      </c>
      <c r="F46" s="105" t="e">
        <f>'WINPART KPI'!AI7</f>
        <v>#DIV/0!</v>
      </c>
      <c r="G46" s="105" t="e">
        <f>'WINPART KPI'!AJ7</f>
        <v>#DIV/0!</v>
      </c>
      <c r="H46" s="105" t="e">
        <f>'WINPART KPI'!AK7</f>
        <v>#DIV/0!</v>
      </c>
      <c r="I46" s="105" t="e">
        <f>'WINPART KPI'!AL7</f>
        <v>#DIV/0!</v>
      </c>
      <c r="J46" s="106">
        <f>'WINPART KPI'!AM7</f>
        <v>0</v>
      </c>
    </row>
    <row r="47" spans="1:10" x14ac:dyDescent="0.2">
      <c r="A47" s="53">
        <v>45139</v>
      </c>
      <c r="B47" s="53" t="s">
        <v>13</v>
      </c>
      <c r="C47" s="105">
        <f>'SUZUKI KPI'!AF7</f>
        <v>0.90169491525423728</v>
      </c>
      <c r="D47" s="105">
        <f>'SUZUKI KPI'!AG7</f>
        <v>0.91186440677966096</v>
      </c>
      <c r="E47" s="105">
        <f>'SUZUKI KPI'!AH7</f>
        <v>0.91186440677966096</v>
      </c>
      <c r="F47" s="105">
        <f>'SUZUKI KPI'!AI7</f>
        <v>0.90847457627118644</v>
      </c>
      <c r="G47" s="105">
        <f>'SUZUKI KPI'!AJ7</f>
        <v>0.88474576271186445</v>
      </c>
      <c r="H47" s="105">
        <f>'SUZUKI KPI'!AK7</f>
        <v>0.90508474576271192</v>
      </c>
      <c r="I47" s="105">
        <f>'SUZUKI KPI'!AL7</f>
        <v>0.8203389830508474</v>
      </c>
      <c r="J47" s="106">
        <f>'SUZUKI KPI'!AM7</f>
        <v>0.89200968523002322</v>
      </c>
    </row>
    <row r="48" spans="1:10" x14ac:dyDescent="0.2">
      <c r="A48" s="53">
        <v>45139</v>
      </c>
      <c r="B48" s="53" t="s">
        <v>14</v>
      </c>
      <c r="C48" s="105" t="e">
        <f>'TOYOTA KPI'!AF7</f>
        <v>#DIV/0!</v>
      </c>
      <c r="D48" s="105" t="e">
        <f>'TOYOTA KPI'!AG7</f>
        <v>#DIV/0!</v>
      </c>
      <c r="E48" s="105" t="e">
        <f>'TOYOTA KPI'!AH7</f>
        <v>#DIV/0!</v>
      </c>
      <c r="F48" s="105" t="e">
        <f>'TOYOTA KPI'!AI7</f>
        <v>#DIV/0!</v>
      </c>
      <c r="G48" s="105" t="e">
        <f>'TOYOTA KPI'!AJ7</f>
        <v>#DIV/0!</v>
      </c>
      <c r="H48" s="105" t="e">
        <f>'TOYOTA KPI'!AK7</f>
        <v>#DIV/0!</v>
      </c>
      <c r="I48" s="105" t="e">
        <f>'TOYOTA KPI'!AL7</f>
        <v>#DIV/0!</v>
      </c>
      <c r="J48" s="106">
        <f>'TOYOTA KPI'!AM7</f>
        <v>0</v>
      </c>
    </row>
    <row r="49" spans="1:10" x14ac:dyDescent="0.2">
      <c r="A49" s="53">
        <v>45139</v>
      </c>
      <c r="B49" s="53" t="s">
        <v>15</v>
      </c>
      <c r="C49" s="105">
        <f>'ABUJA KPI'!AF7</f>
        <v>0.82222222222222219</v>
      </c>
      <c r="D49" s="105">
        <f>'ABUJA KPI'!AG7</f>
        <v>0.71111111111111114</v>
      </c>
      <c r="E49" s="105">
        <f>'ABUJA KPI'!AH7</f>
        <v>0.8</v>
      </c>
      <c r="F49" s="105">
        <f>'ABUJA KPI'!AI7</f>
        <v>0.71111111111111114</v>
      </c>
      <c r="G49" s="105">
        <f>'ABUJA KPI'!AJ7</f>
        <v>0.75555555555555554</v>
      </c>
      <c r="H49" s="105">
        <f>'ABUJA KPI'!AK7</f>
        <v>0.8</v>
      </c>
      <c r="I49" s="105">
        <f>'ABUJA KPI'!AL7</f>
        <v>0.97777777777777775</v>
      </c>
      <c r="J49" s="106">
        <f>'ABUJA KPI'!AM7</f>
        <v>0.79682539682539688</v>
      </c>
    </row>
    <row r="50" spans="1:10" x14ac:dyDescent="0.2">
      <c r="A50" s="53">
        <v>45139</v>
      </c>
      <c r="B50" s="53" t="s">
        <v>16</v>
      </c>
      <c r="C50" s="105">
        <f>'PORT HARCOURT KPI'!AF7</f>
        <v>0.9555555555555556</v>
      </c>
      <c r="D50" s="105">
        <f>'PORT HARCOURT KPI'!AG7</f>
        <v>0.91111111111111109</v>
      </c>
      <c r="E50" s="105">
        <f>'PORT HARCOURT KPI'!AH7</f>
        <v>0.91111111111111109</v>
      </c>
      <c r="F50" s="105">
        <f>'PORT HARCOURT KPI'!AI7</f>
        <v>0.91111111111111109</v>
      </c>
      <c r="G50" s="105">
        <f>'PORT HARCOURT KPI'!AJ7</f>
        <v>0.88888888888888884</v>
      </c>
      <c r="H50" s="105">
        <f>'PORT HARCOURT KPI'!AK7</f>
        <v>0.97777777777777775</v>
      </c>
      <c r="I50" s="105">
        <f>'PORT HARCOURT KPI'!AL7</f>
        <v>0.91111111111111109</v>
      </c>
      <c r="J50" s="106">
        <f>'PORT HARCOURT KPI'!AM7</f>
        <v>0.92380952380952386</v>
      </c>
    </row>
    <row r="51" spans="1:10" x14ac:dyDescent="0.2">
      <c r="A51" s="53">
        <v>45139</v>
      </c>
      <c r="B51" s="53" t="s">
        <v>33</v>
      </c>
      <c r="C51" s="105">
        <f>'MASSILIA KPI'!AF7</f>
        <v>1</v>
      </c>
      <c r="D51" s="105">
        <f>'MASSILIA KPI'!AG7</f>
        <v>1</v>
      </c>
      <c r="E51" s="105">
        <f>'MASSILIA KPI'!AH7</f>
        <v>1</v>
      </c>
      <c r="F51" s="105">
        <f>'MASSILIA KPI'!AI7</f>
        <v>0.8</v>
      </c>
      <c r="G51" s="105">
        <f>'MASSILIA KPI'!AJ7</f>
        <v>1</v>
      </c>
      <c r="H51" s="105">
        <f>'MASSILIA KPI'!AK7</f>
        <v>1</v>
      </c>
      <c r="I51" s="105">
        <f>'MASSILIA KPI'!AL7</f>
        <v>0.8</v>
      </c>
      <c r="J51" s="106">
        <f>'MASSILIA KPI'!AM7</f>
        <v>0.94285714285714284</v>
      </c>
    </row>
    <row r="52" spans="1:10" x14ac:dyDescent="0.2">
      <c r="A52" s="53">
        <v>45170</v>
      </c>
      <c r="B52" s="53" t="s">
        <v>333</v>
      </c>
      <c r="C52" s="105" t="e">
        <f>'EQUIPMENT KPI'!AF8</f>
        <v>#DIV/0!</v>
      </c>
      <c r="D52" s="105" t="e">
        <f>'EQUIPMENT KPI'!AG8</f>
        <v>#DIV/0!</v>
      </c>
      <c r="E52" s="105" t="e">
        <f>'EQUIPMENT KPI'!AH8</f>
        <v>#DIV/0!</v>
      </c>
      <c r="F52" s="105" t="e">
        <f>'EQUIPMENT KPI'!AI8</f>
        <v>#DIV/0!</v>
      </c>
      <c r="G52" s="105" t="e">
        <f>'EQUIPMENT KPI'!AJ8</f>
        <v>#DIV/0!</v>
      </c>
      <c r="H52" s="105" t="e">
        <f>'EQUIPMENT KPI'!AK8</f>
        <v>#DIV/0!</v>
      </c>
      <c r="I52" s="105" t="e">
        <f>'EQUIPMENT KPI'!AL8</f>
        <v>#DIV/0!</v>
      </c>
      <c r="J52" s="106" t="e">
        <f>'EQUIPMENT KPI'!AM8</f>
        <v>#DIV/0!</v>
      </c>
    </row>
    <row r="53" spans="1:10" x14ac:dyDescent="0.2">
      <c r="A53" s="53">
        <v>45170</v>
      </c>
      <c r="B53" s="53" t="s">
        <v>9</v>
      </c>
      <c r="C53" s="105" t="e">
        <f>'OTIS KPI'!AF8</f>
        <v>#DIV/0!</v>
      </c>
      <c r="D53" s="105" t="e">
        <f>'OTIS KPI'!AG8</f>
        <v>#DIV/0!</v>
      </c>
      <c r="E53" s="105" t="e">
        <f>'OTIS KPI'!AH8</f>
        <v>#DIV/0!</v>
      </c>
      <c r="F53" s="105" t="e">
        <f>'OTIS KPI'!AI8</f>
        <v>#DIV/0!</v>
      </c>
      <c r="G53" s="105" t="e">
        <f>'OTIS KPI'!AJ8</f>
        <v>#DIV/0!</v>
      </c>
      <c r="H53" s="105" t="e">
        <f>'OTIS KPI'!AK8</f>
        <v>#DIV/0!</v>
      </c>
      <c r="I53" s="105" t="e">
        <f>'OTIS KPI'!AL8</f>
        <v>#DIV/0!</v>
      </c>
      <c r="J53" s="106" t="e">
        <f>'OTIS KPI'!AM8</f>
        <v>#DIV/0!</v>
      </c>
    </row>
    <row r="54" spans="1:10" x14ac:dyDescent="0.2">
      <c r="A54" s="53">
        <v>45170</v>
      </c>
      <c r="B54" s="53" t="s">
        <v>10</v>
      </c>
      <c r="C54" s="105" t="e">
        <f>'YAMAHA KPI'!AF8</f>
        <v>#DIV/0!</v>
      </c>
      <c r="D54" s="105" t="e">
        <f>'YAMAHA KPI'!AG8</f>
        <v>#DIV/0!</v>
      </c>
      <c r="E54" s="105" t="e">
        <f>'YAMAHA KPI'!AH8</f>
        <v>#DIV/0!</v>
      </c>
      <c r="F54" s="105" t="e">
        <f>'YAMAHA KPI'!AI8</f>
        <v>#DIV/0!</v>
      </c>
      <c r="G54" s="105" t="e">
        <f>'YAMAHA KPI'!AJ8</f>
        <v>#DIV/0!</v>
      </c>
      <c r="H54" s="105" t="e">
        <f>'YAMAHA KPI'!AK8</f>
        <v>#DIV/0!</v>
      </c>
      <c r="I54" s="105" t="e">
        <f>'YAMAHA KPI'!AL8</f>
        <v>#DIV/0!</v>
      </c>
      <c r="J54" s="106" t="e">
        <f>'YAMAHA KPI'!AM8</f>
        <v>#DIV/0!</v>
      </c>
    </row>
    <row r="55" spans="1:10" x14ac:dyDescent="0.2">
      <c r="A55" s="53">
        <v>45170</v>
      </c>
      <c r="B55" s="53" t="s">
        <v>11</v>
      </c>
      <c r="C55" s="105" t="e">
        <f>'AUTOFAST KPI'!AF8</f>
        <v>#DIV/0!</v>
      </c>
      <c r="D55" s="105" t="e">
        <f>'AUTOFAST KPI'!AG8</f>
        <v>#DIV/0!</v>
      </c>
      <c r="E55" s="105" t="e">
        <f>'AUTOFAST KPI'!AH8</f>
        <v>#DIV/0!</v>
      </c>
      <c r="F55" s="105" t="e">
        <f>'AUTOFAST KPI'!AI8</f>
        <v>#DIV/0!</v>
      </c>
      <c r="G55" s="105" t="e">
        <f>'AUTOFAST KPI'!AJ8</f>
        <v>#DIV/0!</v>
      </c>
      <c r="H55" s="105" t="e">
        <f>'AUTOFAST KPI'!AK8</f>
        <v>#DIV/0!</v>
      </c>
      <c r="I55" s="105" t="e">
        <f>'AUTOFAST KPI'!AL8</f>
        <v>#DIV/0!</v>
      </c>
      <c r="J55" s="106" t="e">
        <f>'AUTOFAST KPI'!AM8</f>
        <v>#DIV/0!</v>
      </c>
    </row>
    <row r="56" spans="1:10" x14ac:dyDescent="0.2">
      <c r="A56" s="53">
        <v>45170</v>
      </c>
      <c r="B56" s="53" t="s">
        <v>12</v>
      </c>
      <c r="C56" s="105" t="e">
        <f>'WINPART KPI'!AF8</f>
        <v>#DIV/0!</v>
      </c>
      <c r="D56" s="105" t="e">
        <f>'WINPART KPI'!AG8</f>
        <v>#DIV/0!</v>
      </c>
      <c r="E56" s="105" t="e">
        <f>'WINPART KPI'!AH8</f>
        <v>#DIV/0!</v>
      </c>
      <c r="F56" s="105" t="e">
        <f>'WINPART KPI'!AI8</f>
        <v>#DIV/0!</v>
      </c>
      <c r="G56" s="105" t="e">
        <f>'WINPART KPI'!AJ8</f>
        <v>#DIV/0!</v>
      </c>
      <c r="H56" s="105" t="e">
        <f>'WINPART KPI'!AK8</f>
        <v>#DIV/0!</v>
      </c>
      <c r="I56" s="105" t="e">
        <f>'WINPART KPI'!AL8</f>
        <v>#DIV/0!</v>
      </c>
      <c r="J56" s="106" t="e">
        <f>'WINPART KPI'!AM8</f>
        <v>#DIV/0!</v>
      </c>
    </row>
    <row r="57" spans="1:10" x14ac:dyDescent="0.2">
      <c r="A57" s="53">
        <v>45170</v>
      </c>
      <c r="B57" s="53" t="s">
        <v>13</v>
      </c>
      <c r="C57" s="105" t="e">
        <f>'SUZUKI KPI'!AF8</f>
        <v>#DIV/0!</v>
      </c>
      <c r="D57" s="105" t="e">
        <f>'SUZUKI KPI'!AG8</f>
        <v>#DIV/0!</v>
      </c>
      <c r="E57" s="105" t="e">
        <f>'SUZUKI KPI'!AH8</f>
        <v>#DIV/0!</v>
      </c>
      <c r="F57" s="105" t="e">
        <f>'SUZUKI KPI'!AI8</f>
        <v>#DIV/0!</v>
      </c>
      <c r="G57" s="105" t="e">
        <f>'SUZUKI KPI'!AJ8</f>
        <v>#DIV/0!</v>
      </c>
      <c r="H57" s="105" t="e">
        <f>'SUZUKI KPI'!AK8</f>
        <v>#DIV/0!</v>
      </c>
      <c r="I57" s="105" t="e">
        <f>'SUZUKI KPI'!AL8</f>
        <v>#DIV/0!</v>
      </c>
      <c r="J57" s="106" t="e">
        <f>'SUZUKI KPI'!AM8</f>
        <v>#DIV/0!</v>
      </c>
    </row>
    <row r="58" spans="1:10" x14ac:dyDescent="0.2">
      <c r="A58" s="53">
        <v>45170</v>
      </c>
      <c r="B58" s="53" t="s">
        <v>14</v>
      </c>
      <c r="C58" s="105" t="e">
        <f>'TOYOTA KPI'!AF8</f>
        <v>#DIV/0!</v>
      </c>
      <c r="D58" s="105" t="e">
        <f>'TOYOTA KPI'!AG8</f>
        <v>#DIV/0!</v>
      </c>
      <c r="E58" s="105" t="e">
        <f>'TOYOTA KPI'!AH8</f>
        <v>#DIV/0!</v>
      </c>
      <c r="F58" s="105" t="e">
        <f>'TOYOTA KPI'!AI8</f>
        <v>#DIV/0!</v>
      </c>
      <c r="G58" s="105" t="e">
        <f>'TOYOTA KPI'!AJ8</f>
        <v>#DIV/0!</v>
      </c>
      <c r="H58" s="105" t="e">
        <f>'TOYOTA KPI'!AK8</f>
        <v>#DIV/0!</v>
      </c>
      <c r="I58" s="105" t="e">
        <f>'TOYOTA KPI'!AL8</f>
        <v>#DIV/0!</v>
      </c>
      <c r="J58" s="106" t="e">
        <f>'TOYOTA KPI'!AM8</f>
        <v>#DIV/0!</v>
      </c>
    </row>
    <row r="59" spans="1:10" x14ac:dyDescent="0.2">
      <c r="A59" s="53">
        <v>45170</v>
      </c>
      <c r="B59" s="53" t="s">
        <v>15</v>
      </c>
      <c r="C59" s="105" t="e">
        <f>'ABUJA KPI'!AF8</f>
        <v>#DIV/0!</v>
      </c>
      <c r="D59" s="105" t="e">
        <f>'ABUJA KPI'!AG8</f>
        <v>#DIV/0!</v>
      </c>
      <c r="E59" s="105" t="e">
        <f>'ABUJA KPI'!AH8</f>
        <v>#DIV/0!</v>
      </c>
      <c r="F59" s="105" t="e">
        <f>'ABUJA KPI'!AI8</f>
        <v>#DIV/0!</v>
      </c>
      <c r="G59" s="105" t="e">
        <f>'ABUJA KPI'!AJ8</f>
        <v>#DIV/0!</v>
      </c>
      <c r="H59" s="105" t="e">
        <f>'ABUJA KPI'!AK8</f>
        <v>#DIV/0!</v>
      </c>
      <c r="I59" s="105" t="e">
        <f>'ABUJA KPI'!AL8</f>
        <v>#DIV/0!</v>
      </c>
      <c r="J59" s="106" t="e">
        <f>'ABUJA KPI'!AM8</f>
        <v>#DIV/0!</v>
      </c>
    </row>
    <row r="60" spans="1:10" x14ac:dyDescent="0.2">
      <c r="A60" s="53">
        <v>45170</v>
      </c>
      <c r="B60" s="53" t="s">
        <v>16</v>
      </c>
      <c r="C60" s="105" t="e">
        <f>'PORT HARCOURT KPI'!AF8</f>
        <v>#DIV/0!</v>
      </c>
      <c r="D60" s="105" t="e">
        <f>'PORT HARCOURT KPI'!AG8</f>
        <v>#DIV/0!</v>
      </c>
      <c r="E60" s="105" t="e">
        <f>'PORT HARCOURT KPI'!AH8</f>
        <v>#DIV/0!</v>
      </c>
      <c r="F60" s="105" t="e">
        <f>'PORT HARCOURT KPI'!AI8</f>
        <v>#DIV/0!</v>
      </c>
      <c r="G60" s="105" t="e">
        <f>'PORT HARCOURT KPI'!AJ8</f>
        <v>#DIV/0!</v>
      </c>
      <c r="H60" s="105" t="e">
        <f>'PORT HARCOURT KPI'!AK8</f>
        <v>#DIV/0!</v>
      </c>
      <c r="I60" s="105" t="e">
        <f>'PORT HARCOURT KPI'!AL8</f>
        <v>#DIV/0!</v>
      </c>
      <c r="J60" s="106" t="e">
        <f>'PORT HARCOURT KPI'!AM8</f>
        <v>#DIV/0!</v>
      </c>
    </row>
    <row r="61" spans="1:10" x14ac:dyDescent="0.2">
      <c r="A61" s="53">
        <v>45170</v>
      </c>
      <c r="B61" s="53" t="s">
        <v>33</v>
      </c>
      <c r="C61" s="105" t="e">
        <f>'MASSILIA KPI'!AF8</f>
        <v>#DIV/0!</v>
      </c>
      <c r="D61" s="105" t="e">
        <f>'MASSILIA KPI'!AG8</f>
        <v>#DIV/0!</v>
      </c>
      <c r="E61" s="105" t="e">
        <f>'MASSILIA KPI'!AH8</f>
        <v>#DIV/0!</v>
      </c>
      <c r="F61" s="105" t="e">
        <f>'MASSILIA KPI'!AI8</f>
        <v>#DIV/0!</v>
      </c>
      <c r="G61" s="105" t="e">
        <f>'MASSILIA KPI'!AJ8</f>
        <v>#DIV/0!</v>
      </c>
      <c r="H61" s="105" t="e">
        <f>'MASSILIA KPI'!AK8</f>
        <v>#DIV/0!</v>
      </c>
      <c r="I61" s="105" t="e">
        <f>'MASSILIA KPI'!AL8</f>
        <v>#DIV/0!</v>
      </c>
      <c r="J61" s="106" t="e">
        <f>'MASSILIA KPI'!AM8</f>
        <v>#DIV/0!</v>
      </c>
    </row>
    <row r="62" spans="1:10" x14ac:dyDescent="0.2">
      <c r="A62" s="53">
        <v>45200</v>
      </c>
      <c r="B62" s="53" t="s">
        <v>333</v>
      </c>
      <c r="C62" s="105" t="e">
        <f>'EQUIPMENT KPI'!AF9</f>
        <v>#DIV/0!</v>
      </c>
      <c r="D62" s="105" t="e">
        <f>'EQUIPMENT KPI'!AG9</f>
        <v>#DIV/0!</v>
      </c>
      <c r="E62" s="105" t="e">
        <f>'EQUIPMENT KPI'!AH9</f>
        <v>#DIV/0!</v>
      </c>
      <c r="F62" s="105" t="e">
        <f>'EQUIPMENT KPI'!AI9</f>
        <v>#DIV/0!</v>
      </c>
      <c r="G62" s="105" t="e">
        <f>'EQUIPMENT KPI'!AJ9</f>
        <v>#DIV/0!</v>
      </c>
      <c r="H62" s="105" t="e">
        <f>'EQUIPMENT KPI'!AK9</f>
        <v>#DIV/0!</v>
      </c>
      <c r="I62" s="105" t="e">
        <f>'EQUIPMENT KPI'!AL9</f>
        <v>#DIV/0!</v>
      </c>
      <c r="J62" s="106" t="e">
        <f>'EQUIPMENT KPI'!AM9</f>
        <v>#DIV/0!</v>
      </c>
    </row>
    <row r="63" spans="1:10" x14ac:dyDescent="0.2">
      <c r="A63" s="53">
        <v>45200</v>
      </c>
      <c r="B63" s="53" t="s">
        <v>9</v>
      </c>
      <c r="C63" s="105" t="e">
        <f>'OTIS KPI'!AF9</f>
        <v>#DIV/0!</v>
      </c>
      <c r="D63" s="105" t="e">
        <f>'OTIS KPI'!AG9</f>
        <v>#DIV/0!</v>
      </c>
      <c r="E63" s="105" t="e">
        <f>'OTIS KPI'!AH9</f>
        <v>#DIV/0!</v>
      </c>
      <c r="F63" s="105" t="e">
        <f>'OTIS KPI'!AI9</f>
        <v>#DIV/0!</v>
      </c>
      <c r="G63" s="105" t="e">
        <f>'OTIS KPI'!AJ9</f>
        <v>#DIV/0!</v>
      </c>
      <c r="H63" s="105" t="e">
        <f>'OTIS KPI'!AK9</f>
        <v>#DIV/0!</v>
      </c>
      <c r="I63" s="105" t="e">
        <f>'OTIS KPI'!AL9</f>
        <v>#DIV/0!</v>
      </c>
      <c r="J63" s="106" t="e">
        <f>'OTIS KPI'!AM9</f>
        <v>#DIV/0!</v>
      </c>
    </row>
    <row r="64" spans="1:10" x14ac:dyDescent="0.2">
      <c r="A64" s="53">
        <v>45200</v>
      </c>
      <c r="B64" s="53" t="s">
        <v>10</v>
      </c>
      <c r="C64" s="105" t="e">
        <f>'YAMAHA KPI'!AF9</f>
        <v>#DIV/0!</v>
      </c>
      <c r="D64" s="105" t="e">
        <f>'YAMAHA KPI'!AG9</f>
        <v>#DIV/0!</v>
      </c>
      <c r="E64" s="105" t="e">
        <f>'YAMAHA KPI'!AH9</f>
        <v>#DIV/0!</v>
      </c>
      <c r="F64" s="105" t="e">
        <f>'YAMAHA KPI'!AI9</f>
        <v>#DIV/0!</v>
      </c>
      <c r="G64" s="105" t="e">
        <f>'YAMAHA KPI'!AJ9</f>
        <v>#DIV/0!</v>
      </c>
      <c r="H64" s="105" t="e">
        <f>'YAMAHA KPI'!AK9</f>
        <v>#DIV/0!</v>
      </c>
      <c r="I64" s="105" t="e">
        <f>'YAMAHA KPI'!AL9</f>
        <v>#DIV/0!</v>
      </c>
      <c r="J64" s="106" t="e">
        <f>'YAMAHA KPI'!AM9</f>
        <v>#DIV/0!</v>
      </c>
    </row>
    <row r="65" spans="1:10" x14ac:dyDescent="0.2">
      <c r="A65" s="53">
        <v>45200</v>
      </c>
      <c r="B65" s="53" t="s">
        <v>11</v>
      </c>
      <c r="C65" s="105" t="e">
        <f>'AUTOFAST KPI'!AF9</f>
        <v>#DIV/0!</v>
      </c>
      <c r="D65" s="105" t="e">
        <f>'AUTOFAST KPI'!AG9</f>
        <v>#DIV/0!</v>
      </c>
      <c r="E65" s="105" t="e">
        <f>'AUTOFAST KPI'!AH9</f>
        <v>#DIV/0!</v>
      </c>
      <c r="F65" s="105" t="e">
        <f>'AUTOFAST KPI'!AI9</f>
        <v>#DIV/0!</v>
      </c>
      <c r="G65" s="105" t="e">
        <f>'AUTOFAST KPI'!AJ9</f>
        <v>#DIV/0!</v>
      </c>
      <c r="H65" s="105" t="e">
        <f>'AUTOFAST KPI'!AK9</f>
        <v>#DIV/0!</v>
      </c>
      <c r="I65" s="105" t="e">
        <f>'AUTOFAST KPI'!AL9</f>
        <v>#DIV/0!</v>
      </c>
      <c r="J65" s="106" t="e">
        <f>'AUTOFAST KPI'!AM9</f>
        <v>#DIV/0!</v>
      </c>
    </row>
    <row r="66" spans="1:10" x14ac:dyDescent="0.2">
      <c r="A66" s="53">
        <v>45200</v>
      </c>
      <c r="B66" s="53" t="s">
        <v>12</v>
      </c>
      <c r="C66" s="105" t="e">
        <f>'WINPART KPI'!AF9</f>
        <v>#DIV/0!</v>
      </c>
      <c r="D66" s="105" t="e">
        <f>'WINPART KPI'!AG9</f>
        <v>#DIV/0!</v>
      </c>
      <c r="E66" s="105" t="e">
        <f>'WINPART KPI'!AH9</f>
        <v>#DIV/0!</v>
      </c>
      <c r="F66" s="105" t="e">
        <f>'WINPART KPI'!AI9</f>
        <v>#DIV/0!</v>
      </c>
      <c r="G66" s="105" t="e">
        <f>'WINPART KPI'!AJ9</f>
        <v>#DIV/0!</v>
      </c>
      <c r="H66" s="105" t="e">
        <f>'WINPART KPI'!AK9</f>
        <v>#DIV/0!</v>
      </c>
      <c r="I66" s="105" t="e">
        <f>'WINPART KPI'!AL9</f>
        <v>#DIV/0!</v>
      </c>
      <c r="J66" s="106" t="e">
        <f>'WINPART KPI'!AM9</f>
        <v>#DIV/0!</v>
      </c>
    </row>
    <row r="67" spans="1:10" x14ac:dyDescent="0.2">
      <c r="A67" s="53">
        <v>45200</v>
      </c>
      <c r="B67" s="53" t="s">
        <v>13</v>
      </c>
      <c r="C67" s="105" t="e">
        <f>'SUZUKI KPI'!AF9</f>
        <v>#DIV/0!</v>
      </c>
      <c r="D67" s="105" t="e">
        <f>'SUZUKI KPI'!AG9</f>
        <v>#DIV/0!</v>
      </c>
      <c r="E67" s="105" t="e">
        <f>'SUZUKI KPI'!AH9</f>
        <v>#DIV/0!</v>
      </c>
      <c r="F67" s="105" t="e">
        <f>'SUZUKI KPI'!AI9</f>
        <v>#DIV/0!</v>
      </c>
      <c r="G67" s="105" t="e">
        <f>'SUZUKI KPI'!AJ9</f>
        <v>#DIV/0!</v>
      </c>
      <c r="H67" s="105" t="e">
        <f>'SUZUKI KPI'!AK9</f>
        <v>#DIV/0!</v>
      </c>
      <c r="I67" s="105" t="e">
        <f>'SUZUKI KPI'!AL9</f>
        <v>#DIV/0!</v>
      </c>
      <c r="J67" s="106" t="e">
        <f>'SUZUKI KPI'!AM9</f>
        <v>#DIV/0!</v>
      </c>
    </row>
    <row r="68" spans="1:10" x14ac:dyDescent="0.2">
      <c r="A68" s="53">
        <v>45200</v>
      </c>
      <c r="B68" s="53" t="s">
        <v>14</v>
      </c>
      <c r="C68" s="105" t="e">
        <f>'TOYOTA KPI'!AF9</f>
        <v>#DIV/0!</v>
      </c>
      <c r="D68" s="105" t="e">
        <f>'TOYOTA KPI'!AG9</f>
        <v>#DIV/0!</v>
      </c>
      <c r="E68" s="105" t="e">
        <f>'TOYOTA KPI'!AH9</f>
        <v>#DIV/0!</v>
      </c>
      <c r="F68" s="105" t="e">
        <f>'TOYOTA KPI'!AI9</f>
        <v>#DIV/0!</v>
      </c>
      <c r="G68" s="105" t="e">
        <f>'TOYOTA KPI'!AJ9</f>
        <v>#DIV/0!</v>
      </c>
      <c r="H68" s="105" t="e">
        <f>'TOYOTA KPI'!AK9</f>
        <v>#DIV/0!</v>
      </c>
      <c r="I68" s="105" t="e">
        <f>'TOYOTA KPI'!AL9</f>
        <v>#DIV/0!</v>
      </c>
      <c r="J68" s="106" t="e">
        <f>'TOYOTA KPI'!AM9</f>
        <v>#DIV/0!</v>
      </c>
    </row>
    <row r="69" spans="1:10" x14ac:dyDescent="0.2">
      <c r="A69" s="53">
        <v>45200</v>
      </c>
      <c r="B69" s="53" t="s">
        <v>15</v>
      </c>
      <c r="C69" s="105" t="e">
        <f>'ABUJA KPI'!AF9</f>
        <v>#DIV/0!</v>
      </c>
      <c r="D69" s="105" t="e">
        <f>'ABUJA KPI'!AG9</f>
        <v>#DIV/0!</v>
      </c>
      <c r="E69" s="105" t="e">
        <f>'ABUJA KPI'!AH9</f>
        <v>#DIV/0!</v>
      </c>
      <c r="F69" s="105" t="e">
        <f>'ABUJA KPI'!AI9</f>
        <v>#DIV/0!</v>
      </c>
      <c r="G69" s="105" t="e">
        <f>'ABUJA KPI'!AJ9</f>
        <v>#DIV/0!</v>
      </c>
      <c r="H69" s="105" t="e">
        <f>'ABUJA KPI'!AK9</f>
        <v>#DIV/0!</v>
      </c>
      <c r="I69" s="105" t="e">
        <f>'ABUJA KPI'!AL9</f>
        <v>#DIV/0!</v>
      </c>
      <c r="J69" s="106" t="e">
        <f>'ABUJA KPI'!AM9</f>
        <v>#DIV/0!</v>
      </c>
    </row>
    <row r="70" spans="1:10" x14ac:dyDescent="0.2">
      <c r="A70" s="53">
        <v>45200</v>
      </c>
      <c r="B70" s="53" t="s">
        <v>16</v>
      </c>
      <c r="C70" s="105" t="e">
        <f>'PORT HARCOURT KPI'!AF9</f>
        <v>#DIV/0!</v>
      </c>
      <c r="D70" s="105" t="e">
        <f>'PORT HARCOURT KPI'!AG9</f>
        <v>#DIV/0!</v>
      </c>
      <c r="E70" s="105" t="e">
        <f>'PORT HARCOURT KPI'!AH9</f>
        <v>#DIV/0!</v>
      </c>
      <c r="F70" s="105" t="e">
        <f>'PORT HARCOURT KPI'!AI9</f>
        <v>#DIV/0!</v>
      </c>
      <c r="G70" s="105" t="e">
        <f>'PORT HARCOURT KPI'!AJ9</f>
        <v>#DIV/0!</v>
      </c>
      <c r="H70" s="105" t="e">
        <f>'PORT HARCOURT KPI'!AK9</f>
        <v>#DIV/0!</v>
      </c>
      <c r="I70" s="105" t="e">
        <f>'PORT HARCOURT KPI'!AL9</f>
        <v>#DIV/0!</v>
      </c>
      <c r="J70" s="106" t="e">
        <f>'PORT HARCOURT KPI'!AM9</f>
        <v>#DIV/0!</v>
      </c>
    </row>
    <row r="71" spans="1:10" x14ac:dyDescent="0.2">
      <c r="A71" s="53">
        <v>45200</v>
      </c>
      <c r="B71" s="53" t="s">
        <v>33</v>
      </c>
      <c r="C71" s="105" t="e">
        <f>'MASSILIA KPI'!AF9</f>
        <v>#DIV/0!</v>
      </c>
      <c r="D71" s="105" t="e">
        <f>'MASSILIA KPI'!AG9</f>
        <v>#DIV/0!</v>
      </c>
      <c r="E71" s="105" t="e">
        <f>'MASSILIA KPI'!AH9</f>
        <v>#DIV/0!</v>
      </c>
      <c r="F71" s="105" t="e">
        <f>'MASSILIA KPI'!AI9</f>
        <v>#DIV/0!</v>
      </c>
      <c r="G71" s="105" t="e">
        <f>'MASSILIA KPI'!AJ9</f>
        <v>#DIV/0!</v>
      </c>
      <c r="H71" s="105" t="e">
        <f>'MASSILIA KPI'!AK9</f>
        <v>#DIV/0!</v>
      </c>
      <c r="I71" s="105" t="e">
        <f>'MASSILIA KPI'!AL9</f>
        <v>#DIV/0!</v>
      </c>
      <c r="J71" s="106" t="e">
        <f>'MASSILIA KPI'!AM9</f>
        <v>#DIV/0!</v>
      </c>
    </row>
    <row r="72" spans="1:10" x14ac:dyDescent="0.2">
      <c r="A72" s="53">
        <v>45231</v>
      </c>
      <c r="B72" s="53" t="s">
        <v>333</v>
      </c>
      <c r="C72" s="105" t="e">
        <f>'EQUIPMENT KPI'!AF10</f>
        <v>#DIV/0!</v>
      </c>
      <c r="D72" s="105" t="e">
        <f>'EQUIPMENT KPI'!AG10</f>
        <v>#DIV/0!</v>
      </c>
      <c r="E72" s="105" t="e">
        <f>'EQUIPMENT KPI'!AH10</f>
        <v>#DIV/0!</v>
      </c>
      <c r="F72" s="105" t="e">
        <f>'EQUIPMENT KPI'!AI10</f>
        <v>#DIV/0!</v>
      </c>
      <c r="G72" s="105" t="e">
        <f>'EQUIPMENT KPI'!AJ10</f>
        <v>#DIV/0!</v>
      </c>
      <c r="H72" s="105" t="e">
        <f>'EQUIPMENT KPI'!AK10</f>
        <v>#DIV/0!</v>
      </c>
      <c r="I72" s="105" t="e">
        <f>'EQUIPMENT KPI'!AL10</f>
        <v>#DIV/0!</v>
      </c>
      <c r="J72" s="106" t="e">
        <f>'EQUIPMENT KPI'!AM10</f>
        <v>#DIV/0!</v>
      </c>
    </row>
    <row r="73" spans="1:10" x14ac:dyDescent="0.2">
      <c r="A73" s="53">
        <v>45231</v>
      </c>
      <c r="B73" s="53" t="s">
        <v>9</v>
      </c>
      <c r="C73" s="105" t="e">
        <f>'OTIS KPI'!AF10</f>
        <v>#DIV/0!</v>
      </c>
      <c r="D73" s="105" t="e">
        <f>'OTIS KPI'!AG10</f>
        <v>#DIV/0!</v>
      </c>
      <c r="E73" s="105" t="e">
        <f>'OTIS KPI'!AH10</f>
        <v>#DIV/0!</v>
      </c>
      <c r="F73" s="105" t="e">
        <f>'OTIS KPI'!AI10</f>
        <v>#DIV/0!</v>
      </c>
      <c r="G73" s="105" t="e">
        <f>'OTIS KPI'!AJ10</f>
        <v>#DIV/0!</v>
      </c>
      <c r="H73" s="105" t="e">
        <f>'OTIS KPI'!AK10</f>
        <v>#DIV/0!</v>
      </c>
      <c r="I73" s="105" t="e">
        <f>'OTIS KPI'!AL10</f>
        <v>#DIV/0!</v>
      </c>
      <c r="J73" s="106" t="e">
        <f>'OTIS KPI'!AM10</f>
        <v>#DIV/0!</v>
      </c>
    </row>
    <row r="74" spans="1:10" x14ac:dyDescent="0.2">
      <c r="A74" s="53">
        <v>45231</v>
      </c>
      <c r="B74" s="53" t="s">
        <v>10</v>
      </c>
      <c r="C74" s="105" t="e">
        <f>'YAMAHA KPI'!AF10</f>
        <v>#DIV/0!</v>
      </c>
      <c r="D74" s="105" t="e">
        <f>'YAMAHA KPI'!AG10</f>
        <v>#DIV/0!</v>
      </c>
      <c r="E74" s="105" t="e">
        <f>'YAMAHA KPI'!AH10</f>
        <v>#DIV/0!</v>
      </c>
      <c r="F74" s="105" t="e">
        <f>'YAMAHA KPI'!AI10</f>
        <v>#DIV/0!</v>
      </c>
      <c r="G74" s="105" t="e">
        <f>'YAMAHA KPI'!AJ10</f>
        <v>#DIV/0!</v>
      </c>
      <c r="H74" s="105" t="e">
        <f>'YAMAHA KPI'!AK10</f>
        <v>#DIV/0!</v>
      </c>
      <c r="I74" s="105" t="e">
        <f>'YAMAHA KPI'!AL10</f>
        <v>#DIV/0!</v>
      </c>
      <c r="J74" s="106" t="e">
        <f>'YAMAHA KPI'!AM10</f>
        <v>#DIV/0!</v>
      </c>
    </row>
    <row r="75" spans="1:10" x14ac:dyDescent="0.2">
      <c r="A75" s="53">
        <v>45231</v>
      </c>
      <c r="B75" s="53" t="s">
        <v>11</v>
      </c>
      <c r="C75" s="105" t="e">
        <f>'AUTOFAST KPI'!AF10</f>
        <v>#DIV/0!</v>
      </c>
      <c r="D75" s="105" t="e">
        <f>'AUTOFAST KPI'!AG10</f>
        <v>#DIV/0!</v>
      </c>
      <c r="E75" s="105" t="e">
        <f>'AUTOFAST KPI'!AH10</f>
        <v>#DIV/0!</v>
      </c>
      <c r="F75" s="105" t="e">
        <f>'AUTOFAST KPI'!AI10</f>
        <v>#DIV/0!</v>
      </c>
      <c r="G75" s="105" t="e">
        <f>'AUTOFAST KPI'!AJ10</f>
        <v>#DIV/0!</v>
      </c>
      <c r="H75" s="105" t="e">
        <f>'AUTOFAST KPI'!AK10</f>
        <v>#DIV/0!</v>
      </c>
      <c r="I75" s="105" t="e">
        <f>'AUTOFAST KPI'!AL10</f>
        <v>#DIV/0!</v>
      </c>
      <c r="J75" s="106" t="e">
        <f>'AUTOFAST KPI'!AM10</f>
        <v>#DIV/0!</v>
      </c>
    </row>
    <row r="76" spans="1:10" x14ac:dyDescent="0.2">
      <c r="A76" s="53">
        <v>45231</v>
      </c>
      <c r="B76" s="53" t="s">
        <v>12</v>
      </c>
      <c r="C76" s="105" t="e">
        <f>'WINPART KPI'!AF10</f>
        <v>#DIV/0!</v>
      </c>
      <c r="D76" s="105" t="e">
        <f>'WINPART KPI'!AG10</f>
        <v>#DIV/0!</v>
      </c>
      <c r="E76" s="105" t="e">
        <f>'WINPART KPI'!AH10</f>
        <v>#DIV/0!</v>
      </c>
      <c r="F76" s="105" t="e">
        <f>'WINPART KPI'!AI10</f>
        <v>#DIV/0!</v>
      </c>
      <c r="G76" s="105" t="e">
        <f>'WINPART KPI'!AJ10</f>
        <v>#DIV/0!</v>
      </c>
      <c r="H76" s="105" t="e">
        <f>'WINPART KPI'!AK10</f>
        <v>#DIV/0!</v>
      </c>
      <c r="I76" s="105" t="e">
        <f>'WINPART KPI'!AL10</f>
        <v>#DIV/0!</v>
      </c>
      <c r="J76" s="106" t="e">
        <f>'WINPART KPI'!AM10</f>
        <v>#DIV/0!</v>
      </c>
    </row>
    <row r="77" spans="1:10" x14ac:dyDescent="0.2">
      <c r="A77" s="53">
        <v>45231</v>
      </c>
      <c r="B77" s="53" t="s">
        <v>13</v>
      </c>
      <c r="C77" s="105" t="e">
        <f>'SUZUKI KPI'!AF10</f>
        <v>#DIV/0!</v>
      </c>
      <c r="D77" s="105" t="e">
        <f>'SUZUKI KPI'!AG10</f>
        <v>#DIV/0!</v>
      </c>
      <c r="E77" s="105" t="e">
        <f>'SUZUKI KPI'!AH10</f>
        <v>#DIV/0!</v>
      </c>
      <c r="F77" s="105" t="e">
        <f>'SUZUKI KPI'!AI10</f>
        <v>#DIV/0!</v>
      </c>
      <c r="G77" s="105" t="e">
        <f>'SUZUKI KPI'!AJ10</f>
        <v>#DIV/0!</v>
      </c>
      <c r="H77" s="105" t="e">
        <f>'SUZUKI KPI'!AK10</f>
        <v>#DIV/0!</v>
      </c>
      <c r="I77" s="105" t="e">
        <f>'SUZUKI KPI'!AL10</f>
        <v>#DIV/0!</v>
      </c>
      <c r="J77" s="106" t="e">
        <f>'SUZUKI KPI'!AM10</f>
        <v>#DIV/0!</v>
      </c>
    </row>
    <row r="78" spans="1:10" x14ac:dyDescent="0.2">
      <c r="A78" s="53">
        <v>45231</v>
      </c>
      <c r="B78" s="53" t="s">
        <v>14</v>
      </c>
      <c r="C78" s="105" t="e">
        <f>'TOYOTA KPI'!AF10</f>
        <v>#DIV/0!</v>
      </c>
      <c r="D78" s="105" t="e">
        <f>'TOYOTA KPI'!AG10</f>
        <v>#DIV/0!</v>
      </c>
      <c r="E78" s="105" t="e">
        <f>'TOYOTA KPI'!AH10</f>
        <v>#DIV/0!</v>
      </c>
      <c r="F78" s="105" t="e">
        <f>'TOYOTA KPI'!AI10</f>
        <v>#DIV/0!</v>
      </c>
      <c r="G78" s="105" t="e">
        <f>'TOYOTA KPI'!AJ10</f>
        <v>#DIV/0!</v>
      </c>
      <c r="H78" s="105" t="e">
        <f>'TOYOTA KPI'!AK10</f>
        <v>#DIV/0!</v>
      </c>
      <c r="I78" s="105" t="e">
        <f>'TOYOTA KPI'!AL10</f>
        <v>#DIV/0!</v>
      </c>
      <c r="J78" s="106" t="e">
        <f>'TOYOTA KPI'!AM10</f>
        <v>#DIV/0!</v>
      </c>
    </row>
    <row r="79" spans="1:10" x14ac:dyDescent="0.2">
      <c r="A79" s="53">
        <v>45231</v>
      </c>
      <c r="B79" s="53" t="s">
        <v>15</v>
      </c>
      <c r="C79" s="105" t="e">
        <f>'ABUJA KPI'!AF10</f>
        <v>#DIV/0!</v>
      </c>
      <c r="D79" s="105" t="e">
        <f>'ABUJA KPI'!AG10</f>
        <v>#DIV/0!</v>
      </c>
      <c r="E79" s="105" t="e">
        <f>'ABUJA KPI'!AH10</f>
        <v>#DIV/0!</v>
      </c>
      <c r="F79" s="105" t="e">
        <f>'ABUJA KPI'!AI10</f>
        <v>#DIV/0!</v>
      </c>
      <c r="G79" s="105" t="e">
        <f>'ABUJA KPI'!AJ10</f>
        <v>#DIV/0!</v>
      </c>
      <c r="H79" s="105" t="e">
        <f>'ABUJA KPI'!AK10</f>
        <v>#DIV/0!</v>
      </c>
      <c r="I79" s="105" t="e">
        <f>'ABUJA KPI'!AL10</f>
        <v>#DIV/0!</v>
      </c>
      <c r="J79" s="106" t="e">
        <f>'ABUJA KPI'!AM10</f>
        <v>#DIV/0!</v>
      </c>
    </row>
    <row r="80" spans="1:10" x14ac:dyDescent="0.2">
      <c r="A80" s="53">
        <v>45231</v>
      </c>
      <c r="B80" s="53" t="s">
        <v>16</v>
      </c>
      <c r="C80" s="105" t="e">
        <f>'PORT HARCOURT KPI'!AF10</f>
        <v>#DIV/0!</v>
      </c>
      <c r="D80" s="105" t="e">
        <f>'PORT HARCOURT KPI'!AG10</f>
        <v>#DIV/0!</v>
      </c>
      <c r="E80" s="105" t="e">
        <f>'PORT HARCOURT KPI'!AH10</f>
        <v>#DIV/0!</v>
      </c>
      <c r="F80" s="105" t="e">
        <f>'PORT HARCOURT KPI'!AI10</f>
        <v>#DIV/0!</v>
      </c>
      <c r="G80" s="105" t="e">
        <f>'PORT HARCOURT KPI'!AJ10</f>
        <v>#DIV/0!</v>
      </c>
      <c r="H80" s="105" t="e">
        <f>'PORT HARCOURT KPI'!AK10</f>
        <v>#DIV/0!</v>
      </c>
      <c r="I80" s="105" t="e">
        <f>'PORT HARCOURT KPI'!AL10</f>
        <v>#DIV/0!</v>
      </c>
      <c r="J80" s="106" t="e">
        <f>'PORT HARCOURT KPI'!AM10</f>
        <v>#DIV/0!</v>
      </c>
    </row>
    <row r="81" spans="1:10" x14ac:dyDescent="0.2">
      <c r="A81" s="53">
        <v>45231</v>
      </c>
      <c r="B81" s="53" t="s">
        <v>33</v>
      </c>
      <c r="C81" s="105" t="e">
        <f>'MASSILIA KPI'!AF10</f>
        <v>#DIV/0!</v>
      </c>
      <c r="D81" s="105" t="e">
        <f>'MASSILIA KPI'!AG10</f>
        <v>#DIV/0!</v>
      </c>
      <c r="E81" s="105" t="e">
        <f>'MASSILIA KPI'!AH10</f>
        <v>#DIV/0!</v>
      </c>
      <c r="F81" s="105" t="e">
        <f>'MASSILIA KPI'!AI10</f>
        <v>#DIV/0!</v>
      </c>
      <c r="G81" s="105" t="e">
        <f>'MASSILIA KPI'!AJ10</f>
        <v>#DIV/0!</v>
      </c>
      <c r="H81" s="105" t="e">
        <f>'MASSILIA KPI'!AK10</f>
        <v>#DIV/0!</v>
      </c>
      <c r="I81" s="105" t="e">
        <f>'MASSILIA KPI'!AL10</f>
        <v>#DIV/0!</v>
      </c>
      <c r="J81" s="106" t="e">
        <f>'MASSILIA KPI'!AM10</f>
        <v>#DIV/0!</v>
      </c>
    </row>
    <row r="82" spans="1:10" x14ac:dyDescent="0.2">
      <c r="A82" s="53">
        <v>45261</v>
      </c>
      <c r="B82" s="53" t="s">
        <v>333</v>
      </c>
      <c r="C82" s="105" t="e">
        <f>'EQUIPMENT KPI'!AF11</f>
        <v>#DIV/0!</v>
      </c>
      <c r="D82" s="105" t="e">
        <f>'EQUIPMENT KPI'!AG11</f>
        <v>#DIV/0!</v>
      </c>
      <c r="E82" s="105" t="e">
        <f>'EQUIPMENT KPI'!AH11</f>
        <v>#DIV/0!</v>
      </c>
      <c r="F82" s="105" t="e">
        <f>'EQUIPMENT KPI'!AI11</f>
        <v>#DIV/0!</v>
      </c>
      <c r="G82" s="105" t="e">
        <f>'EQUIPMENT KPI'!AJ11</f>
        <v>#DIV/0!</v>
      </c>
      <c r="H82" s="105" t="e">
        <f>'EQUIPMENT KPI'!AK11</f>
        <v>#DIV/0!</v>
      </c>
      <c r="I82" s="105" t="e">
        <f>'EQUIPMENT KPI'!AL11</f>
        <v>#DIV/0!</v>
      </c>
      <c r="J82" s="106" t="e">
        <f>'EQUIPMENT KPI'!AM11</f>
        <v>#DIV/0!</v>
      </c>
    </row>
    <row r="83" spans="1:10" x14ac:dyDescent="0.2">
      <c r="A83" s="53">
        <v>45261</v>
      </c>
      <c r="B83" s="53" t="s">
        <v>9</v>
      </c>
      <c r="C83" s="105" t="e">
        <f>'OTIS KPI'!AF11</f>
        <v>#DIV/0!</v>
      </c>
      <c r="D83" s="105" t="e">
        <f>'OTIS KPI'!AG11</f>
        <v>#DIV/0!</v>
      </c>
      <c r="E83" s="105" t="e">
        <f>'OTIS KPI'!AH11</f>
        <v>#DIV/0!</v>
      </c>
      <c r="F83" s="105" t="e">
        <f>'OTIS KPI'!AI11</f>
        <v>#DIV/0!</v>
      </c>
      <c r="G83" s="105" t="e">
        <f>'OTIS KPI'!AJ11</f>
        <v>#DIV/0!</v>
      </c>
      <c r="H83" s="105" t="e">
        <f>'OTIS KPI'!AK11</f>
        <v>#DIV/0!</v>
      </c>
      <c r="I83" s="105" t="e">
        <f>'OTIS KPI'!AL11</f>
        <v>#DIV/0!</v>
      </c>
      <c r="J83" s="106" t="e">
        <f>'OTIS KPI'!AM11</f>
        <v>#DIV/0!</v>
      </c>
    </row>
    <row r="84" spans="1:10" x14ac:dyDescent="0.2">
      <c r="A84" s="53">
        <v>45261</v>
      </c>
      <c r="B84" s="53" t="s">
        <v>10</v>
      </c>
      <c r="C84" s="105" t="e">
        <f>'YAMAHA KPI'!AF11</f>
        <v>#DIV/0!</v>
      </c>
      <c r="D84" s="105" t="e">
        <f>'YAMAHA KPI'!AG11</f>
        <v>#DIV/0!</v>
      </c>
      <c r="E84" s="105" t="e">
        <f>'YAMAHA KPI'!AH11</f>
        <v>#DIV/0!</v>
      </c>
      <c r="F84" s="105" t="e">
        <f>'YAMAHA KPI'!AI11</f>
        <v>#DIV/0!</v>
      </c>
      <c r="G84" s="105" t="e">
        <f>'YAMAHA KPI'!AJ11</f>
        <v>#DIV/0!</v>
      </c>
      <c r="H84" s="105" t="e">
        <f>'YAMAHA KPI'!AK11</f>
        <v>#DIV/0!</v>
      </c>
      <c r="I84" s="105" t="e">
        <f>'YAMAHA KPI'!AL11</f>
        <v>#DIV/0!</v>
      </c>
      <c r="J84" s="106" t="e">
        <f>'YAMAHA KPI'!AM11</f>
        <v>#DIV/0!</v>
      </c>
    </row>
    <row r="85" spans="1:10" x14ac:dyDescent="0.2">
      <c r="A85" s="53">
        <v>45261</v>
      </c>
      <c r="B85" s="53" t="s">
        <v>11</v>
      </c>
      <c r="C85" s="105" t="e">
        <f>'AUTOFAST KPI'!AF11</f>
        <v>#DIV/0!</v>
      </c>
      <c r="D85" s="105" t="e">
        <f>'AUTOFAST KPI'!AG11</f>
        <v>#DIV/0!</v>
      </c>
      <c r="E85" s="105" t="e">
        <f>'AUTOFAST KPI'!AH11</f>
        <v>#DIV/0!</v>
      </c>
      <c r="F85" s="105" t="e">
        <f>'AUTOFAST KPI'!AI11</f>
        <v>#DIV/0!</v>
      </c>
      <c r="G85" s="105" t="e">
        <f>'AUTOFAST KPI'!AJ11</f>
        <v>#DIV/0!</v>
      </c>
      <c r="H85" s="105" t="e">
        <f>'AUTOFAST KPI'!AK11</f>
        <v>#DIV/0!</v>
      </c>
      <c r="I85" s="105" t="e">
        <f>'AUTOFAST KPI'!AL11</f>
        <v>#DIV/0!</v>
      </c>
      <c r="J85" s="106" t="e">
        <f>'AUTOFAST KPI'!AM11</f>
        <v>#DIV/0!</v>
      </c>
    </row>
    <row r="86" spans="1:10" x14ac:dyDescent="0.2">
      <c r="A86" s="53">
        <v>45261</v>
      </c>
      <c r="B86" s="53" t="s">
        <v>12</v>
      </c>
      <c r="C86" s="105" t="e">
        <f>'WINPART KPI'!AF11</f>
        <v>#DIV/0!</v>
      </c>
      <c r="D86" s="105" t="e">
        <f>'WINPART KPI'!AG11</f>
        <v>#DIV/0!</v>
      </c>
      <c r="E86" s="105" t="e">
        <f>'WINPART KPI'!AH11</f>
        <v>#DIV/0!</v>
      </c>
      <c r="F86" s="105" t="e">
        <f>'WINPART KPI'!AI11</f>
        <v>#DIV/0!</v>
      </c>
      <c r="G86" s="105" t="e">
        <f>'WINPART KPI'!AJ11</f>
        <v>#DIV/0!</v>
      </c>
      <c r="H86" s="105" t="e">
        <f>'WINPART KPI'!AK11</f>
        <v>#DIV/0!</v>
      </c>
      <c r="I86" s="105" t="e">
        <f>'WINPART KPI'!AL11</f>
        <v>#DIV/0!</v>
      </c>
      <c r="J86" s="106" t="e">
        <f>'WINPART KPI'!AM11</f>
        <v>#DIV/0!</v>
      </c>
    </row>
    <row r="87" spans="1:10" x14ac:dyDescent="0.2">
      <c r="A87" s="53">
        <v>45261</v>
      </c>
      <c r="B87" s="53" t="s">
        <v>13</v>
      </c>
      <c r="C87" s="105" t="e">
        <f>'SUZUKI KPI'!AF11</f>
        <v>#DIV/0!</v>
      </c>
      <c r="D87" s="105" t="e">
        <f>'SUZUKI KPI'!AG11</f>
        <v>#DIV/0!</v>
      </c>
      <c r="E87" s="105" t="e">
        <f>'SUZUKI KPI'!AH11</f>
        <v>#DIV/0!</v>
      </c>
      <c r="F87" s="105" t="e">
        <f>'SUZUKI KPI'!AI11</f>
        <v>#DIV/0!</v>
      </c>
      <c r="G87" s="105" t="e">
        <f>'SUZUKI KPI'!AJ11</f>
        <v>#DIV/0!</v>
      </c>
      <c r="H87" s="105" t="e">
        <f>'SUZUKI KPI'!AK11</f>
        <v>#DIV/0!</v>
      </c>
      <c r="I87" s="105" t="e">
        <f>'SUZUKI KPI'!AL11</f>
        <v>#DIV/0!</v>
      </c>
      <c r="J87" s="106" t="e">
        <f>'SUZUKI KPI'!AM11</f>
        <v>#DIV/0!</v>
      </c>
    </row>
    <row r="88" spans="1:10" x14ac:dyDescent="0.2">
      <c r="A88" s="53">
        <v>45261</v>
      </c>
      <c r="B88" s="53" t="s">
        <v>14</v>
      </c>
      <c r="C88" s="105" t="e">
        <f>'TOYOTA KPI'!AF11</f>
        <v>#DIV/0!</v>
      </c>
      <c r="D88" s="105" t="e">
        <f>'TOYOTA KPI'!AG11</f>
        <v>#DIV/0!</v>
      </c>
      <c r="E88" s="105" t="e">
        <f>'TOYOTA KPI'!AH11</f>
        <v>#DIV/0!</v>
      </c>
      <c r="F88" s="105" t="e">
        <f>'TOYOTA KPI'!AI11</f>
        <v>#DIV/0!</v>
      </c>
      <c r="G88" s="105" t="e">
        <f>'TOYOTA KPI'!AJ11</f>
        <v>#DIV/0!</v>
      </c>
      <c r="H88" s="105" t="e">
        <f>'TOYOTA KPI'!AK11</f>
        <v>#DIV/0!</v>
      </c>
      <c r="I88" s="105" t="e">
        <f>'TOYOTA KPI'!AL11</f>
        <v>#DIV/0!</v>
      </c>
      <c r="J88" s="106" t="e">
        <f>'TOYOTA KPI'!AM11</f>
        <v>#DIV/0!</v>
      </c>
    </row>
    <row r="89" spans="1:10" x14ac:dyDescent="0.2">
      <c r="A89" s="53">
        <v>45261</v>
      </c>
      <c r="B89" s="53" t="s">
        <v>15</v>
      </c>
      <c r="C89" s="105" t="e">
        <f>'ABUJA KPI'!AF11</f>
        <v>#DIV/0!</v>
      </c>
      <c r="D89" s="105" t="e">
        <f>'ABUJA KPI'!AG11</f>
        <v>#DIV/0!</v>
      </c>
      <c r="E89" s="105" t="e">
        <f>'ABUJA KPI'!AH11</f>
        <v>#DIV/0!</v>
      </c>
      <c r="F89" s="105" t="e">
        <f>'ABUJA KPI'!AI11</f>
        <v>#DIV/0!</v>
      </c>
      <c r="G89" s="105" t="e">
        <f>'ABUJA KPI'!AJ11</f>
        <v>#DIV/0!</v>
      </c>
      <c r="H89" s="105" t="e">
        <f>'ABUJA KPI'!AK11</f>
        <v>#DIV/0!</v>
      </c>
      <c r="I89" s="105" t="e">
        <f>'ABUJA KPI'!AL11</f>
        <v>#DIV/0!</v>
      </c>
      <c r="J89" s="106" t="e">
        <f>'ABUJA KPI'!AM11</f>
        <v>#DIV/0!</v>
      </c>
    </row>
    <row r="90" spans="1:10" x14ac:dyDescent="0.2">
      <c r="A90" s="53">
        <v>45261</v>
      </c>
      <c r="B90" s="53" t="s">
        <v>16</v>
      </c>
      <c r="C90" s="105" t="e">
        <f>'PORT HARCOURT KPI'!AF11</f>
        <v>#DIV/0!</v>
      </c>
      <c r="D90" s="105" t="e">
        <f>'PORT HARCOURT KPI'!AG11</f>
        <v>#DIV/0!</v>
      </c>
      <c r="E90" s="105" t="e">
        <f>'PORT HARCOURT KPI'!AH11</f>
        <v>#DIV/0!</v>
      </c>
      <c r="F90" s="105" t="e">
        <f>'PORT HARCOURT KPI'!AI11</f>
        <v>#DIV/0!</v>
      </c>
      <c r="G90" s="105" t="e">
        <f>'PORT HARCOURT KPI'!AJ11</f>
        <v>#DIV/0!</v>
      </c>
      <c r="H90" s="105" t="e">
        <f>'PORT HARCOURT KPI'!AK11</f>
        <v>#DIV/0!</v>
      </c>
      <c r="I90" s="105" t="e">
        <f>'PORT HARCOURT KPI'!AL11</f>
        <v>#DIV/0!</v>
      </c>
      <c r="J90" s="106" t="e">
        <f>'PORT HARCOURT KPI'!AM11</f>
        <v>#DIV/0!</v>
      </c>
    </row>
    <row r="91" spans="1:10" x14ac:dyDescent="0.2">
      <c r="A91" s="53">
        <v>45261</v>
      </c>
      <c r="B91" s="53" t="s">
        <v>33</v>
      </c>
      <c r="C91" s="105" t="e">
        <f>'MASSILIA KPI'!AF11</f>
        <v>#DIV/0!</v>
      </c>
      <c r="D91" s="105" t="e">
        <f>'MASSILIA KPI'!AG11</f>
        <v>#DIV/0!</v>
      </c>
      <c r="E91" s="105" t="e">
        <f>'MASSILIA KPI'!AH11</f>
        <v>#DIV/0!</v>
      </c>
      <c r="F91" s="105" t="e">
        <f>'MASSILIA KPI'!AI11</f>
        <v>#DIV/0!</v>
      </c>
      <c r="G91" s="105" t="e">
        <f>'MASSILIA KPI'!AJ11</f>
        <v>#DIV/0!</v>
      </c>
      <c r="H91" s="105" t="e">
        <f>'MASSILIA KPI'!AK11</f>
        <v>#DIV/0!</v>
      </c>
      <c r="I91" s="105" t="e">
        <f>'MASSILIA KPI'!AL11</f>
        <v>#DIV/0!</v>
      </c>
      <c r="J91" s="106" t="e">
        <f>'MASSILIA KPI'!AM11</f>
        <v>#DIV/0!</v>
      </c>
    </row>
    <row r="92" spans="1:10" x14ac:dyDescent="0.2">
      <c r="A92" s="53">
        <v>45292</v>
      </c>
      <c r="B92" s="53" t="s">
        <v>333</v>
      </c>
      <c r="C92" s="105" t="e">
        <f>'EQUIPMENT KPI'!AF12</f>
        <v>#DIV/0!</v>
      </c>
      <c r="D92" s="105" t="e">
        <f>'EQUIPMENT KPI'!AG12</f>
        <v>#DIV/0!</v>
      </c>
      <c r="E92" s="105" t="e">
        <f>'EQUIPMENT KPI'!AH12</f>
        <v>#DIV/0!</v>
      </c>
      <c r="F92" s="105" t="e">
        <f>'EQUIPMENT KPI'!AI12</f>
        <v>#DIV/0!</v>
      </c>
      <c r="G92" s="105" t="e">
        <f>'EQUIPMENT KPI'!AJ12</f>
        <v>#DIV/0!</v>
      </c>
      <c r="H92" s="105" t="e">
        <f>'EQUIPMENT KPI'!AK12</f>
        <v>#DIV/0!</v>
      </c>
      <c r="I92" s="105" t="e">
        <f>'EQUIPMENT KPI'!AL12</f>
        <v>#DIV/0!</v>
      </c>
      <c r="J92" s="106" t="e">
        <f>'EQUIPMENT KPI'!AM12</f>
        <v>#DIV/0!</v>
      </c>
    </row>
    <row r="93" spans="1:10" x14ac:dyDescent="0.2">
      <c r="A93" s="53">
        <v>45292</v>
      </c>
      <c r="B93" s="53" t="s">
        <v>9</v>
      </c>
      <c r="C93" s="105" t="e">
        <f>'OTIS KPI'!AF12</f>
        <v>#DIV/0!</v>
      </c>
      <c r="D93" s="105" t="e">
        <f>'OTIS KPI'!AG12</f>
        <v>#DIV/0!</v>
      </c>
      <c r="E93" s="105" t="e">
        <f>'OTIS KPI'!AH12</f>
        <v>#DIV/0!</v>
      </c>
      <c r="F93" s="105" t="e">
        <f>'OTIS KPI'!AI12</f>
        <v>#DIV/0!</v>
      </c>
      <c r="G93" s="105" t="e">
        <f>'OTIS KPI'!AJ12</f>
        <v>#DIV/0!</v>
      </c>
      <c r="H93" s="105" t="e">
        <f>'OTIS KPI'!AK12</f>
        <v>#DIV/0!</v>
      </c>
      <c r="I93" s="105" t="e">
        <f>'OTIS KPI'!AL12</f>
        <v>#DIV/0!</v>
      </c>
      <c r="J93" s="106" t="e">
        <f>'OTIS KPI'!AM12</f>
        <v>#DIV/0!</v>
      </c>
    </row>
    <row r="94" spans="1:10" x14ac:dyDescent="0.2">
      <c r="A94" s="53">
        <v>45292</v>
      </c>
      <c r="B94" s="53" t="s">
        <v>10</v>
      </c>
      <c r="C94" s="105" t="e">
        <f>'YAMAHA KPI'!AF12</f>
        <v>#DIV/0!</v>
      </c>
      <c r="D94" s="105" t="e">
        <f>'YAMAHA KPI'!AG12</f>
        <v>#DIV/0!</v>
      </c>
      <c r="E94" s="105" t="e">
        <f>'YAMAHA KPI'!AH12</f>
        <v>#DIV/0!</v>
      </c>
      <c r="F94" s="105" t="e">
        <f>'YAMAHA KPI'!AI12</f>
        <v>#DIV/0!</v>
      </c>
      <c r="G94" s="105" t="e">
        <f>'YAMAHA KPI'!AJ12</f>
        <v>#DIV/0!</v>
      </c>
      <c r="H94" s="105" t="e">
        <f>'YAMAHA KPI'!AK12</f>
        <v>#DIV/0!</v>
      </c>
      <c r="I94" s="105" t="e">
        <f>'YAMAHA KPI'!AL12</f>
        <v>#DIV/0!</v>
      </c>
      <c r="J94" s="106" t="e">
        <f>'YAMAHA KPI'!AM12</f>
        <v>#DIV/0!</v>
      </c>
    </row>
    <row r="95" spans="1:10" x14ac:dyDescent="0.2">
      <c r="A95" s="53">
        <v>45292</v>
      </c>
      <c r="B95" s="53" t="s">
        <v>11</v>
      </c>
      <c r="C95" s="105" t="e">
        <f>'AUTOFAST KPI'!AF12</f>
        <v>#DIV/0!</v>
      </c>
      <c r="D95" s="105" t="e">
        <f>'AUTOFAST KPI'!AG12</f>
        <v>#DIV/0!</v>
      </c>
      <c r="E95" s="105" t="e">
        <f>'AUTOFAST KPI'!AH12</f>
        <v>#DIV/0!</v>
      </c>
      <c r="F95" s="105" t="e">
        <f>'AUTOFAST KPI'!AI12</f>
        <v>#DIV/0!</v>
      </c>
      <c r="G95" s="105" t="e">
        <f>'AUTOFAST KPI'!AJ12</f>
        <v>#DIV/0!</v>
      </c>
      <c r="H95" s="105" t="e">
        <f>'AUTOFAST KPI'!AK12</f>
        <v>#DIV/0!</v>
      </c>
      <c r="I95" s="105" t="e">
        <f>'AUTOFAST KPI'!AL12</f>
        <v>#DIV/0!</v>
      </c>
      <c r="J95" s="106" t="e">
        <f>'AUTOFAST KPI'!AM12</f>
        <v>#DIV/0!</v>
      </c>
    </row>
    <row r="96" spans="1:10" x14ac:dyDescent="0.2">
      <c r="A96" s="53">
        <v>45292</v>
      </c>
      <c r="B96" s="53" t="s">
        <v>12</v>
      </c>
      <c r="C96" s="105" t="e">
        <f>'WINPART KPI'!AF12</f>
        <v>#DIV/0!</v>
      </c>
      <c r="D96" s="105" t="e">
        <f>'WINPART KPI'!AG12</f>
        <v>#DIV/0!</v>
      </c>
      <c r="E96" s="105" t="e">
        <f>'WINPART KPI'!AH12</f>
        <v>#DIV/0!</v>
      </c>
      <c r="F96" s="105" t="e">
        <f>'WINPART KPI'!AI12</f>
        <v>#DIV/0!</v>
      </c>
      <c r="G96" s="105" t="e">
        <f>'WINPART KPI'!AJ12</f>
        <v>#DIV/0!</v>
      </c>
      <c r="H96" s="105" t="e">
        <f>'WINPART KPI'!AK12</f>
        <v>#DIV/0!</v>
      </c>
      <c r="I96" s="105" t="e">
        <f>'WINPART KPI'!AL12</f>
        <v>#DIV/0!</v>
      </c>
      <c r="J96" s="106" t="e">
        <f>'WINPART KPI'!AM12</f>
        <v>#DIV/0!</v>
      </c>
    </row>
    <row r="97" spans="1:10" x14ac:dyDescent="0.2">
      <c r="A97" s="53">
        <v>45292</v>
      </c>
      <c r="B97" s="53" t="s">
        <v>13</v>
      </c>
      <c r="C97" s="105" t="e">
        <f>'SUZUKI KPI'!AF12</f>
        <v>#DIV/0!</v>
      </c>
      <c r="D97" s="105" t="e">
        <f>'SUZUKI KPI'!AG12</f>
        <v>#DIV/0!</v>
      </c>
      <c r="E97" s="105" t="e">
        <f>'SUZUKI KPI'!AH12</f>
        <v>#DIV/0!</v>
      </c>
      <c r="F97" s="105" t="e">
        <f>'SUZUKI KPI'!AI12</f>
        <v>#DIV/0!</v>
      </c>
      <c r="G97" s="105" t="e">
        <f>'SUZUKI KPI'!AJ12</f>
        <v>#DIV/0!</v>
      </c>
      <c r="H97" s="105" t="e">
        <f>'SUZUKI KPI'!AK12</f>
        <v>#DIV/0!</v>
      </c>
      <c r="I97" s="105" t="e">
        <f>'SUZUKI KPI'!AL12</f>
        <v>#DIV/0!</v>
      </c>
      <c r="J97" s="106" t="e">
        <f>'SUZUKI KPI'!AM12</f>
        <v>#DIV/0!</v>
      </c>
    </row>
    <row r="98" spans="1:10" x14ac:dyDescent="0.2">
      <c r="A98" s="53">
        <v>45292</v>
      </c>
      <c r="B98" s="53" t="s">
        <v>14</v>
      </c>
      <c r="C98" s="105" t="e">
        <f>'TOYOTA KPI'!AF12</f>
        <v>#DIV/0!</v>
      </c>
      <c r="D98" s="105" t="e">
        <f>'TOYOTA KPI'!AG12</f>
        <v>#DIV/0!</v>
      </c>
      <c r="E98" s="105" t="e">
        <f>'TOYOTA KPI'!AH12</f>
        <v>#DIV/0!</v>
      </c>
      <c r="F98" s="105" t="e">
        <f>'TOYOTA KPI'!AI12</f>
        <v>#DIV/0!</v>
      </c>
      <c r="G98" s="105" t="e">
        <f>'TOYOTA KPI'!AJ12</f>
        <v>#DIV/0!</v>
      </c>
      <c r="H98" s="105" t="e">
        <f>'TOYOTA KPI'!AK12</f>
        <v>#DIV/0!</v>
      </c>
      <c r="I98" s="105" t="e">
        <f>'TOYOTA KPI'!AL12</f>
        <v>#DIV/0!</v>
      </c>
      <c r="J98" s="106" t="e">
        <f>'TOYOTA KPI'!AM12</f>
        <v>#DIV/0!</v>
      </c>
    </row>
    <row r="99" spans="1:10" x14ac:dyDescent="0.2">
      <c r="A99" s="53">
        <v>45292</v>
      </c>
      <c r="B99" s="53" t="s">
        <v>15</v>
      </c>
      <c r="C99" s="105" t="e">
        <f>'ABUJA KPI'!AF12</f>
        <v>#DIV/0!</v>
      </c>
      <c r="D99" s="105" t="e">
        <f>'ABUJA KPI'!AG12</f>
        <v>#DIV/0!</v>
      </c>
      <c r="E99" s="105" t="e">
        <f>'ABUJA KPI'!AH12</f>
        <v>#DIV/0!</v>
      </c>
      <c r="F99" s="105" t="e">
        <f>'ABUJA KPI'!AI12</f>
        <v>#DIV/0!</v>
      </c>
      <c r="G99" s="105" t="e">
        <f>'ABUJA KPI'!AJ12</f>
        <v>#DIV/0!</v>
      </c>
      <c r="H99" s="105" t="e">
        <f>'ABUJA KPI'!AK12</f>
        <v>#DIV/0!</v>
      </c>
      <c r="I99" s="105" t="e">
        <f>'ABUJA KPI'!AL12</f>
        <v>#DIV/0!</v>
      </c>
      <c r="J99" s="106" t="e">
        <f>'ABUJA KPI'!AM12</f>
        <v>#DIV/0!</v>
      </c>
    </row>
    <row r="100" spans="1:10" x14ac:dyDescent="0.2">
      <c r="A100" s="53">
        <v>45292</v>
      </c>
      <c r="B100" s="53" t="s">
        <v>16</v>
      </c>
      <c r="C100" s="105" t="e">
        <f>'PORT HARCOURT KPI'!AF12</f>
        <v>#DIV/0!</v>
      </c>
      <c r="D100" s="105" t="e">
        <f>'PORT HARCOURT KPI'!AG12</f>
        <v>#DIV/0!</v>
      </c>
      <c r="E100" s="105" t="e">
        <f>'PORT HARCOURT KPI'!AH12</f>
        <v>#DIV/0!</v>
      </c>
      <c r="F100" s="105" t="e">
        <f>'PORT HARCOURT KPI'!AI12</f>
        <v>#DIV/0!</v>
      </c>
      <c r="G100" s="105" t="e">
        <f>'PORT HARCOURT KPI'!AJ12</f>
        <v>#DIV/0!</v>
      </c>
      <c r="H100" s="105" t="e">
        <f>'PORT HARCOURT KPI'!AK12</f>
        <v>#DIV/0!</v>
      </c>
      <c r="I100" s="105" t="e">
        <f>'PORT HARCOURT KPI'!AL12</f>
        <v>#DIV/0!</v>
      </c>
      <c r="J100" s="106" t="e">
        <f>'PORT HARCOURT KPI'!AM12</f>
        <v>#DIV/0!</v>
      </c>
    </row>
    <row r="101" spans="1:10" x14ac:dyDescent="0.2">
      <c r="A101" s="53">
        <v>45292</v>
      </c>
      <c r="B101" s="53" t="s">
        <v>33</v>
      </c>
      <c r="C101" s="105" t="e">
        <f>'MASSILIA KPI'!AF12</f>
        <v>#DIV/0!</v>
      </c>
      <c r="D101" s="105" t="e">
        <f>'MASSILIA KPI'!AG12</f>
        <v>#DIV/0!</v>
      </c>
      <c r="E101" s="105" t="e">
        <f>'MASSILIA KPI'!AH12</f>
        <v>#DIV/0!</v>
      </c>
      <c r="F101" s="105" t="e">
        <f>'MASSILIA KPI'!AI12</f>
        <v>#DIV/0!</v>
      </c>
      <c r="G101" s="105" t="e">
        <f>'MASSILIA KPI'!AJ12</f>
        <v>#DIV/0!</v>
      </c>
      <c r="H101" s="105" t="e">
        <f>'MASSILIA KPI'!AK12</f>
        <v>#DIV/0!</v>
      </c>
      <c r="I101" s="105" t="e">
        <f>'MASSILIA KPI'!AL12</f>
        <v>#DIV/0!</v>
      </c>
      <c r="J101" s="106" t="e">
        <f>'MASSILIA KPI'!AM12</f>
        <v>#DIV/0!</v>
      </c>
    </row>
    <row r="102" spans="1:10" x14ac:dyDescent="0.2">
      <c r="A102" s="53">
        <v>45323</v>
      </c>
      <c r="B102" s="53" t="s">
        <v>333</v>
      </c>
      <c r="C102" s="105" t="e">
        <f>'EQUIPMENT KPI'!AF13</f>
        <v>#DIV/0!</v>
      </c>
      <c r="D102" s="105" t="e">
        <f>'EQUIPMENT KPI'!AG13</f>
        <v>#DIV/0!</v>
      </c>
      <c r="E102" s="105" t="e">
        <f>'EQUIPMENT KPI'!AH13</f>
        <v>#DIV/0!</v>
      </c>
      <c r="F102" s="105" t="e">
        <f>'EQUIPMENT KPI'!AI13</f>
        <v>#DIV/0!</v>
      </c>
      <c r="G102" s="105" t="e">
        <f>'EQUIPMENT KPI'!AJ13</f>
        <v>#DIV/0!</v>
      </c>
      <c r="H102" s="105" t="e">
        <f>'EQUIPMENT KPI'!AK13</f>
        <v>#DIV/0!</v>
      </c>
      <c r="I102" s="105" t="e">
        <f>'EQUIPMENT KPI'!AL13</f>
        <v>#DIV/0!</v>
      </c>
      <c r="J102" s="106" t="e">
        <f>'EQUIPMENT KPI'!AM13</f>
        <v>#DIV/0!</v>
      </c>
    </row>
    <row r="103" spans="1:10" x14ac:dyDescent="0.2">
      <c r="A103" s="53">
        <v>45323</v>
      </c>
      <c r="B103" s="53" t="s">
        <v>9</v>
      </c>
      <c r="C103" s="105" t="e">
        <f>'OTIS KPI'!AF13</f>
        <v>#DIV/0!</v>
      </c>
      <c r="D103" s="105" t="e">
        <f>'OTIS KPI'!AG13</f>
        <v>#DIV/0!</v>
      </c>
      <c r="E103" s="105" t="e">
        <f>'OTIS KPI'!AH13</f>
        <v>#DIV/0!</v>
      </c>
      <c r="F103" s="105" t="e">
        <f>'OTIS KPI'!AI13</f>
        <v>#DIV/0!</v>
      </c>
      <c r="G103" s="105" t="e">
        <f>'OTIS KPI'!AJ13</f>
        <v>#DIV/0!</v>
      </c>
      <c r="H103" s="105" t="e">
        <f>'OTIS KPI'!AK13</f>
        <v>#DIV/0!</v>
      </c>
      <c r="I103" s="105" t="e">
        <f>'OTIS KPI'!AL13</f>
        <v>#DIV/0!</v>
      </c>
      <c r="J103" s="106" t="e">
        <f>'OTIS KPI'!AM13</f>
        <v>#DIV/0!</v>
      </c>
    </row>
    <row r="104" spans="1:10" x14ac:dyDescent="0.2">
      <c r="A104" s="53">
        <v>45323</v>
      </c>
      <c r="B104" s="53" t="s">
        <v>10</v>
      </c>
      <c r="C104" s="105" t="e">
        <f>'YAMAHA KPI'!AF13</f>
        <v>#DIV/0!</v>
      </c>
      <c r="D104" s="105" t="e">
        <f>'YAMAHA KPI'!AG13</f>
        <v>#DIV/0!</v>
      </c>
      <c r="E104" s="105" t="e">
        <f>'YAMAHA KPI'!AH13</f>
        <v>#DIV/0!</v>
      </c>
      <c r="F104" s="105" t="e">
        <f>'YAMAHA KPI'!AI13</f>
        <v>#DIV/0!</v>
      </c>
      <c r="G104" s="105" t="e">
        <f>'YAMAHA KPI'!AJ13</f>
        <v>#DIV/0!</v>
      </c>
      <c r="H104" s="105" t="e">
        <f>'YAMAHA KPI'!AK13</f>
        <v>#DIV/0!</v>
      </c>
      <c r="I104" s="105" t="e">
        <f>'YAMAHA KPI'!AL13</f>
        <v>#DIV/0!</v>
      </c>
      <c r="J104" s="106" t="e">
        <f>'YAMAHA KPI'!AM13</f>
        <v>#DIV/0!</v>
      </c>
    </row>
    <row r="105" spans="1:10" x14ac:dyDescent="0.2">
      <c r="A105" s="53">
        <v>45323</v>
      </c>
      <c r="B105" s="53" t="s">
        <v>11</v>
      </c>
      <c r="C105" s="105" t="e">
        <f>'AUTOFAST KPI'!AF13</f>
        <v>#DIV/0!</v>
      </c>
      <c r="D105" s="105" t="e">
        <f>'AUTOFAST KPI'!AG13</f>
        <v>#DIV/0!</v>
      </c>
      <c r="E105" s="105" t="e">
        <f>'AUTOFAST KPI'!AH13</f>
        <v>#DIV/0!</v>
      </c>
      <c r="F105" s="105" t="e">
        <f>'AUTOFAST KPI'!AI13</f>
        <v>#DIV/0!</v>
      </c>
      <c r="G105" s="105" t="e">
        <f>'AUTOFAST KPI'!AJ13</f>
        <v>#DIV/0!</v>
      </c>
      <c r="H105" s="105" t="e">
        <f>'AUTOFAST KPI'!AK13</f>
        <v>#DIV/0!</v>
      </c>
      <c r="I105" s="105" t="e">
        <f>'AUTOFAST KPI'!AL13</f>
        <v>#DIV/0!</v>
      </c>
      <c r="J105" s="106" t="e">
        <f>'AUTOFAST KPI'!AM13</f>
        <v>#DIV/0!</v>
      </c>
    </row>
    <row r="106" spans="1:10" x14ac:dyDescent="0.2">
      <c r="A106" s="53">
        <v>45323</v>
      </c>
      <c r="B106" s="53" t="s">
        <v>12</v>
      </c>
      <c r="C106" s="105" t="e">
        <f>'WINPART KPI'!AF13</f>
        <v>#DIV/0!</v>
      </c>
      <c r="D106" s="105" t="e">
        <f>'WINPART KPI'!AG13</f>
        <v>#DIV/0!</v>
      </c>
      <c r="E106" s="105" t="e">
        <f>'WINPART KPI'!AH13</f>
        <v>#DIV/0!</v>
      </c>
      <c r="F106" s="105" t="e">
        <f>'WINPART KPI'!AI13</f>
        <v>#DIV/0!</v>
      </c>
      <c r="G106" s="105" t="e">
        <f>'WINPART KPI'!AJ13</f>
        <v>#DIV/0!</v>
      </c>
      <c r="H106" s="105" t="e">
        <f>'WINPART KPI'!AK13</f>
        <v>#DIV/0!</v>
      </c>
      <c r="I106" s="105" t="e">
        <f>'WINPART KPI'!AL13</f>
        <v>#DIV/0!</v>
      </c>
      <c r="J106" s="106" t="e">
        <f>'WINPART KPI'!AM13</f>
        <v>#DIV/0!</v>
      </c>
    </row>
    <row r="107" spans="1:10" x14ac:dyDescent="0.2">
      <c r="A107" s="53">
        <v>45323</v>
      </c>
      <c r="B107" s="53" t="s">
        <v>13</v>
      </c>
      <c r="C107" s="105" t="e">
        <f>'SUZUKI KPI'!AF13</f>
        <v>#DIV/0!</v>
      </c>
      <c r="D107" s="105" t="e">
        <f>'SUZUKI KPI'!AG13</f>
        <v>#DIV/0!</v>
      </c>
      <c r="E107" s="105" t="e">
        <f>'SUZUKI KPI'!AH13</f>
        <v>#DIV/0!</v>
      </c>
      <c r="F107" s="105" t="e">
        <f>'SUZUKI KPI'!AI13</f>
        <v>#DIV/0!</v>
      </c>
      <c r="G107" s="105" t="e">
        <f>'SUZUKI KPI'!AJ13</f>
        <v>#DIV/0!</v>
      </c>
      <c r="H107" s="105" t="e">
        <f>'SUZUKI KPI'!AK13</f>
        <v>#DIV/0!</v>
      </c>
      <c r="I107" s="105" t="e">
        <f>'SUZUKI KPI'!AL13</f>
        <v>#DIV/0!</v>
      </c>
      <c r="J107" s="106" t="e">
        <f>'SUZUKI KPI'!AM13</f>
        <v>#DIV/0!</v>
      </c>
    </row>
    <row r="108" spans="1:10" x14ac:dyDescent="0.2">
      <c r="A108" s="53">
        <v>45323</v>
      </c>
      <c r="B108" s="53" t="s">
        <v>14</v>
      </c>
      <c r="C108" s="105" t="e">
        <f>'TOYOTA KPI'!AF13</f>
        <v>#DIV/0!</v>
      </c>
      <c r="D108" s="105" t="e">
        <f>'TOYOTA KPI'!AG13</f>
        <v>#DIV/0!</v>
      </c>
      <c r="E108" s="105" t="e">
        <f>'TOYOTA KPI'!AH13</f>
        <v>#DIV/0!</v>
      </c>
      <c r="F108" s="105" t="e">
        <f>'TOYOTA KPI'!AI13</f>
        <v>#DIV/0!</v>
      </c>
      <c r="G108" s="105" t="e">
        <f>'TOYOTA KPI'!AJ13</f>
        <v>#DIV/0!</v>
      </c>
      <c r="H108" s="105" t="e">
        <f>'TOYOTA KPI'!AK13</f>
        <v>#DIV/0!</v>
      </c>
      <c r="I108" s="105" t="e">
        <f>'TOYOTA KPI'!AL13</f>
        <v>#DIV/0!</v>
      </c>
      <c r="J108" s="106" t="e">
        <f>'TOYOTA KPI'!AM13</f>
        <v>#DIV/0!</v>
      </c>
    </row>
    <row r="109" spans="1:10" x14ac:dyDescent="0.2">
      <c r="A109" s="53">
        <v>45323</v>
      </c>
      <c r="B109" s="53" t="s">
        <v>15</v>
      </c>
      <c r="C109" s="105" t="e">
        <f>'ABUJA KPI'!AF13</f>
        <v>#DIV/0!</v>
      </c>
      <c r="D109" s="105" t="e">
        <f>'ABUJA KPI'!AG13</f>
        <v>#DIV/0!</v>
      </c>
      <c r="E109" s="105" t="e">
        <f>'ABUJA KPI'!AH13</f>
        <v>#DIV/0!</v>
      </c>
      <c r="F109" s="105" t="e">
        <f>'ABUJA KPI'!AI13</f>
        <v>#DIV/0!</v>
      </c>
      <c r="G109" s="105" t="e">
        <f>'ABUJA KPI'!AJ13</f>
        <v>#DIV/0!</v>
      </c>
      <c r="H109" s="105" t="e">
        <f>'ABUJA KPI'!AK13</f>
        <v>#DIV/0!</v>
      </c>
      <c r="I109" s="105" t="e">
        <f>'ABUJA KPI'!AL13</f>
        <v>#DIV/0!</v>
      </c>
      <c r="J109" s="106" t="e">
        <f>'ABUJA KPI'!AM13</f>
        <v>#DIV/0!</v>
      </c>
    </row>
    <row r="110" spans="1:10" x14ac:dyDescent="0.2">
      <c r="A110" s="53">
        <v>45323</v>
      </c>
      <c r="B110" s="53" t="s">
        <v>16</v>
      </c>
      <c r="C110" s="105" t="e">
        <f>'PORT HARCOURT KPI'!AF13</f>
        <v>#DIV/0!</v>
      </c>
      <c r="D110" s="105" t="e">
        <f>'PORT HARCOURT KPI'!AG13</f>
        <v>#DIV/0!</v>
      </c>
      <c r="E110" s="105" t="e">
        <f>'PORT HARCOURT KPI'!AH13</f>
        <v>#DIV/0!</v>
      </c>
      <c r="F110" s="105" t="e">
        <f>'PORT HARCOURT KPI'!AI13</f>
        <v>#DIV/0!</v>
      </c>
      <c r="G110" s="105" t="e">
        <f>'PORT HARCOURT KPI'!AJ13</f>
        <v>#DIV/0!</v>
      </c>
      <c r="H110" s="105" t="e">
        <f>'PORT HARCOURT KPI'!AK13</f>
        <v>#DIV/0!</v>
      </c>
      <c r="I110" s="105" t="e">
        <f>'PORT HARCOURT KPI'!AL13</f>
        <v>#DIV/0!</v>
      </c>
      <c r="J110" s="106" t="e">
        <f>'PORT HARCOURT KPI'!AM13</f>
        <v>#DIV/0!</v>
      </c>
    </row>
    <row r="111" spans="1:10" x14ac:dyDescent="0.2">
      <c r="A111" s="53">
        <v>45323</v>
      </c>
      <c r="B111" s="53" t="s">
        <v>33</v>
      </c>
      <c r="C111" s="105" t="e">
        <f>'MASSILIA KPI'!AF13</f>
        <v>#DIV/0!</v>
      </c>
      <c r="D111" s="105" t="e">
        <f>'MASSILIA KPI'!AG13</f>
        <v>#DIV/0!</v>
      </c>
      <c r="E111" s="105" t="e">
        <f>'MASSILIA KPI'!AH13</f>
        <v>#DIV/0!</v>
      </c>
      <c r="F111" s="105" t="e">
        <f>'MASSILIA KPI'!AI13</f>
        <v>#DIV/0!</v>
      </c>
      <c r="G111" s="105" t="e">
        <f>'MASSILIA KPI'!AJ13</f>
        <v>#DIV/0!</v>
      </c>
      <c r="H111" s="105" t="e">
        <f>'MASSILIA KPI'!AK13</f>
        <v>#DIV/0!</v>
      </c>
      <c r="I111" s="105" t="e">
        <f>'MASSILIA KPI'!AL13</f>
        <v>#DIV/0!</v>
      </c>
      <c r="J111" s="106" t="e">
        <f>'MASSILIA KPI'!AM13</f>
        <v>#DIV/0!</v>
      </c>
    </row>
    <row r="112" spans="1:10" x14ac:dyDescent="0.2">
      <c r="A112" s="53">
        <v>45352</v>
      </c>
      <c r="B112" s="53" t="s">
        <v>333</v>
      </c>
      <c r="C112" s="105" t="e">
        <f>'EQUIPMENT KPI'!AF14</f>
        <v>#DIV/0!</v>
      </c>
      <c r="D112" s="105" t="e">
        <f>'EQUIPMENT KPI'!AG14</f>
        <v>#DIV/0!</v>
      </c>
      <c r="E112" s="105" t="e">
        <f>'EQUIPMENT KPI'!AH14</f>
        <v>#DIV/0!</v>
      </c>
      <c r="F112" s="105" t="e">
        <f>'EQUIPMENT KPI'!AI14</f>
        <v>#DIV/0!</v>
      </c>
      <c r="G112" s="105" t="e">
        <f>'EQUIPMENT KPI'!AJ14</f>
        <v>#DIV/0!</v>
      </c>
      <c r="H112" s="105" t="e">
        <f>'EQUIPMENT KPI'!AK14</f>
        <v>#DIV/0!</v>
      </c>
      <c r="I112" s="105" t="e">
        <f>'EQUIPMENT KPI'!AL14</f>
        <v>#DIV/0!</v>
      </c>
      <c r="J112" s="106" t="e">
        <f>'EQUIPMENT KPI'!AM14</f>
        <v>#DIV/0!</v>
      </c>
    </row>
    <row r="113" spans="1:10" x14ac:dyDescent="0.2">
      <c r="A113" s="53">
        <v>45352</v>
      </c>
      <c r="B113" s="53" t="s">
        <v>9</v>
      </c>
      <c r="C113" s="105" t="e">
        <f>'OTIS KPI'!AF14</f>
        <v>#DIV/0!</v>
      </c>
      <c r="D113" s="105" t="e">
        <f>'OTIS KPI'!AG14</f>
        <v>#DIV/0!</v>
      </c>
      <c r="E113" s="105" t="e">
        <f>'OTIS KPI'!AH14</f>
        <v>#DIV/0!</v>
      </c>
      <c r="F113" s="105" t="e">
        <f>'OTIS KPI'!AI14</f>
        <v>#DIV/0!</v>
      </c>
      <c r="G113" s="105" t="e">
        <f>'OTIS KPI'!AJ14</f>
        <v>#DIV/0!</v>
      </c>
      <c r="H113" s="105" t="e">
        <f>'OTIS KPI'!AK14</f>
        <v>#DIV/0!</v>
      </c>
      <c r="I113" s="105" t="e">
        <f>'OTIS KPI'!AL14</f>
        <v>#DIV/0!</v>
      </c>
      <c r="J113" s="106" t="e">
        <f>'OTIS KPI'!AM14</f>
        <v>#DIV/0!</v>
      </c>
    </row>
    <row r="114" spans="1:10" x14ac:dyDescent="0.2">
      <c r="A114" s="53">
        <v>45352</v>
      </c>
      <c r="B114" s="53" t="s">
        <v>10</v>
      </c>
      <c r="C114" s="105" t="e">
        <f>'YAMAHA KPI'!AF14</f>
        <v>#DIV/0!</v>
      </c>
      <c r="D114" s="105" t="e">
        <f>'YAMAHA KPI'!AG14</f>
        <v>#DIV/0!</v>
      </c>
      <c r="E114" s="105" t="e">
        <f>'YAMAHA KPI'!AH14</f>
        <v>#DIV/0!</v>
      </c>
      <c r="F114" s="105" t="e">
        <f>'YAMAHA KPI'!AI14</f>
        <v>#DIV/0!</v>
      </c>
      <c r="G114" s="105" t="e">
        <f>'YAMAHA KPI'!AJ14</f>
        <v>#DIV/0!</v>
      </c>
      <c r="H114" s="105" t="e">
        <f>'YAMAHA KPI'!AK14</f>
        <v>#DIV/0!</v>
      </c>
      <c r="I114" s="105" t="e">
        <f>'YAMAHA KPI'!AL14</f>
        <v>#DIV/0!</v>
      </c>
      <c r="J114" s="106" t="e">
        <f>'YAMAHA KPI'!AM14</f>
        <v>#DIV/0!</v>
      </c>
    </row>
    <row r="115" spans="1:10" x14ac:dyDescent="0.2">
      <c r="A115" s="53">
        <v>45352</v>
      </c>
      <c r="B115" s="53" t="s">
        <v>11</v>
      </c>
      <c r="C115" s="105" t="e">
        <f>'AUTOFAST KPI'!AF14</f>
        <v>#DIV/0!</v>
      </c>
      <c r="D115" s="105" t="e">
        <f>'AUTOFAST KPI'!AG14</f>
        <v>#DIV/0!</v>
      </c>
      <c r="E115" s="105" t="e">
        <f>'AUTOFAST KPI'!AH14</f>
        <v>#DIV/0!</v>
      </c>
      <c r="F115" s="105" t="e">
        <f>'AUTOFAST KPI'!AI14</f>
        <v>#DIV/0!</v>
      </c>
      <c r="G115" s="105" t="e">
        <f>'AUTOFAST KPI'!AJ14</f>
        <v>#DIV/0!</v>
      </c>
      <c r="H115" s="105" t="e">
        <f>'AUTOFAST KPI'!AK14</f>
        <v>#DIV/0!</v>
      </c>
      <c r="I115" s="105" t="e">
        <f>'AUTOFAST KPI'!AL14</f>
        <v>#DIV/0!</v>
      </c>
      <c r="J115" s="106" t="e">
        <f>'AUTOFAST KPI'!AM14</f>
        <v>#DIV/0!</v>
      </c>
    </row>
    <row r="116" spans="1:10" x14ac:dyDescent="0.2">
      <c r="A116" s="53">
        <v>45352</v>
      </c>
      <c r="B116" s="53" t="s">
        <v>12</v>
      </c>
      <c r="C116" s="105" t="e">
        <f>'WINPART KPI'!AF14</f>
        <v>#DIV/0!</v>
      </c>
      <c r="D116" s="105" t="e">
        <f>'WINPART KPI'!AG14</f>
        <v>#DIV/0!</v>
      </c>
      <c r="E116" s="105" t="e">
        <f>'WINPART KPI'!AH14</f>
        <v>#DIV/0!</v>
      </c>
      <c r="F116" s="105" t="e">
        <f>'WINPART KPI'!AI14</f>
        <v>#DIV/0!</v>
      </c>
      <c r="G116" s="105" t="e">
        <f>'WINPART KPI'!AJ14</f>
        <v>#DIV/0!</v>
      </c>
      <c r="H116" s="105" t="e">
        <f>'WINPART KPI'!AK14</f>
        <v>#DIV/0!</v>
      </c>
      <c r="I116" s="105" t="e">
        <f>'WINPART KPI'!AL14</f>
        <v>#DIV/0!</v>
      </c>
      <c r="J116" s="106" t="e">
        <f>'WINPART KPI'!AM14</f>
        <v>#DIV/0!</v>
      </c>
    </row>
    <row r="117" spans="1:10" x14ac:dyDescent="0.2">
      <c r="A117" s="53">
        <v>45352</v>
      </c>
      <c r="B117" s="53" t="s">
        <v>13</v>
      </c>
      <c r="C117" s="105" t="e">
        <f>'SUZUKI KPI'!AF14</f>
        <v>#DIV/0!</v>
      </c>
      <c r="D117" s="105" t="e">
        <f>'SUZUKI KPI'!AG14</f>
        <v>#DIV/0!</v>
      </c>
      <c r="E117" s="105" t="e">
        <f>'SUZUKI KPI'!AH14</f>
        <v>#DIV/0!</v>
      </c>
      <c r="F117" s="105" t="e">
        <f>'SUZUKI KPI'!AI14</f>
        <v>#DIV/0!</v>
      </c>
      <c r="G117" s="105" t="e">
        <f>'SUZUKI KPI'!AJ14</f>
        <v>#DIV/0!</v>
      </c>
      <c r="H117" s="105" t="e">
        <f>'SUZUKI KPI'!AK14</f>
        <v>#DIV/0!</v>
      </c>
      <c r="I117" s="105" t="e">
        <f>'SUZUKI KPI'!AL14</f>
        <v>#DIV/0!</v>
      </c>
      <c r="J117" s="106" t="e">
        <f>'SUZUKI KPI'!AM14</f>
        <v>#DIV/0!</v>
      </c>
    </row>
    <row r="118" spans="1:10" x14ac:dyDescent="0.2">
      <c r="A118" s="53">
        <v>45352</v>
      </c>
      <c r="B118" s="53" t="s">
        <v>14</v>
      </c>
      <c r="C118" s="105" t="e">
        <f>'TOYOTA KPI'!AF14</f>
        <v>#DIV/0!</v>
      </c>
      <c r="D118" s="105" t="e">
        <f>'TOYOTA KPI'!AG14</f>
        <v>#DIV/0!</v>
      </c>
      <c r="E118" s="105" t="e">
        <f>'TOYOTA KPI'!AH14</f>
        <v>#DIV/0!</v>
      </c>
      <c r="F118" s="105" t="e">
        <f>'TOYOTA KPI'!AI14</f>
        <v>#DIV/0!</v>
      </c>
      <c r="G118" s="105" t="e">
        <f>'TOYOTA KPI'!AJ14</f>
        <v>#DIV/0!</v>
      </c>
      <c r="H118" s="105" t="e">
        <f>'TOYOTA KPI'!AK14</f>
        <v>#DIV/0!</v>
      </c>
      <c r="I118" s="105" t="e">
        <f>'TOYOTA KPI'!AL14</f>
        <v>#DIV/0!</v>
      </c>
      <c r="J118" s="106" t="e">
        <f>'TOYOTA KPI'!AM14</f>
        <v>#DIV/0!</v>
      </c>
    </row>
    <row r="119" spans="1:10" x14ac:dyDescent="0.2">
      <c r="A119" s="53">
        <v>45352</v>
      </c>
      <c r="B119" s="53" t="s">
        <v>15</v>
      </c>
      <c r="C119" s="105" t="e">
        <f>'ABUJA KPI'!AF14</f>
        <v>#DIV/0!</v>
      </c>
      <c r="D119" s="105" t="e">
        <f>'ABUJA KPI'!AG14</f>
        <v>#DIV/0!</v>
      </c>
      <c r="E119" s="105" t="e">
        <f>'ABUJA KPI'!AH14</f>
        <v>#DIV/0!</v>
      </c>
      <c r="F119" s="105" t="e">
        <f>'ABUJA KPI'!AI14</f>
        <v>#DIV/0!</v>
      </c>
      <c r="G119" s="105" t="e">
        <f>'ABUJA KPI'!AJ14</f>
        <v>#DIV/0!</v>
      </c>
      <c r="H119" s="105" t="e">
        <f>'ABUJA KPI'!AK14</f>
        <v>#DIV/0!</v>
      </c>
      <c r="I119" s="105" t="e">
        <f>'ABUJA KPI'!AL14</f>
        <v>#DIV/0!</v>
      </c>
      <c r="J119" s="106" t="e">
        <f>'ABUJA KPI'!AM14</f>
        <v>#DIV/0!</v>
      </c>
    </row>
    <row r="120" spans="1:10" x14ac:dyDescent="0.2">
      <c r="A120" s="53">
        <v>45352</v>
      </c>
      <c r="B120" s="53" t="s">
        <v>16</v>
      </c>
      <c r="C120" s="105" t="e">
        <f>'PORT HARCOURT KPI'!AF14</f>
        <v>#DIV/0!</v>
      </c>
      <c r="D120" s="105" t="e">
        <f>'PORT HARCOURT KPI'!AG14</f>
        <v>#DIV/0!</v>
      </c>
      <c r="E120" s="105" t="e">
        <f>'PORT HARCOURT KPI'!AH14</f>
        <v>#DIV/0!</v>
      </c>
      <c r="F120" s="105" t="e">
        <f>'PORT HARCOURT KPI'!AI14</f>
        <v>#DIV/0!</v>
      </c>
      <c r="G120" s="105" t="e">
        <f>'PORT HARCOURT KPI'!AJ14</f>
        <v>#DIV/0!</v>
      </c>
      <c r="H120" s="105" t="e">
        <f>'PORT HARCOURT KPI'!AK14</f>
        <v>#DIV/0!</v>
      </c>
      <c r="I120" s="105" t="e">
        <f>'PORT HARCOURT KPI'!AL14</f>
        <v>#DIV/0!</v>
      </c>
      <c r="J120" s="106" t="e">
        <f>'PORT HARCOURT KPI'!AM14</f>
        <v>#DIV/0!</v>
      </c>
    </row>
    <row r="121" spans="1:10" x14ac:dyDescent="0.2">
      <c r="A121" s="53">
        <v>45352</v>
      </c>
      <c r="B121" s="53" t="s">
        <v>33</v>
      </c>
      <c r="C121" s="105" t="e">
        <f>'MASSILIA KPI'!AF14</f>
        <v>#DIV/0!</v>
      </c>
      <c r="D121" s="105" t="e">
        <f>'MASSILIA KPI'!AG14</f>
        <v>#DIV/0!</v>
      </c>
      <c r="E121" s="105" t="e">
        <f>'MASSILIA KPI'!AH14</f>
        <v>#DIV/0!</v>
      </c>
      <c r="F121" s="105" t="e">
        <f>'MASSILIA KPI'!AI14</f>
        <v>#DIV/0!</v>
      </c>
      <c r="G121" s="105" t="e">
        <f>'MASSILIA KPI'!AJ14</f>
        <v>#DIV/0!</v>
      </c>
      <c r="H121" s="105" t="e">
        <f>'MASSILIA KPI'!AK14</f>
        <v>#DIV/0!</v>
      </c>
      <c r="I121" s="105" t="e">
        <f>'MASSILIA KPI'!AL14</f>
        <v>#DIV/0!</v>
      </c>
      <c r="J121" s="106" t="e">
        <f>'MASSILIA KPI'!AM14</f>
        <v>#DIV/0!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54F53-DB80-47C1-BAD1-132B7841344A}">
  <dimension ref="A1:AN134"/>
  <sheetViews>
    <sheetView workbookViewId="0">
      <pane xSplit="2" ySplit="2" topLeftCell="AG46" activePane="bottomRight" state="frozen"/>
      <selection pane="topRight" activeCell="C1" sqref="C1"/>
      <selection pane="bottomLeft" activeCell="A3" sqref="A3"/>
      <selection pane="bottomRight" activeCell="AN47" sqref="AN47"/>
    </sheetView>
  </sheetViews>
  <sheetFormatPr defaultColWidth="9.33203125" defaultRowHeight="15.75" x14ac:dyDescent="0.2"/>
  <cols>
    <col min="1" max="1" width="10.1640625" style="4" bestFit="1" customWidth="1"/>
    <col min="2" max="2" width="29.1640625" style="4" bestFit="1" customWidth="1"/>
    <col min="3" max="3" width="9.33203125" style="4"/>
    <col min="4" max="4" width="14.33203125" style="4" customWidth="1"/>
    <col min="5" max="5" width="16.83203125" style="4" customWidth="1"/>
    <col min="6" max="6" width="15.5" style="4" customWidth="1"/>
    <col min="7" max="7" width="17.83203125" style="4" customWidth="1"/>
    <col min="8" max="8" width="18.5" style="4" customWidth="1"/>
    <col min="9" max="9" width="17.83203125" style="4" customWidth="1"/>
    <col min="10" max="10" width="22" style="4" customWidth="1"/>
    <col min="11" max="11" width="15.6640625" style="4" customWidth="1"/>
    <col min="12" max="12" width="16.5" style="4" bestFit="1" customWidth="1"/>
    <col min="13" max="13" width="13.1640625" style="4" bestFit="1" customWidth="1"/>
    <col min="14" max="14" width="15.1640625" style="4" bestFit="1" customWidth="1"/>
    <col min="15" max="15" width="18.83203125" style="4" bestFit="1" customWidth="1"/>
    <col min="16" max="16" width="19.83203125" style="4" bestFit="1" customWidth="1"/>
    <col min="17" max="17" width="15.6640625" style="4" bestFit="1" customWidth="1"/>
    <col min="18" max="18" width="19.6640625" style="4" customWidth="1"/>
    <col min="19" max="19" width="22.83203125" style="4" customWidth="1"/>
    <col min="20" max="20" width="17.33203125" style="4" customWidth="1"/>
    <col min="21" max="21" width="22.5" style="4" customWidth="1"/>
    <col min="22" max="22" width="21.1640625" style="4" customWidth="1"/>
    <col min="23" max="25" width="21.1640625" style="14" customWidth="1"/>
    <col min="26" max="26" width="15.83203125" style="4" customWidth="1"/>
    <col min="27" max="27" width="25.6640625" style="4" customWidth="1"/>
    <col min="28" max="28" width="19.83203125" style="4" customWidth="1"/>
    <col min="29" max="29" width="17.6640625" style="4" customWidth="1"/>
    <col min="30" max="30" width="16.6640625" style="4" customWidth="1"/>
    <col min="31" max="31" width="18.5" style="4" customWidth="1"/>
    <col min="32" max="32" width="16.1640625" style="4" bestFit="1" customWidth="1"/>
    <col min="33" max="33" width="18" style="4" customWidth="1"/>
    <col min="34" max="34" width="16.83203125" style="4" customWidth="1"/>
    <col min="35" max="35" width="14.83203125" style="4" customWidth="1"/>
    <col min="36" max="36" width="13" style="4" customWidth="1"/>
    <col min="37" max="37" width="13.1640625" style="4" customWidth="1"/>
    <col min="38" max="38" width="15.6640625" style="4" customWidth="1"/>
    <col min="39" max="39" width="18.83203125" style="4" customWidth="1"/>
    <col min="40" max="40" width="16.83203125" style="4" customWidth="1"/>
    <col min="41" max="16384" width="9.33203125" style="4"/>
  </cols>
  <sheetData>
    <row r="1" spans="1:40" ht="40.5" customHeight="1" x14ac:dyDescent="0.2">
      <c r="C1" s="392" t="s">
        <v>85</v>
      </c>
      <c r="D1" s="393"/>
      <c r="E1" s="393"/>
      <c r="F1" s="393"/>
      <c r="G1" s="393"/>
      <c r="H1" s="393"/>
      <c r="I1" s="393"/>
      <c r="J1" s="393"/>
      <c r="K1" s="394"/>
      <c r="L1" s="395" t="s">
        <v>84</v>
      </c>
      <c r="M1" s="396"/>
      <c r="N1" s="396"/>
      <c r="O1" s="396"/>
      <c r="P1" s="396"/>
      <c r="Q1" s="397"/>
      <c r="R1" s="398" t="s">
        <v>83</v>
      </c>
      <c r="S1" s="399"/>
      <c r="T1" s="399"/>
      <c r="U1" s="399"/>
      <c r="V1" s="399"/>
      <c r="W1" s="399"/>
      <c r="X1" s="399"/>
      <c r="Y1" s="399"/>
      <c r="Z1" s="400"/>
      <c r="AA1" s="401" t="s">
        <v>82</v>
      </c>
      <c r="AB1" s="402"/>
      <c r="AC1" s="402"/>
      <c r="AD1" s="402"/>
      <c r="AE1" s="403"/>
      <c r="AF1" s="63" t="s">
        <v>81</v>
      </c>
      <c r="AG1" s="404" t="s">
        <v>80</v>
      </c>
      <c r="AH1" s="404"/>
      <c r="AI1" s="404"/>
      <c r="AJ1" s="404"/>
      <c r="AK1" s="404"/>
      <c r="AL1" s="404"/>
      <c r="AM1" s="404"/>
      <c r="AN1" s="97" t="s">
        <v>98</v>
      </c>
    </row>
    <row r="2" spans="1:40" ht="60" customHeight="1" x14ac:dyDescent="0.2">
      <c r="A2" s="5" t="s">
        <v>0</v>
      </c>
      <c r="B2" s="24" t="s">
        <v>17</v>
      </c>
      <c r="C2" s="6" t="s">
        <v>1</v>
      </c>
      <c r="D2" s="6" t="s">
        <v>2</v>
      </c>
      <c r="E2" s="10" t="s">
        <v>3</v>
      </c>
      <c r="F2" s="10" t="s">
        <v>4</v>
      </c>
      <c r="G2" s="10" t="s">
        <v>5</v>
      </c>
      <c r="H2" s="10" t="s">
        <v>6</v>
      </c>
      <c r="I2" s="10" t="s">
        <v>7</v>
      </c>
      <c r="J2" s="10" t="s">
        <v>8</v>
      </c>
      <c r="K2" s="10" t="s">
        <v>38</v>
      </c>
      <c r="L2" s="7" t="s">
        <v>19</v>
      </c>
      <c r="M2" s="7" t="s">
        <v>20</v>
      </c>
      <c r="N2" s="7" t="s">
        <v>21</v>
      </c>
      <c r="O2" s="7" t="s">
        <v>22</v>
      </c>
      <c r="P2" s="7" t="s">
        <v>23</v>
      </c>
      <c r="Q2" s="7" t="s">
        <v>24</v>
      </c>
      <c r="R2" s="8" t="s">
        <v>25</v>
      </c>
      <c r="S2" s="8" t="s">
        <v>26</v>
      </c>
      <c r="T2" s="8" t="s">
        <v>27</v>
      </c>
      <c r="U2" s="8" t="s">
        <v>346</v>
      </c>
      <c r="V2" s="8" t="s">
        <v>50</v>
      </c>
      <c r="W2" s="8" t="s">
        <v>47</v>
      </c>
      <c r="X2" s="8" t="s">
        <v>48</v>
      </c>
      <c r="Y2" s="8" t="s">
        <v>49</v>
      </c>
      <c r="Z2" s="15" t="s">
        <v>28</v>
      </c>
      <c r="AA2" s="9" t="s">
        <v>37</v>
      </c>
      <c r="AB2" s="9" t="s">
        <v>29</v>
      </c>
      <c r="AC2" s="9" t="s">
        <v>30</v>
      </c>
      <c r="AD2" s="9" t="s">
        <v>31</v>
      </c>
      <c r="AE2" s="9" t="s">
        <v>32</v>
      </c>
      <c r="AF2" s="25" t="s">
        <v>34</v>
      </c>
      <c r="AG2" s="51" t="s">
        <v>56</v>
      </c>
      <c r="AH2" s="52" t="s">
        <v>57</v>
      </c>
      <c r="AI2" s="52" t="s">
        <v>58</v>
      </c>
      <c r="AJ2" s="52" t="s">
        <v>59</v>
      </c>
      <c r="AK2" s="52" t="s">
        <v>60</v>
      </c>
      <c r="AL2" s="52" t="s">
        <v>61</v>
      </c>
      <c r="AM2" s="52" t="s">
        <v>62</v>
      </c>
      <c r="AN2" s="96" t="s">
        <v>97</v>
      </c>
    </row>
    <row r="3" spans="1:40" x14ac:dyDescent="0.2">
      <c r="A3" s="12">
        <v>45017</v>
      </c>
      <c r="B3" s="26" t="s">
        <v>18</v>
      </c>
      <c r="C3" s="6">
        <f>'LAGGING INDICATORS'!C2</f>
        <v>0</v>
      </c>
      <c r="D3" s="6">
        <f>'LAGGING INDICATORS'!D2</f>
        <v>0</v>
      </c>
      <c r="E3" s="6">
        <f>'LAGGING INDICATORS'!E2</f>
        <v>0</v>
      </c>
      <c r="F3" s="6">
        <f>'LAGGING INDICATORS'!F2</f>
        <v>0</v>
      </c>
      <c r="G3" s="6">
        <f>'LAGGING INDICATORS'!G2</f>
        <v>0</v>
      </c>
      <c r="H3" s="6">
        <f>'LAGGING INDICATORS'!H2</f>
        <v>0</v>
      </c>
      <c r="I3" s="6">
        <f>'LAGGING INDICATORS'!I2</f>
        <v>0</v>
      </c>
      <c r="J3" s="6">
        <f>'LAGGING INDICATORS'!J2</f>
        <v>0</v>
      </c>
      <c r="K3" s="6">
        <f>'LAGGING INDICATORS'!K2</f>
        <v>30</v>
      </c>
      <c r="L3" s="7">
        <f>'LEADING INDICATORS'!C2</f>
        <v>2</v>
      </c>
      <c r="M3" s="7">
        <f>'LEADING INDICATORS'!D2</f>
        <v>0</v>
      </c>
      <c r="N3" s="7">
        <f>'LEADING INDICATORS'!E2</f>
        <v>0</v>
      </c>
      <c r="O3" s="7">
        <f>'LEADING INDICATORS'!F2</f>
        <v>1</v>
      </c>
      <c r="P3" s="7">
        <f>'LEADING INDICATORS'!G2</f>
        <v>0</v>
      </c>
      <c r="Q3" s="7">
        <f>'LEADING INDICATORS'!H2</f>
        <v>1</v>
      </c>
      <c r="R3" s="15">
        <f>'ENVIRONMENTAL CONTROLS'!C2</f>
        <v>0</v>
      </c>
      <c r="S3" s="15">
        <f>'ENVIRONMENTAL CONTROLS'!D2</f>
        <v>0</v>
      </c>
      <c r="T3" s="15">
        <f>'ENVIRONMENTAL CONTROLS'!E2</f>
        <v>6</v>
      </c>
      <c r="U3" s="17">
        <f>'ENVIRONMENTAL CONTROLS'!F2</f>
        <v>1148</v>
      </c>
      <c r="V3" s="17">
        <f>'ENVIRONMENTAL CONTROLS'!G2</f>
        <v>6939</v>
      </c>
      <c r="W3" s="17">
        <f>'ENVIRONMENTAL CONTROLS'!H2</f>
        <v>3045.6440000000002</v>
      </c>
      <c r="X3" s="17">
        <f>'ENVIRONMENTAL CONTROLS'!I2</f>
        <v>2560.491</v>
      </c>
      <c r="Y3" s="17">
        <f>'ENVIRONMENTAL CONTROLS'!J2</f>
        <v>5606.1350000000002</v>
      </c>
      <c r="Z3" s="17">
        <f>'ENVIRONMENTAL CONTROLS'!K2</f>
        <v>0</v>
      </c>
      <c r="AA3" s="27">
        <f>'SAFETY TRAINING'!C2</f>
        <v>1</v>
      </c>
      <c r="AB3" s="27">
        <f>'SAFETY TRAINING'!D2</f>
        <v>8</v>
      </c>
      <c r="AC3" s="27">
        <f>'SAFETY TRAINING'!E2</f>
        <v>6</v>
      </c>
      <c r="AD3" s="27">
        <f>'SAFETY TRAINING'!F2</f>
        <v>10</v>
      </c>
      <c r="AE3" s="27">
        <f>'SAFETY TRAINING'!G2</f>
        <v>12800</v>
      </c>
      <c r="AF3" s="13">
        <f>'5S SCORES'!C2</f>
        <v>0</v>
      </c>
      <c r="AG3" s="58">
        <f>'QUALITY CONTROL'!C2</f>
        <v>0</v>
      </c>
      <c r="AH3" s="58">
        <f>'QUALITY CONTROL'!D2</f>
        <v>0</v>
      </c>
      <c r="AI3" s="58">
        <f>'QUALITY CONTROL'!E2</f>
        <v>0</v>
      </c>
      <c r="AJ3" s="58">
        <f>'QUALITY CONTROL'!F2</f>
        <v>0</v>
      </c>
      <c r="AK3" s="58">
        <f>'QUALITY CONTROL'!G2</f>
        <v>0</v>
      </c>
      <c r="AL3" s="58">
        <f>'QUALITY CONTROL'!H2</f>
        <v>0</v>
      </c>
      <c r="AM3" s="58">
        <f>'QUALITY CONTROL'!I2</f>
        <v>0</v>
      </c>
      <c r="AN3" s="104">
        <f>'QUALITY CONTROL'!J2</f>
        <v>0</v>
      </c>
    </row>
    <row r="4" spans="1:40" x14ac:dyDescent="0.2">
      <c r="A4" s="12">
        <v>45017</v>
      </c>
      <c r="B4" s="26" t="s">
        <v>9</v>
      </c>
      <c r="C4" s="6">
        <f>'LAGGING INDICATORS'!C3</f>
        <v>0</v>
      </c>
      <c r="D4" s="6">
        <f>'LAGGING INDICATORS'!D3</f>
        <v>0</v>
      </c>
      <c r="E4" s="6">
        <f>'LAGGING INDICATORS'!E3</f>
        <v>0</v>
      </c>
      <c r="F4" s="6">
        <f>'LAGGING INDICATORS'!F3</f>
        <v>0</v>
      </c>
      <c r="G4" s="6">
        <f>'LAGGING INDICATORS'!G3</f>
        <v>0</v>
      </c>
      <c r="H4" s="6">
        <f>'LAGGING INDICATORS'!H3</f>
        <v>0</v>
      </c>
      <c r="I4" s="6">
        <f>'LAGGING INDICATORS'!I3</f>
        <v>0</v>
      </c>
      <c r="J4" s="6">
        <f>'LAGGING INDICATORS'!J3</f>
        <v>0</v>
      </c>
      <c r="K4" s="6">
        <f>'LAGGING INDICATORS'!K3</f>
        <v>30</v>
      </c>
      <c r="L4" s="7">
        <f>'LEADING INDICATORS'!C3</f>
        <v>0</v>
      </c>
      <c r="M4" s="7">
        <f>'LEADING INDICATORS'!D3</f>
        <v>0</v>
      </c>
      <c r="N4" s="7">
        <f>'LEADING INDICATORS'!E3</f>
        <v>0</v>
      </c>
      <c r="O4" s="7">
        <f>'LEADING INDICATORS'!F3</f>
        <v>1</v>
      </c>
      <c r="P4" s="7">
        <f>'LEADING INDICATORS'!G3</f>
        <v>1</v>
      </c>
      <c r="Q4" s="7">
        <f>'LEADING INDICATORS'!H3</f>
        <v>0</v>
      </c>
      <c r="R4" s="15">
        <f>'ENVIRONMENTAL CONTROLS'!C3</f>
        <v>0</v>
      </c>
      <c r="S4" s="15">
        <f>'ENVIRONMENTAL CONTROLS'!D3</f>
        <v>0</v>
      </c>
      <c r="T4" s="15">
        <f>'ENVIRONMENTAL CONTROLS'!E3</f>
        <v>0</v>
      </c>
      <c r="U4" s="17">
        <f>'ENVIRONMENTAL CONTROLS'!F3</f>
        <v>633</v>
      </c>
      <c r="V4" s="17">
        <f>'ENVIRONMENTAL CONTROLS'!G3</f>
        <v>3791</v>
      </c>
      <c r="W4" s="17">
        <f>'ENVIRONMENTAL CONTROLS'!H3</f>
        <v>1679.3489999999999</v>
      </c>
      <c r="X4" s="17">
        <f>'ENVIRONMENTAL CONTROLS'!I3</f>
        <v>1398.8789999999999</v>
      </c>
      <c r="Y4" s="17">
        <f>'ENVIRONMENTAL CONTROLS'!J3</f>
        <v>3078.2280000000001</v>
      </c>
      <c r="Z4" s="17">
        <f>'ENVIRONMENTAL CONTROLS'!K3</f>
        <v>0</v>
      </c>
      <c r="AA4" s="27">
        <f>'SAFETY TRAINING'!C3</f>
        <v>1</v>
      </c>
      <c r="AB4" s="27">
        <f>'SAFETY TRAINING'!D3</f>
        <v>105</v>
      </c>
      <c r="AC4" s="27">
        <f>'SAFETY TRAINING'!E3</f>
        <v>105</v>
      </c>
      <c r="AD4" s="27">
        <f>'SAFETY TRAINING'!F3</f>
        <v>72</v>
      </c>
      <c r="AE4" s="27">
        <f>'SAFETY TRAINING'!G3</f>
        <v>275000</v>
      </c>
      <c r="AF4" s="13">
        <f>'5S SCORES'!C3</f>
        <v>0</v>
      </c>
      <c r="AG4" s="58">
        <f>'QUALITY CONTROL'!C3</f>
        <v>0</v>
      </c>
      <c r="AH4" s="58">
        <f>'QUALITY CONTROL'!D3</f>
        <v>0</v>
      </c>
      <c r="AI4" s="58">
        <f>'QUALITY CONTROL'!E3</f>
        <v>0</v>
      </c>
      <c r="AJ4" s="58">
        <f>'QUALITY CONTROL'!F3</f>
        <v>0</v>
      </c>
      <c r="AK4" s="58">
        <f>'QUALITY CONTROL'!G3</f>
        <v>0</v>
      </c>
      <c r="AL4" s="58">
        <f>'QUALITY CONTROL'!H3</f>
        <v>0</v>
      </c>
      <c r="AM4" s="58">
        <f>'QUALITY CONTROL'!I3</f>
        <v>0</v>
      </c>
      <c r="AN4" s="104">
        <f>'QUALITY CONTROL'!J3</f>
        <v>0</v>
      </c>
    </row>
    <row r="5" spans="1:40" x14ac:dyDescent="0.2">
      <c r="A5" s="12">
        <v>45017</v>
      </c>
      <c r="B5" s="26" t="s">
        <v>10</v>
      </c>
      <c r="C5" s="6">
        <f>'LAGGING INDICATORS'!C4</f>
        <v>0</v>
      </c>
      <c r="D5" s="6">
        <f>'LAGGING INDICATORS'!D4</f>
        <v>0</v>
      </c>
      <c r="E5" s="6">
        <f>'LAGGING INDICATORS'!E4</f>
        <v>0</v>
      </c>
      <c r="F5" s="6">
        <f>'LAGGING INDICATORS'!F4</f>
        <v>0</v>
      </c>
      <c r="G5" s="6">
        <f>'LAGGING INDICATORS'!G4</f>
        <v>0</v>
      </c>
      <c r="H5" s="6">
        <f>'LAGGING INDICATORS'!H4</f>
        <v>0</v>
      </c>
      <c r="I5" s="6">
        <f>'LAGGING INDICATORS'!I4</f>
        <v>0</v>
      </c>
      <c r="J5" s="6">
        <f>'LAGGING INDICATORS'!J4</f>
        <v>0</v>
      </c>
      <c r="K5" s="6">
        <f>'LAGGING INDICATORS'!K4</f>
        <v>30</v>
      </c>
      <c r="L5" s="7">
        <f>'LEADING INDICATORS'!C4</f>
        <v>2</v>
      </c>
      <c r="M5" s="7">
        <f>'LEADING INDICATORS'!D4</f>
        <v>0</v>
      </c>
      <c r="N5" s="7">
        <f>'LEADING INDICATORS'!E4</f>
        <v>0</v>
      </c>
      <c r="O5" s="7">
        <f>'LEADING INDICATORS'!F4</f>
        <v>1</v>
      </c>
      <c r="P5" s="7">
        <f>'LEADING INDICATORS'!G4</f>
        <v>0</v>
      </c>
      <c r="Q5" s="7">
        <f>'LEADING INDICATORS'!H4</f>
        <v>1</v>
      </c>
      <c r="R5" s="15">
        <f>'ENVIRONMENTAL CONTROLS'!C4</f>
        <v>0</v>
      </c>
      <c r="S5" s="15">
        <f>'ENVIRONMENTAL CONTROLS'!D4</f>
        <v>0</v>
      </c>
      <c r="T5" s="15">
        <f>'ENVIRONMENTAL CONTROLS'!E4</f>
        <v>1</v>
      </c>
      <c r="U5" s="17">
        <f>'ENVIRONMENTAL CONTROLS'!F4</f>
        <v>1082.3999999999999</v>
      </c>
      <c r="V5" s="17">
        <f>'ENVIRONMENTAL CONTROLS'!G4</f>
        <v>17763</v>
      </c>
      <c r="W5" s="17">
        <f>'ENVIRONMENTAL CONTROLS'!H4</f>
        <v>2871.6071999999995</v>
      </c>
      <c r="X5" s="17">
        <f>'ENVIRONMENTAL CONTROLS'!I4</f>
        <v>6554.5469999999996</v>
      </c>
      <c r="Y5" s="17">
        <f>'ENVIRONMENTAL CONTROLS'!J4</f>
        <v>9426.154199999999</v>
      </c>
      <c r="Z5" s="17">
        <f>'ENVIRONMENTAL CONTROLS'!K4</f>
        <v>0</v>
      </c>
      <c r="AA5" s="27">
        <f>'SAFETY TRAINING'!C4</f>
        <v>0</v>
      </c>
      <c r="AB5" s="27">
        <f>'SAFETY TRAINING'!D4</f>
        <v>0</v>
      </c>
      <c r="AC5" s="27">
        <f>'SAFETY TRAINING'!E4</f>
        <v>0</v>
      </c>
      <c r="AD5" s="27">
        <f>'SAFETY TRAINING'!F4</f>
        <v>0</v>
      </c>
      <c r="AE5" s="27">
        <f>'SAFETY TRAINING'!G4</f>
        <v>0</v>
      </c>
      <c r="AF5" s="13">
        <f>'5S SCORES'!C4</f>
        <v>0</v>
      </c>
      <c r="AG5" s="58">
        <f>'QUALITY CONTROL'!C4</f>
        <v>0</v>
      </c>
      <c r="AH5" s="58">
        <f>'QUALITY CONTROL'!D4</f>
        <v>0</v>
      </c>
      <c r="AI5" s="58">
        <f>'QUALITY CONTROL'!E4</f>
        <v>0</v>
      </c>
      <c r="AJ5" s="58">
        <f>'QUALITY CONTROL'!F4</f>
        <v>0</v>
      </c>
      <c r="AK5" s="58">
        <f>'QUALITY CONTROL'!G4</f>
        <v>0</v>
      </c>
      <c r="AL5" s="58">
        <f>'QUALITY CONTROL'!H4</f>
        <v>0</v>
      </c>
      <c r="AM5" s="58">
        <f>'QUALITY CONTROL'!I4</f>
        <v>0</v>
      </c>
      <c r="AN5" s="104">
        <f>'QUALITY CONTROL'!J4</f>
        <v>0</v>
      </c>
    </row>
    <row r="6" spans="1:40" x14ac:dyDescent="0.2">
      <c r="A6" s="12">
        <v>45017</v>
      </c>
      <c r="B6" s="26" t="s">
        <v>11</v>
      </c>
      <c r="C6" s="6">
        <f>'LAGGING INDICATORS'!C5</f>
        <v>0</v>
      </c>
      <c r="D6" s="6">
        <f>'LAGGING INDICATORS'!D5</f>
        <v>0</v>
      </c>
      <c r="E6" s="6">
        <f>'LAGGING INDICATORS'!E5</f>
        <v>0</v>
      </c>
      <c r="F6" s="6">
        <f>'LAGGING INDICATORS'!F5</f>
        <v>0</v>
      </c>
      <c r="G6" s="6">
        <f>'LAGGING INDICATORS'!G5</f>
        <v>0</v>
      </c>
      <c r="H6" s="6">
        <f>'LAGGING INDICATORS'!H5</f>
        <v>0</v>
      </c>
      <c r="I6" s="6">
        <f>'LAGGING INDICATORS'!I5</f>
        <v>0</v>
      </c>
      <c r="J6" s="6">
        <f>'LAGGING INDICATORS'!J5</f>
        <v>0</v>
      </c>
      <c r="K6" s="6">
        <f>'LAGGING INDICATORS'!K5</f>
        <v>30</v>
      </c>
      <c r="L6" s="7">
        <f>'LEADING INDICATORS'!C5</f>
        <v>0</v>
      </c>
      <c r="M6" s="7">
        <f>'LEADING INDICATORS'!D5</f>
        <v>0</v>
      </c>
      <c r="N6" s="7">
        <f>'LEADING INDICATORS'!E5</f>
        <v>0</v>
      </c>
      <c r="O6" s="7">
        <f>'LEADING INDICATORS'!F5</f>
        <v>0</v>
      </c>
      <c r="P6" s="7">
        <f>'LEADING INDICATORS'!G5</f>
        <v>0</v>
      </c>
      <c r="Q6" s="7">
        <f>'LEADING INDICATORS'!H5</f>
        <v>0</v>
      </c>
      <c r="R6" s="15">
        <f>'ENVIRONMENTAL CONTROLS'!C5</f>
        <v>0</v>
      </c>
      <c r="S6" s="15">
        <f>'ENVIRONMENTAL CONTROLS'!D5</f>
        <v>0</v>
      </c>
      <c r="T6" s="15">
        <f>'ENVIRONMENTAL CONTROLS'!E5</f>
        <v>14</v>
      </c>
      <c r="U6" s="17">
        <f>'ENVIRONMENTAL CONTROLS'!F5</f>
        <v>0</v>
      </c>
      <c r="V6" s="17">
        <f>'ENVIRONMENTAL CONTROLS'!G5</f>
        <v>0</v>
      </c>
      <c r="W6" s="17">
        <f>'ENVIRONMENTAL CONTROLS'!H5</f>
        <v>0</v>
      </c>
      <c r="X6" s="17">
        <f>'ENVIRONMENTAL CONTROLS'!I5</f>
        <v>0</v>
      </c>
      <c r="Y6" s="17">
        <f>'ENVIRONMENTAL CONTROLS'!J5</f>
        <v>0</v>
      </c>
      <c r="Z6" s="17">
        <f>'ENVIRONMENTAL CONTROLS'!K5</f>
        <v>0</v>
      </c>
      <c r="AA6" s="27">
        <f>'SAFETY TRAINING'!C5</f>
        <v>0</v>
      </c>
      <c r="AB6" s="27">
        <f>'SAFETY TRAINING'!D5</f>
        <v>0</v>
      </c>
      <c r="AC6" s="27">
        <f>'SAFETY TRAINING'!E5</f>
        <v>0</v>
      </c>
      <c r="AD6" s="27">
        <f>'SAFETY TRAINING'!F5</f>
        <v>0</v>
      </c>
      <c r="AE6" s="27">
        <f>'SAFETY TRAINING'!G5</f>
        <v>0</v>
      </c>
      <c r="AF6" s="13">
        <f>'5S SCORES'!C5</f>
        <v>0</v>
      </c>
      <c r="AG6" s="58">
        <f>'QUALITY CONTROL'!C5</f>
        <v>0</v>
      </c>
      <c r="AH6" s="58">
        <f>'QUALITY CONTROL'!D5</f>
        <v>0</v>
      </c>
      <c r="AI6" s="58">
        <f>'QUALITY CONTROL'!E5</f>
        <v>0</v>
      </c>
      <c r="AJ6" s="58">
        <f>'QUALITY CONTROL'!F5</f>
        <v>0</v>
      </c>
      <c r="AK6" s="58">
        <f>'QUALITY CONTROL'!G5</f>
        <v>0</v>
      </c>
      <c r="AL6" s="58">
        <f>'QUALITY CONTROL'!H5</f>
        <v>0</v>
      </c>
      <c r="AM6" s="58">
        <f>'QUALITY CONTROL'!I5</f>
        <v>0</v>
      </c>
      <c r="AN6" s="104">
        <f>'QUALITY CONTROL'!J5</f>
        <v>0</v>
      </c>
    </row>
    <row r="7" spans="1:40" x14ac:dyDescent="0.2">
      <c r="A7" s="12">
        <v>45017</v>
      </c>
      <c r="B7" s="26" t="s">
        <v>12</v>
      </c>
      <c r="C7" s="6">
        <f>'LAGGING INDICATORS'!C6</f>
        <v>0</v>
      </c>
      <c r="D7" s="6">
        <f>'LAGGING INDICATORS'!D6</f>
        <v>0</v>
      </c>
      <c r="E7" s="6">
        <f>'LAGGING INDICATORS'!E6</f>
        <v>0</v>
      </c>
      <c r="F7" s="6">
        <f>'LAGGING INDICATORS'!F6</f>
        <v>0</v>
      </c>
      <c r="G7" s="6">
        <f>'LAGGING INDICATORS'!G6</f>
        <v>0</v>
      </c>
      <c r="H7" s="6">
        <f>'LAGGING INDICATORS'!H6</f>
        <v>0</v>
      </c>
      <c r="I7" s="6">
        <f>'LAGGING INDICATORS'!I6</f>
        <v>0</v>
      </c>
      <c r="J7" s="6">
        <f>'LAGGING INDICATORS'!J6</f>
        <v>0</v>
      </c>
      <c r="K7" s="6">
        <f>'LAGGING INDICATORS'!K6</f>
        <v>30</v>
      </c>
      <c r="L7" s="7">
        <f>'LEADING INDICATORS'!C6</f>
        <v>0</v>
      </c>
      <c r="M7" s="7">
        <f>'LEADING INDICATORS'!D6</f>
        <v>0</v>
      </c>
      <c r="N7" s="7">
        <f>'LEADING INDICATORS'!E6</f>
        <v>0</v>
      </c>
      <c r="O7" s="7">
        <f>'LEADING INDICATORS'!F6</f>
        <v>0</v>
      </c>
      <c r="P7" s="7">
        <f>'LEADING INDICATORS'!G6</f>
        <v>0</v>
      </c>
      <c r="Q7" s="7">
        <f>'LEADING INDICATORS'!H6</f>
        <v>0</v>
      </c>
      <c r="R7" s="15">
        <f>'ENVIRONMENTAL CONTROLS'!C6</f>
        <v>0</v>
      </c>
      <c r="S7" s="15">
        <f>'ENVIRONMENTAL CONTROLS'!D6</f>
        <v>0</v>
      </c>
      <c r="T7" s="15">
        <f>'ENVIRONMENTAL CONTROLS'!E6</f>
        <v>0</v>
      </c>
      <c r="U7" s="17">
        <f>'ENVIRONMENTAL CONTROLS'!F6</f>
        <v>0</v>
      </c>
      <c r="V7" s="17">
        <f>'ENVIRONMENTAL CONTROLS'!G6</f>
        <v>0</v>
      </c>
      <c r="W7" s="17">
        <f>'ENVIRONMENTAL CONTROLS'!H6</f>
        <v>0</v>
      </c>
      <c r="X7" s="17">
        <f>'ENVIRONMENTAL CONTROLS'!I6</f>
        <v>0</v>
      </c>
      <c r="Y7" s="17">
        <f>'ENVIRONMENTAL CONTROLS'!J6</f>
        <v>0</v>
      </c>
      <c r="Z7" s="17">
        <f>'ENVIRONMENTAL CONTROLS'!K6</f>
        <v>0</v>
      </c>
      <c r="AA7" s="27">
        <f>'SAFETY TRAINING'!C6</f>
        <v>0</v>
      </c>
      <c r="AB7" s="27">
        <f>'SAFETY TRAINING'!D6</f>
        <v>0</v>
      </c>
      <c r="AC7" s="27">
        <f>'SAFETY TRAINING'!E6</f>
        <v>0</v>
      </c>
      <c r="AD7" s="27">
        <f>'SAFETY TRAINING'!F6</f>
        <v>0</v>
      </c>
      <c r="AE7" s="27">
        <f>'SAFETY TRAINING'!G6</f>
        <v>0</v>
      </c>
      <c r="AF7" s="13">
        <f>'5S SCORES'!C6</f>
        <v>0</v>
      </c>
      <c r="AG7" s="58">
        <f>'QUALITY CONTROL'!C6</f>
        <v>0</v>
      </c>
      <c r="AH7" s="58">
        <f>'QUALITY CONTROL'!D6</f>
        <v>0</v>
      </c>
      <c r="AI7" s="58">
        <f>'QUALITY CONTROL'!E6</f>
        <v>0</v>
      </c>
      <c r="AJ7" s="58">
        <f>'QUALITY CONTROL'!F6</f>
        <v>0</v>
      </c>
      <c r="AK7" s="58">
        <f>'QUALITY CONTROL'!G6</f>
        <v>0</v>
      </c>
      <c r="AL7" s="58">
        <f>'QUALITY CONTROL'!H6</f>
        <v>0</v>
      </c>
      <c r="AM7" s="58">
        <f>'QUALITY CONTROL'!I6</f>
        <v>0</v>
      </c>
      <c r="AN7" s="104">
        <f>'QUALITY CONTROL'!J6</f>
        <v>0</v>
      </c>
    </row>
    <row r="8" spans="1:40" x14ac:dyDescent="0.2">
      <c r="A8" s="12">
        <v>45017</v>
      </c>
      <c r="B8" s="26" t="s">
        <v>13</v>
      </c>
      <c r="C8" s="6">
        <f>'LAGGING INDICATORS'!C7</f>
        <v>0</v>
      </c>
      <c r="D8" s="6">
        <f>'LAGGING INDICATORS'!D7</f>
        <v>0</v>
      </c>
      <c r="E8" s="6">
        <f>'LAGGING INDICATORS'!E7</f>
        <v>0</v>
      </c>
      <c r="F8" s="6">
        <f>'LAGGING INDICATORS'!F7</f>
        <v>0</v>
      </c>
      <c r="G8" s="6">
        <f>'LAGGING INDICATORS'!G7</f>
        <v>0</v>
      </c>
      <c r="H8" s="6">
        <f>'LAGGING INDICATORS'!H7</f>
        <v>0</v>
      </c>
      <c r="I8" s="6">
        <f>'LAGGING INDICATORS'!I7</f>
        <v>0</v>
      </c>
      <c r="J8" s="6">
        <f>'LAGGING INDICATORS'!J7</f>
        <v>0</v>
      </c>
      <c r="K8" s="6">
        <f>'LAGGING INDICATORS'!K7</f>
        <v>30</v>
      </c>
      <c r="L8" s="7">
        <f>'LEADING INDICATORS'!C7</f>
        <v>0</v>
      </c>
      <c r="M8" s="7">
        <f>'LEADING INDICATORS'!D7</f>
        <v>0</v>
      </c>
      <c r="N8" s="7">
        <f>'LEADING INDICATORS'!E7</f>
        <v>0</v>
      </c>
      <c r="O8" s="7">
        <f>'LEADING INDICATORS'!F7</f>
        <v>0</v>
      </c>
      <c r="P8" s="7">
        <f>'LEADING INDICATORS'!G7</f>
        <v>0</v>
      </c>
      <c r="Q8" s="7">
        <f>'LEADING INDICATORS'!H7</f>
        <v>0</v>
      </c>
      <c r="R8" s="15">
        <f>'ENVIRONMENTAL CONTROLS'!C7</f>
        <v>0</v>
      </c>
      <c r="S8" s="15">
        <f>'ENVIRONMENTAL CONTROLS'!D7</f>
        <v>0</v>
      </c>
      <c r="T8" s="15">
        <f>'ENVIRONMENTAL CONTROLS'!E7</f>
        <v>0</v>
      </c>
      <c r="U8" s="17">
        <f>'ENVIRONMENTAL CONTROLS'!F7</f>
        <v>0</v>
      </c>
      <c r="V8" s="17">
        <f>'ENVIRONMENTAL CONTROLS'!G7</f>
        <v>2101</v>
      </c>
      <c r="W8" s="17">
        <f>'ENVIRONMENTAL CONTROLS'!H7</f>
        <v>0</v>
      </c>
      <c r="X8" s="17">
        <f>'ENVIRONMENTAL CONTROLS'!I7</f>
        <v>775.26900000000001</v>
      </c>
      <c r="Y8" s="17">
        <f>'ENVIRONMENTAL CONTROLS'!J7</f>
        <v>775.26900000000001</v>
      </c>
      <c r="Z8" s="17">
        <f>'ENVIRONMENTAL CONTROLS'!K7</f>
        <v>0</v>
      </c>
      <c r="AA8" s="27">
        <f>'SAFETY TRAINING'!C7</f>
        <v>1</v>
      </c>
      <c r="AB8" s="27">
        <f>'SAFETY TRAINING'!D7</f>
        <v>4</v>
      </c>
      <c r="AC8" s="27">
        <f>'SAFETY TRAINING'!E7</f>
        <v>4</v>
      </c>
      <c r="AD8" s="27">
        <f>'SAFETY TRAINING'!F7</f>
        <v>7</v>
      </c>
      <c r="AE8" s="27">
        <f>'SAFETY TRAINING'!G7</f>
        <v>0</v>
      </c>
      <c r="AF8" s="13">
        <f>'5S SCORES'!C7</f>
        <v>0</v>
      </c>
      <c r="AG8" s="58">
        <f>'QUALITY CONTROL'!C7</f>
        <v>0</v>
      </c>
      <c r="AH8" s="58">
        <f>'QUALITY CONTROL'!D7</f>
        <v>0</v>
      </c>
      <c r="AI8" s="58">
        <f>'QUALITY CONTROL'!E7</f>
        <v>0</v>
      </c>
      <c r="AJ8" s="58">
        <f>'QUALITY CONTROL'!F7</f>
        <v>0</v>
      </c>
      <c r="AK8" s="58">
        <f>'QUALITY CONTROL'!G7</f>
        <v>0</v>
      </c>
      <c r="AL8" s="58">
        <f>'QUALITY CONTROL'!H7</f>
        <v>0</v>
      </c>
      <c r="AM8" s="58">
        <f>'QUALITY CONTROL'!I7</f>
        <v>0</v>
      </c>
      <c r="AN8" s="104">
        <f>'QUALITY CONTROL'!J7</f>
        <v>0</v>
      </c>
    </row>
    <row r="9" spans="1:40" x14ac:dyDescent="0.2">
      <c r="A9" s="12">
        <v>45017</v>
      </c>
      <c r="B9" s="26" t="s">
        <v>14</v>
      </c>
      <c r="C9" s="6">
        <f>'LAGGING INDICATORS'!C8</f>
        <v>0</v>
      </c>
      <c r="D9" s="6">
        <f>'LAGGING INDICATORS'!D8</f>
        <v>0</v>
      </c>
      <c r="E9" s="6">
        <f>'LAGGING INDICATORS'!E8</f>
        <v>0</v>
      </c>
      <c r="F9" s="6">
        <f>'LAGGING INDICATORS'!F8</f>
        <v>0</v>
      </c>
      <c r="G9" s="6">
        <f>'LAGGING INDICATORS'!G8</f>
        <v>0</v>
      </c>
      <c r="H9" s="6">
        <f>'LAGGING INDICATORS'!H8</f>
        <v>0</v>
      </c>
      <c r="I9" s="6">
        <f>'LAGGING INDICATORS'!I8</f>
        <v>0</v>
      </c>
      <c r="J9" s="6">
        <f>'LAGGING INDICATORS'!J8</f>
        <v>0</v>
      </c>
      <c r="K9" s="6">
        <f>'LAGGING INDICATORS'!K8</f>
        <v>30</v>
      </c>
      <c r="L9" s="7">
        <f>'LEADING INDICATORS'!C8</f>
        <v>0</v>
      </c>
      <c r="M9" s="7">
        <f>'LEADING INDICATORS'!D8</f>
        <v>0</v>
      </c>
      <c r="N9" s="7">
        <f>'LEADING INDICATORS'!E8</f>
        <v>0</v>
      </c>
      <c r="O9" s="7">
        <f>'LEADING INDICATORS'!F8</f>
        <v>0</v>
      </c>
      <c r="P9" s="7">
        <f>'LEADING INDICATORS'!G8</f>
        <v>0</v>
      </c>
      <c r="Q9" s="7">
        <f>'LEADING INDICATORS'!H8</f>
        <v>0</v>
      </c>
      <c r="R9" s="15">
        <f>'ENVIRONMENTAL CONTROLS'!C8</f>
        <v>0</v>
      </c>
      <c r="S9" s="15">
        <f>'ENVIRONMENTAL CONTROLS'!D8</f>
        <v>0</v>
      </c>
      <c r="T9" s="15">
        <f>'ENVIRONMENTAL CONTROLS'!E8</f>
        <v>0</v>
      </c>
      <c r="U9" s="17">
        <f>'ENVIRONMENTAL CONTROLS'!F8</f>
        <v>0</v>
      </c>
      <c r="V9" s="17">
        <f>'ENVIRONMENTAL CONTROLS'!G8</f>
        <v>0</v>
      </c>
      <c r="W9" s="17">
        <f>'ENVIRONMENTAL CONTROLS'!H8</f>
        <v>0</v>
      </c>
      <c r="X9" s="17">
        <f>'ENVIRONMENTAL CONTROLS'!I8</f>
        <v>0</v>
      </c>
      <c r="Y9" s="17">
        <f>'ENVIRONMENTAL CONTROLS'!J8</f>
        <v>0</v>
      </c>
      <c r="Z9" s="17">
        <f>'ENVIRONMENTAL CONTROLS'!K8</f>
        <v>0</v>
      </c>
      <c r="AA9" s="27">
        <f>'SAFETY TRAINING'!C8</f>
        <v>0</v>
      </c>
      <c r="AB9" s="27">
        <f>'SAFETY TRAINING'!D8</f>
        <v>0</v>
      </c>
      <c r="AC9" s="27">
        <f>'SAFETY TRAINING'!E8</f>
        <v>0</v>
      </c>
      <c r="AD9" s="27">
        <f>'SAFETY TRAINING'!F8</f>
        <v>0</v>
      </c>
      <c r="AE9" s="27">
        <f>'SAFETY TRAINING'!G8</f>
        <v>0</v>
      </c>
      <c r="AF9" s="13">
        <f>'5S SCORES'!C8</f>
        <v>0</v>
      </c>
      <c r="AG9" s="58">
        <f>'QUALITY CONTROL'!C8</f>
        <v>0</v>
      </c>
      <c r="AH9" s="58">
        <f>'QUALITY CONTROL'!D8</f>
        <v>0</v>
      </c>
      <c r="AI9" s="58">
        <f>'QUALITY CONTROL'!E8</f>
        <v>0</v>
      </c>
      <c r="AJ9" s="58">
        <f>'QUALITY CONTROL'!F8</f>
        <v>0</v>
      </c>
      <c r="AK9" s="58">
        <f>'QUALITY CONTROL'!G8</f>
        <v>0</v>
      </c>
      <c r="AL9" s="58">
        <f>'QUALITY CONTROL'!H8</f>
        <v>0</v>
      </c>
      <c r="AM9" s="58">
        <f>'QUALITY CONTROL'!I8</f>
        <v>0</v>
      </c>
      <c r="AN9" s="104">
        <f>'QUALITY CONTROL'!J8</f>
        <v>0</v>
      </c>
    </row>
    <row r="10" spans="1:40" x14ac:dyDescent="0.2">
      <c r="A10" s="12">
        <v>45017</v>
      </c>
      <c r="B10" s="26" t="s">
        <v>15</v>
      </c>
      <c r="C10" s="6">
        <f>'LAGGING INDICATORS'!C9</f>
        <v>0</v>
      </c>
      <c r="D10" s="6">
        <f>'LAGGING INDICATORS'!D9</f>
        <v>0</v>
      </c>
      <c r="E10" s="6">
        <f>'LAGGING INDICATORS'!E9</f>
        <v>0</v>
      </c>
      <c r="F10" s="6">
        <f>'LAGGING INDICATORS'!F9</f>
        <v>0</v>
      </c>
      <c r="G10" s="6">
        <f>'LAGGING INDICATORS'!G9</f>
        <v>0</v>
      </c>
      <c r="H10" s="6">
        <f>'LAGGING INDICATORS'!H9</f>
        <v>0</v>
      </c>
      <c r="I10" s="6">
        <f>'LAGGING INDICATORS'!I9</f>
        <v>0</v>
      </c>
      <c r="J10" s="6">
        <f>'LAGGING INDICATORS'!J9</f>
        <v>0</v>
      </c>
      <c r="K10" s="6">
        <f>'LAGGING INDICATORS'!K9</f>
        <v>30</v>
      </c>
      <c r="L10" s="7">
        <f>'LEADING INDICATORS'!C9</f>
        <v>4</v>
      </c>
      <c r="M10" s="7">
        <f>'LEADING INDICATORS'!D9</f>
        <v>0</v>
      </c>
      <c r="N10" s="7">
        <f>'LEADING INDICATORS'!E9</f>
        <v>0</v>
      </c>
      <c r="O10" s="7">
        <f>'LEADING INDICATORS'!F9</f>
        <v>0</v>
      </c>
      <c r="P10" s="7">
        <f>'LEADING INDICATORS'!G9</f>
        <v>0</v>
      </c>
      <c r="Q10" s="7">
        <f>'LEADING INDICATORS'!H9</f>
        <v>0</v>
      </c>
      <c r="R10" s="15">
        <f>'ENVIRONMENTAL CONTROLS'!C9</f>
        <v>0</v>
      </c>
      <c r="S10" s="15">
        <f>'ENVIRONMENTAL CONTROLS'!D9</f>
        <v>0</v>
      </c>
      <c r="T10" s="15">
        <f>'ENVIRONMENTAL CONTROLS'!E9</f>
        <v>0</v>
      </c>
      <c r="U10" s="17">
        <f>'ENVIRONMENTAL CONTROLS'!F9</f>
        <v>0</v>
      </c>
      <c r="V10" s="17">
        <f>'ENVIRONMENTAL CONTROLS'!G9</f>
        <v>4067</v>
      </c>
      <c r="W10" s="17">
        <f>'ENVIRONMENTAL CONTROLS'!H9</f>
        <v>0</v>
      </c>
      <c r="X10" s="17">
        <f>'ENVIRONMENTAL CONTROLS'!I9</f>
        <v>1500.723</v>
      </c>
      <c r="Y10" s="17">
        <f>'ENVIRONMENTAL CONTROLS'!J9</f>
        <v>1500.723</v>
      </c>
      <c r="Z10" s="17">
        <f>'ENVIRONMENTAL CONTROLS'!K9</f>
        <v>0</v>
      </c>
      <c r="AA10" s="27">
        <f>'SAFETY TRAINING'!C9</f>
        <v>0</v>
      </c>
      <c r="AB10" s="27">
        <f>'SAFETY TRAINING'!D9</f>
        <v>0</v>
      </c>
      <c r="AC10" s="27">
        <f>'SAFETY TRAINING'!E9</f>
        <v>0</v>
      </c>
      <c r="AD10" s="27">
        <f>'SAFETY TRAINING'!F9</f>
        <v>0</v>
      </c>
      <c r="AE10" s="27">
        <f>'SAFETY TRAINING'!G9</f>
        <v>0</v>
      </c>
      <c r="AF10" s="13">
        <f>'5S SCORES'!C9</f>
        <v>0</v>
      </c>
      <c r="AG10" s="58">
        <f>'QUALITY CONTROL'!C9</f>
        <v>0</v>
      </c>
      <c r="AH10" s="58">
        <f>'QUALITY CONTROL'!D9</f>
        <v>0</v>
      </c>
      <c r="AI10" s="58">
        <f>'QUALITY CONTROL'!E9</f>
        <v>0</v>
      </c>
      <c r="AJ10" s="58">
        <f>'QUALITY CONTROL'!F9</f>
        <v>0</v>
      </c>
      <c r="AK10" s="58">
        <f>'QUALITY CONTROL'!G9</f>
        <v>0</v>
      </c>
      <c r="AL10" s="58">
        <f>'QUALITY CONTROL'!H9</f>
        <v>0</v>
      </c>
      <c r="AM10" s="58">
        <f>'QUALITY CONTROL'!I9</f>
        <v>0</v>
      </c>
      <c r="AN10" s="104">
        <f>'QUALITY CONTROL'!J9</f>
        <v>0</v>
      </c>
    </row>
    <row r="11" spans="1:40" x14ac:dyDescent="0.2">
      <c r="A11" s="12">
        <v>45017</v>
      </c>
      <c r="B11" s="26" t="s">
        <v>16</v>
      </c>
      <c r="C11" s="6">
        <f>'LAGGING INDICATORS'!C10</f>
        <v>0</v>
      </c>
      <c r="D11" s="6">
        <f>'LAGGING INDICATORS'!D10</f>
        <v>0</v>
      </c>
      <c r="E11" s="6">
        <f>'LAGGING INDICATORS'!E10</f>
        <v>0</v>
      </c>
      <c r="F11" s="6">
        <f>'LAGGING INDICATORS'!F10</f>
        <v>0</v>
      </c>
      <c r="G11" s="6">
        <f>'LAGGING INDICATORS'!G10</f>
        <v>0</v>
      </c>
      <c r="H11" s="6">
        <f>'LAGGING INDICATORS'!H10</f>
        <v>0</v>
      </c>
      <c r="I11" s="6">
        <f>'LAGGING INDICATORS'!I10</f>
        <v>0</v>
      </c>
      <c r="J11" s="6">
        <f>'LAGGING INDICATORS'!J10</f>
        <v>0</v>
      </c>
      <c r="K11" s="6">
        <f>'LAGGING INDICATORS'!K10</f>
        <v>30</v>
      </c>
      <c r="L11" s="7">
        <f>'LEADING INDICATORS'!C10</f>
        <v>0</v>
      </c>
      <c r="M11" s="7">
        <f>'LEADING INDICATORS'!D10</f>
        <v>0</v>
      </c>
      <c r="N11" s="7">
        <f>'LEADING INDICATORS'!E10</f>
        <v>0</v>
      </c>
      <c r="O11" s="7">
        <f>'LEADING INDICATORS'!F10</f>
        <v>0</v>
      </c>
      <c r="P11" s="7">
        <f>'LEADING INDICATORS'!G10</f>
        <v>0</v>
      </c>
      <c r="Q11" s="7">
        <f>'LEADING INDICATORS'!H10</f>
        <v>0</v>
      </c>
      <c r="R11" s="15">
        <f>'ENVIRONMENTAL CONTROLS'!C10</f>
        <v>0</v>
      </c>
      <c r="S11" s="15">
        <f>'ENVIRONMENTAL CONTROLS'!D10</f>
        <v>0</v>
      </c>
      <c r="T11" s="15">
        <f>'ENVIRONMENTAL CONTROLS'!E10</f>
        <v>0</v>
      </c>
      <c r="U11" s="17">
        <f>'ENVIRONMENTAL CONTROLS'!F10</f>
        <v>693</v>
      </c>
      <c r="V11" s="17">
        <f>'ENVIRONMENTAL CONTROLS'!G10</f>
        <v>1356</v>
      </c>
      <c r="W11" s="17">
        <f>'ENVIRONMENTAL CONTROLS'!H10</f>
        <v>1838.529</v>
      </c>
      <c r="X11" s="17">
        <f>'ENVIRONMENTAL CONTROLS'!I10</f>
        <v>500.36399999999998</v>
      </c>
      <c r="Y11" s="17">
        <f>'ENVIRONMENTAL CONTROLS'!J10</f>
        <v>2338.893</v>
      </c>
      <c r="Z11" s="17">
        <f>'ENVIRONMENTAL CONTROLS'!K10</f>
        <v>0</v>
      </c>
      <c r="AA11" s="27">
        <f>'SAFETY TRAINING'!C10</f>
        <v>0</v>
      </c>
      <c r="AB11" s="27">
        <f>'SAFETY TRAINING'!D10</f>
        <v>0</v>
      </c>
      <c r="AC11" s="27">
        <f>'SAFETY TRAINING'!E10</f>
        <v>0</v>
      </c>
      <c r="AD11" s="27">
        <f>'SAFETY TRAINING'!F10</f>
        <v>0</v>
      </c>
      <c r="AE11" s="27">
        <f>'SAFETY TRAINING'!G10</f>
        <v>0</v>
      </c>
      <c r="AF11" s="13">
        <f>'5S SCORES'!C10</f>
        <v>0</v>
      </c>
      <c r="AG11" s="58">
        <f>'QUALITY CONTROL'!C10</f>
        <v>0</v>
      </c>
      <c r="AH11" s="58">
        <f>'QUALITY CONTROL'!D10</f>
        <v>0</v>
      </c>
      <c r="AI11" s="58">
        <f>'QUALITY CONTROL'!E10</f>
        <v>0</v>
      </c>
      <c r="AJ11" s="58">
        <f>'QUALITY CONTROL'!F10</f>
        <v>0</v>
      </c>
      <c r="AK11" s="58">
        <f>'QUALITY CONTROL'!G10</f>
        <v>0</v>
      </c>
      <c r="AL11" s="58">
        <f>'QUALITY CONTROL'!H10</f>
        <v>0</v>
      </c>
      <c r="AM11" s="58">
        <f>'QUALITY CONTROL'!I10</f>
        <v>0</v>
      </c>
      <c r="AN11" s="104">
        <f>'QUALITY CONTROL'!J10</f>
        <v>0</v>
      </c>
    </row>
    <row r="12" spans="1:40" x14ac:dyDescent="0.2">
      <c r="A12" s="12">
        <v>45017</v>
      </c>
      <c r="B12" s="26" t="s">
        <v>33</v>
      </c>
      <c r="C12" s="6">
        <f>'LAGGING INDICATORS'!C11</f>
        <v>0</v>
      </c>
      <c r="D12" s="6">
        <f>'LAGGING INDICATORS'!D11</f>
        <v>0</v>
      </c>
      <c r="E12" s="6">
        <f>'LAGGING INDICATORS'!E11</f>
        <v>0</v>
      </c>
      <c r="F12" s="6">
        <f>'LAGGING INDICATORS'!F11</f>
        <v>0</v>
      </c>
      <c r="G12" s="6">
        <f>'LAGGING INDICATORS'!G11</f>
        <v>0</v>
      </c>
      <c r="H12" s="6">
        <f>'LAGGING INDICATORS'!H11</f>
        <v>0</v>
      </c>
      <c r="I12" s="6">
        <f>'LAGGING INDICATORS'!I11</f>
        <v>0</v>
      </c>
      <c r="J12" s="6">
        <f>'LAGGING INDICATORS'!J11</f>
        <v>0</v>
      </c>
      <c r="K12" s="6">
        <f>'LAGGING INDICATORS'!K11</f>
        <v>30</v>
      </c>
      <c r="L12" s="7">
        <f>'LEADING INDICATORS'!C11</f>
        <v>0</v>
      </c>
      <c r="M12" s="7">
        <f>'LEADING INDICATORS'!D11</f>
        <v>0</v>
      </c>
      <c r="N12" s="7">
        <f>'LEADING INDICATORS'!E11</f>
        <v>0</v>
      </c>
      <c r="O12" s="7">
        <f>'LEADING INDICATORS'!F11</f>
        <v>0</v>
      </c>
      <c r="P12" s="7">
        <f>'LEADING INDICATORS'!G11</f>
        <v>0</v>
      </c>
      <c r="Q12" s="7">
        <f>'LEADING INDICATORS'!H11</f>
        <v>1</v>
      </c>
      <c r="R12" s="15">
        <f>'ENVIRONMENTAL CONTROLS'!C11</f>
        <v>0</v>
      </c>
      <c r="S12" s="15">
        <f>'ENVIRONMENTAL CONTROLS'!D11</f>
        <v>0</v>
      </c>
      <c r="T12" s="15">
        <f>'ENVIRONMENTAL CONTROLS'!E11</f>
        <v>0</v>
      </c>
      <c r="U12" s="17">
        <f>'ENVIRONMENTAL CONTROLS'!F11</f>
        <v>3275</v>
      </c>
      <c r="V12" s="17">
        <f>'ENVIRONMENTAL CONTROLS'!G11</f>
        <v>12650</v>
      </c>
      <c r="W12" s="17">
        <f>'ENVIRONMENTAL CONTROLS'!H11</f>
        <v>8688.5750000000007</v>
      </c>
      <c r="X12" s="17">
        <f>'ENVIRONMENTAL CONTROLS'!I11</f>
        <v>4667.8500000000004</v>
      </c>
      <c r="Y12" s="17">
        <f>'ENVIRONMENTAL CONTROLS'!J11</f>
        <v>13356.425000000001</v>
      </c>
      <c r="Z12" s="17">
        <f>'ENVIRONMENTAL CONTROLS'!K11</f>
        <v>0</v>
      </c>
      <c r="AA12" s="27">
        <f>'SAFETY TRAINING'!C11</f>
        <v>0</v>
      </c>
      <c r="AB12" s="27">
        <f>'SAFETY TRAINING'!D11</f>
        <v>0</v>
      </c>
      <c r="AC12" s="27">
        <f>'SAFETY TRAINING'!E11</f>
        <v>0</v>
      </c>
      <c r="AD12" s="27">
        <f>'SAFETY TRAINING'!F11</f>
        <v>0</v>
      </c>
      <c r="AE12" s="27">
        <f>'SAFETY TRAINING'!G11</f>
        <v>0</v>
      </c>
      <c r="AF12" s="13">
        <f>'5S SCORES'!C11</f>
        <v>0</v>
      </c>
      <c r="AG12" s="58">
        <f>'QUALITY CONTROL'!C11</f>
        <v>0</v>
      </c>
      <c r="AH12" s="58">
        <f>'QUALITY CONTROL'!D11</f>
        <v>0</v>
      </c>
      <c r="AI12" s="58">
        <f>'QUALITY CONTROL'!E11</f>
        <v>0</v>
      </c>
      <c r="AJ12" s="58">
        <f>'QUALITY CONTROL'!F11</f>
        <v>0</v>
      </c>
      <c r="AK12" s="58">
        <f>'QUALITY CONTROL'!G11</f>
        <v>0</v>
      </c>
      <c r="AL12" s="58">
        <f>'QUALITY CONTROL'!H11</f>
        <v>0</v>
      </c>
      <c r="AM12" s="58">
        <f>'QUALITY CONTROL'!I11</f>
        <v>0</v>
      </c>
      <c r="AN12" s="104">
        <f>'QUALITY CONTROL'!J11</f>
        <v>0</v>
      </c>
    </row>
    <row r="13" spans="1:40" x14ac:dyDescent="0.2">
      <c r="A13" s="12">
        <v>45017</v>
      </c>
      <c r="B13" s="26" t="s">
        <v>261</v>
      </c>
      <c r="C13" s="6">
        <f>'LAGGING INDICATORS'!C12</f>
        <v>0</v>
      </c>
      <c r="D13" s="6">
        <f>'LAGGING INDICATORS'!D12</f>
        <v>0</v>
      </c>
      <c r="E13" s="6">
        <f>'LAGGING INDICATORS'!E12</f>
        <v>0</v>
      </c>
      <c r="F13" s="6">
        <f>'LAGGING INDICATORS'!F12</f>
        <v>0</v>
      </c>
      <c r="G13" s="6">
        <f>'LAGGING INDICATORS'!G12</f>
        <v>0</v>
      </c>
      <c r="H13" s="6">
        <f>'LAGGING INDICATORS'!H12</f>
        <v>0</v>
      </c>
      <c r="I13" s="6">
        <f>'LAGGING INDICATORS'!I12</f>
        <v>0</v>
      </c>
      <c r="J13" s="6">
        <f>'LAGGING INDICATORS'!J12</f>
        <v>0</v>
      </c>
      <c r="K13" s="6">
        <f>'LAGGING INDICATORS'!K12</f>
        <v>30</v>
      </c>
      <c r="L13" s="7">
        <f>'LEADING INDICATORS'!C12</f>
        <v>0</v>
      </c>
      <c r="M13" s="7">
        <f>'LEADING INDICATORS'!D12</f>
        <v>0</v>
      </c>
      <c r="N13" s="7">
        <f>'LEADING INDICATORS'!E12</f>
        <v>0</v>
      </c>
      <c r="O13" s="7">
        <f>'LEADING INDICATORS'!F12</f>
        <v>0</v>
      </c>
      <c r="P13" s="7">
        <f>'LEADING INDICATORS'!G12</f>
        <v>0</v>
      </c>
      <c r="Q13" s="7">
        <f>'LEADING INDICATORS'!H12</f>
        <v>0</v>
      </c>
      <c r="R13" s="15">
        <f>'ENVIRONMENTAL CONTROLS'!C12</f>
        <v>0</v>
      </c>
      <c r="S13" s="15">
        <f>'ENVIRONMENTAL CONTROLS'!D12</f>
        <v>0</v>
      </c>
      <c r="T13" s="15">
        <f>'ENVIRONMENTAL CONTROLS'!E12</f>
        <v>0</v>
      </c>
      <c r="U13" s="17">
        <f>'ENVIRONMENTAL CONTROLS'!F12</f>
        <v>4777.3999999999996</v>
      </c>
      <c r="V13" s="17">
        <f>'ENVIRONMENTAL CONTROLS'!G12</f>
        <v>12330</v>
      </c>
      <c r="W13" s="15">
        <f>'ENVIRONMENTAL CONTROLS'!H12</f>
        <v>12674.4422</v>
      </c>
      <c r="X13" s="15">
        <f>'ENVIRONMENTAL CONTROLS'!I12</f>
        <v>4549.7699999999995</v>
      </c>
      <c r="Y13" s="15">
        <f>'ENVIRONMENTAL CONTROLS'!J12</f>
        <v>17224.212199999998</v>
      </c>
      <c r="Z13" s="15">
        <f>'ENVIRONMENTAL CONTROLS'!K12</f>
        <v>0</v>
      </c>
      <c r="AA13" s="27">
        <f>'SAFETY TRAINING'!C12</f>
        <v>0</v>
      </c>
      <c r="AB13" s="27">
        <f>'SAFETY TRAINING'!D12</f>
        <v>0</v>
      </c>
      <c r="AC13" s="27">
        <f>'SAFETY TRAINING'!E12</f>
        <v>0</v>
      </c>
      <c r="AD13" s="27">
        <f>'SAFETY TRAINING'!F12</f>
        <v>0</v>
      </c>
      <c r="AE13" s="27">
        <f>'SAFETY TRAINING'!G12</f>
        <v>0</v>
      </c>
      <c r="AF13" s="13">
        <f>'5S SCORES'!C12</f>
        <v>0</v>
      </c>
      <c r="AG13" s="58"/>
      <c r="AH13" s="58"/>
      <c r="AI13" s="58"/>
      <c r="AJ13" s="58"/>
      <c r="AK13" s="58"/>
      <c r="AL13" s="58"/>
      <c r="AM13" s="58"/>
      <c r="AN13" s="104"/>
    </row>
    <row r="14" spans="1:40" x14ac:dyDescent="0.2">
      <c r="A14" s="12">
        <v>45047</v>
      </c>
      <c r="B14" s="26" t="s">
        <v>18</v>
      </c>
      <c r="C14" s="6">
        <f>'LAGGING INDICATORS'!C13</f>
        <v>0</v>
      </c>
      <c r="D14" s="6">
        <f>'LAGGING INDICATORS'!D13</f>
        <v>0</v>
      </c>
      <c r="E14" s="6">
        <f>'LAGGING INDICATORS'!E13</f>
        <v>5</v>
      </c>
      <c r="F14" s="6">
        <f>'LAGGING INDICATORS'!F13</f>
        <v>0</v>
      </c>
      <c r="G14" s="6">
        <f>'LAGGING INDICATORS'!G13</f>
        <v>0</v>
      </c>
      <c r="H14" s="6">
        <f>'LAGGING INDICATORS'!H13</f>
        <v>1</v>
      </c>
      <c r="I14" s="6">
        <f>'LAGGING INDICATORS'!I13</f>
        <v>0</v>
      </c>
      <c r="J14" s="6">
        <f>'LAGGING INDICATORS'!J13</f>
        <v>0</v>
      </c>
      <c r="K14" s="6">
        <f>'LAGGING INDICATORS'!K13</f>
        <v>30</v>
      </c>
      <c r="L14" s="7">
        <f>'LEADING INDICATORS'!C13</f>
        <v>2</v>
      </c>
      <c r="M14" s="7">
        <f>'LEADING INDICATORS'!D13</f>
        <v>1</v>
      </c>
      <c r="N14" s="7">
        <f>'LEADING INDICATORS'!E13</f>
        <v>1</v>
      </c>
      <c r="O14" s="7">
        <f>'LEADING INDICATORS'!F13</f>
        <v>1</v>
      </c>
      <c r="P14" s="7">
        <f>'LEADING INDICATORS'!G13</f>
        <v>0</v>
      </c>
      <c r="Q14" s="7">
        <f>'LEADING INDICATORS'!H13</f>
        <v>1</v>
      </c>
      <c r="R14" s="15">
        <f>'ENVIRONMENTAL CONTROLS'!C13</f>
        <v>24</v>
      </c>
      <c r="S14" s="15">
        <f>'ENVIRONMENTAL CONTROLS'!D13</f>
        <v>0</v>
      </c>
      <c r="T14" s="15">
        <f>'ENVIRONMENTAL CONTROLS'!E13</f>
        <v>0</v>
      </c>
      <c r="U14" s="17">
        <f>'ENVIRONMENTAL CONTROLS'!F13</f>
        <v>2263.1999999999998</v>
      </c>
      <c r="V14" s="17">
        <f>'ENVIRONMENTAL CONTROLS'!G13</f>
        <v>11648</v>
      </c>
      <c r="W14" s="17">
        <f>'ENVIRONMENTAL CONTROLS'!H13</f>
        <v>6004.2695999999996</v>
      </c>
      <c r="X14" s="17">
        <f>'ENVIRONMENTAL CONTROLS'!I13</f>
        <v>4298.1120000000001</v>
      </c>
      <c r="Y14" s="17">
        <f>'ENVIRONMENTAL CONTROLS'!J13</f>
        <v>10302.381600000001</v>
      </c>
      <c r="Z14" s="17">
        <f>'ENVIRONMENTAL CONTROLS'!K13</f>
        <v>0</v>
      </c>
      <c r="AA14" s="27">
        <f>'SAFETY TRAINING'!C13</f>
        <v>0</v>
      </c>
      <c r="AB14" s="27">
        <f>'SAFETY TRAINING'!D13</f>
        <v>0</v>
      </c>
      <c r="AC14" s="27">
        <f>'SAFETY TRAINING'!E13</f>
        <v>0</v>
      </c>
      <c r="AD14" s="27">
        <f>'SAFETY TRAINING'!F13</f>
        <v>0</v>
      </c>
      <c r="AE14" s="27">
        <f>'SAFETY TRAINING'!G13</f>
        <v>0</v>
      </c>
      <c r="AF14" s="13">
        <f>'5S SCORES'!C13</f>
        <v>0</v>
      </c>
      <c r="AG14" s="58">
        <f>'QUALITY CONTROL'!C12</f>
        <v>0</v>
      </c>
      <c r="AH14" s="58">
        <f>'QUALITY CONTROL'!D12</f>
        <v>0</v>
      </c>
      <c r="AI14" s="58">
        <f>'QUALITY CONTROL'!E12</f>
        <v>0</v>
      </c>
      <c r="AJ14" s="58">
        <f>'QUALITY CONTROL'!F12</f>
        <v>0</v>
      </c>
      <c r="AK14" s="58">
        <f>'QUALITY CONTROL'!G12</f>
        <v>0</v>
      </c>
      <c r="AL14" s="58">
        <f>'QUALITY CONTROL'!H12</f>
        <v>0</v>
      </c>
      <c r="AM14" s="58">
        <f>'QUALITY CONTROL'!I12</f>
        <v>0</v>
      </c>
      <c r="AN14" s="104">
        <f>'QUALITY CONTROL'!J12</f>
        <v>0</v>
      </c>
    </row>
    <row r="15" spans="1:40" x14ac:dyDescent="0.2">
      <c r="A15" s="12">
        <v>45047</v>
      </c>
      <c r="B15" s="26" t="s">
        <v>9</v>
      </c>
      <c r="C15" s="6">
        <f>'LAGGING INDICATORS'!C14</f>
        <v>0</v>
      </c>
      <c r="D15" s="6">
        <f>'LAGGING INDICATORS'!D14</f>
        <v>0</v>
      </c>
      <c r="E15" s="6">
        <f>'LAGGING INDICATORS'!E14</f>
        <v>0</v>
      </c>
      <c r="F15" s="6">
        <f>'LAGGING INDICATORS'!F14</f>
        <v>0</v>
      </c>
      <c r="G15" s="6">
        <f>'LAGGING INDICATORS'!G14</f>
        <v>0</v>
      </c>
      <c r="H15" s="6">
        <f>'LAGGING INDICATORS'!H14</f>
        <v>0</v>
      </c>
      <c r="I15" s="6">
        <f>'LAGGING INDICATORS'!I14</f>
        <v>0</v>
      </c>
      <c r="J15" s="6">
        <f>'LAGGING INDICATORS'!J14</f>
        <v>0</v>
      </c>
      <c r="K15" s="6">
        <f>'LAGGING INDICATORS'!K14</f>
        <v>31</v>
      </c>
      <c r="L15" s="7">
        <f>'LEADING INDICATORS'!C14</f>
        <v>0</v>
      </c>
      <c r="M15" s="7">
        <f>'LEADING INDICATORS'!D14</f>
        <v>0</v>
      </c>
      <c r="N15" s="7">
        <f>'LEADING INDICATORS'!E14</f>
        <v>1</v>
      </c>
      <c r="O15" s="7">
        <f>'LEADING INDICATORS'!F14</f>
        <v>1</v>
      </c>
      <c r="P15" s="7">
        <f>'LEADING INDICATORS'!G14</f>
        <v>0</v>
      </c>
      <c r="Q15" s="7">
        <f>'LEADING INDICATORS'!H14</f>
        <v>0</v>
      </c>
      <c r="R15" s="15">
        <f>'ENVIRONMENTAL CONTROLS'!C14</f>
        <v>0</v>
      </c>
      <c r="S15" s="15">
        <f>'ENVIRONMENTAL CONTROLS'!D14</f>
        <v>0</v>
      </c>
      <c r="T15" s="15">
        <f>'ENVIRONMENTAL CONTROLS'!E14</f>
        <v>0</v>
      </c>
      <c r="U15" s="17">
        <f>'ENVIRONMENTAL CONTROLS'!F14</f>
        <v>1900</v>
      </c>
      <c r="V15" s="17">
        <f>'ENVIRONMENTAL CONTROLS'!G14</f>
        <v>2699</v>
      </c>
      <c r="W15" s="17">
        <f>'ENVIRONMENTAL CONTROLS'!H14</f>
        <v>5040.7</v>
      </c>
      <c r="X15" s="17">
        <f>'ENVIRONMENTAL CONTROLS'!I14</f>
        <v>995.93100000000004</v>
      </c>
      <c r="Y15" s="17">
        <f>'ENVIRONMENTAL CONTROLS'!J14</f>
        <v>6036.6309999999994</v>
      </c>
      <c r="Z15" s="17">
        <f>'ENVIRONMENTAL CONTROLS'!K14</f>
        <v>0</v>
      </c>
      <c r="AA15" s="27">
        <f>'SAFETY TRAINING'!C14</f>
        <v>0</v>
      </c>
      <c r="AB15" s="27">
        <f>'SAFETY TRAINING'!D14</f>
        <v>0</v>
      </c>
      <c r="AC15" s="27">
        <f>'SAFETY TRAINING'!E14</f>
        <v>0</v>
      </c>
      <c r="AD15" s="27">
        <f>'SAFETY TRAINING'!F14</f>
        <v>0</v>
      </c>
      <c r="AE15" s="27">
        <f>'SAFETY TRAINING'!G14</f>
        <v>0</v>
      </c>
      <c r="AF15" s="13">
        <f>'5S SCORES'!C14</f>
        <v>0</v>
      </c>
      <c r="AG15" s="58">
        <f>'QUALITY CONTROL'!C13</f>
        <v>0</v>
      </c>
      <c r="AH15" s="58">
        <f>'QUALITY CONTROL'!D13</f>
        <v>0</v>
      </c>
      <c r="AI15" s="58">
        <f>'QUALITY CONTROL'!E13</f>
        <v>0</v>
      </c>
      <c r="AJ15" s="58">
        <f>'QUALITY CONTROL'!F13</f>
        <v>0</v>
      </c>
      <c r="AK15" s="58">
        <f>'QUALITY CONTROL'!G13</f>
        <v>0</v>
      </c>
      <c r="AL15" s="58">
        <f>'QUALITY CONTROL'!H13</f>
        <v>0</v>
      </c>
      <c r="AM15" s="58">
        <f>'QUALITY CONTROL'!I13</f>
        <v>0</v>
      </c>
      <c r="AN15" s="104">
        <f>'QUALITY CONTROL'!J13</f>
        <v>0</v>
      </c>
    </row>
    <row r="16" spans="1:40" x14ac:dyDescent="0.2">
      <c r="A16" s="12">
        <v>45047</v>
      </c>
      <c r="B16" s="26" t="s">
        <v>10</v>
      </c>
      <c r="C16" s="6">
        <f>'LAGGING INDICATORS'!C15</f>
        <v>0</v>
      </c>
      <c r="D16" s="6">
        <f>'LAGGING INDICATORS'!D15</f>
        <v>0</v>
      </c>
      <c r="E16" s="6">
        <f>'LAGGING INDICATORS'!E15</f>
        <v>0</v>
      </c>
      <c r="F16" s="6">
        <f>'LAGGING INDICATORS'!F15</f>
        <v>0</v>
      </c>
      <c r="G16" s="6">
        <f>'LAGGING INDICATORS'!G15</f>
        <v>0</v>
      </c>
      <c r="H16" s="6">
        <f>'LAGGING INDICATORS'!H15</f>
        <v>0</v>
      </c>
      <c r="I16" s="6">
        <f>'LAGGING INDICATORS'!I15</f>
        <v>0</v>
      </c>
      <c r="J16" s="6">
        <f>'LAGGING INDICATORS'!J15</f>
        <v>0</v>
      </c>
      <c r="K16" s="6">
        <f>'LAGGING INDICATORS'!K15</f>
        <v>31</v>
      </c>
      <c r="L16" s="7">
        <f>'LEADING INDICATORS'!C15</f>
        <v>3</v>
      </c>
      <c r="M16" s="7">
        <f>'LEADING INDICATORS'!D15</f>
        <v>0</v>
      </c>
      <c r="N16" s="7">
        <f>'LEADING INDICATORS'!E15</f>
        <v>0</v>
      </c>
      <c r="O16" s="7">
        <f>'LEADING INDICATORS'!F15</f>
        <v>1</v>
      </c>
      <c r="P16" s="7">
        <f>'LEADING INDICATORS'!G15</f>
        <v>0</v>
      </c>
      <c r="Q16" s="7">
        <f>'LEADING INDICATORS'!H15</f>
        <v>0</v>
      </c>
      <c r="R16" s="15">
        <f>'ENVIRONMENTAL CONTROLS'!C15</f>
        <v>0</v>
      </c>
      <c r="S16" s="15">
        <f>'ENVIRONMENTAL CONTROLS'!D15</f>
        <v>0</v>
      </c>
      <c r="T16" s="15">
        <f>'ENVIRONMENTAL CONTROLS'!E15</f>
        <v>0</v>
      </c>
      <c r="U16" s="17">
        <f>'ENVIRONMENTAL CONTROLS'!F15</f>
        <v>1663.1999999999998</v>
      </c>
      <c r="V16" s="17">
        <f>'ENVIRONMENTAL CONTROLS'!G15</f>
        <v>7148</v>
      </c>
      <c r="W16" s="17">
        <f>'ENVIRONMENTAL CONTROLS'!H15</f>
        <v>4412.4695999999994</v>
      </c>
      <c r="X16" s="17">
        <f>'ENVIRONMENTAL CONTROLS'!I15</f>
        <v>2637.6120000000001</v>
      </c>
      <c r="Y16" s="17">
        <f>'ENVIRONMENTAL CONTROLS'!J15</f>
        <v>7050.0815999999995</v>
      </c>
      <c r="Z16" s="17">
        <f>'ENVIRONMENTAL CONTROLS'!K15</f>
        <v>0</v>
      </c>
      <c r="AA16" s="27">
        <f>'SAFETY TRAINING'!C15</f>
        <v>0</v>
      </c>
      <c r="AB16" s="27">
        <f>'SAFETY TRAINING'!D15</f>
        <v>0</v>
      </c>
      <c r="AC16" s="27">
        <f>'SAFETY TRAINING'!E15</f>
        <v>0</v>
      </c>
      <c r="AD16" s="27">
        <f>'SAFETY TRAINING'!F15</f>
        <v>0</v>
      </c>
      <c r="AE16" s="27">
        <f>'SAFETY TRAINING'!G15</f>
        <v>0</v>
      </c>
      <c r="AF16" s="13">
        <f>'5S SCORES'!C15</f>
        <v>0</v>
      </c>
      <c r="AG16" s="58">
        <f>'QUALITY CONTROL'!C14</f>
        <v>0</v>
      </c>
      <c r="AH16" s="58">
        <f>'QUALITY CONTROL'!D14</f>
        <v>0</v>
      </c>
      <c r="AI16" s="58">
        <f>'QUALITY CONTROL'!E14</f>
        <v>0</v>
      </c>
      <c r="AJ16" s="58">
        <f>'QUALITY CONTROL'!F14</f>
        <v>0</v>
      </c>
      <c r="AK16" s="58">
        <f>'QUALITY CONTROL'!G14</f>
        <v>0</v>
      </c>
      <c r="AL16" s="58">
        <f>'QUALITY CONTROL'!H14</f>
        <v>0</v>
      </c>
      <c r="AM16" s="58">
        <f>'QUALITY CONTROL'!I14</f>
        <v>0</v>
      </c>
      <c r="AN16" s="104">
        <f>'QUALITY CONTROL'!J14</f>
        <v>0</v>
      </c>
    </row>
    <row r="17" spans="1:40" x14ac:dyDescent="0.2">
      <c r="A17" s="12">
        <v>45047</v>
      </c>
      <c r="B17" s="26" t="s">
        <v>11</v>
      </c>
      <c r="C17" s="6">
        <f>'LAGGING INDICATORS'!C16</f>
        <v>0</v>
      </c>
      <c r="D17" s="6">
        <f>'LAGGING INDICATORS'!D16</f>
        <v>0</v>
      </c>
      <c r="E17" s="6">
        <f>'LAGGING INDICATORS'!E16</f>
        <v>0</v>
      </c>
      <c r="F17" s="6">
        <f>'LAGGING INDICATORS'!F16</f>
        <v>0</v>
      </c>
      <c r="G17" s="6">
        <f>'LAGGING INDICATORS'!G16</f>
        <v>0</v>
      </c>
      <c r="H17" s="6">
        <f>'LAGGING INDICATORS'!H16</f>
        <v>0</v>
      </c>
      <c r="I17" s="6">
        <f>'LAGGING INDICATORS'!I16</f>
        <v>0</v>
      </c>
      <c r="J17" s="6">
        <f>'LAGGING INDICATORS'!J16</f>
        <v>0</v>
      </c>
      <c r="K17" s="6">
        <f>'LAGGING INDICATORS'!K16</f>
        <v>31</v>
      </c>
      <c r="L17" s="7">
        <f>'LEADING INDICATORS'!C16</f>
        <v>0</v>
      </c>
      <c r="M17" s="7">
        <f>'LEADING INDICATORS'!D16</f>
        <v>0</v>
      </c>
      <c r="N17" s="7">
        <f>'LEADING INDICATORS'!E16</f>
        <v>0</v>
      </c>
      <c r="O17" s="7">
        <f>'LEADING INDICATORS'!F16</f>
        <v>0</v>
      </c>
      <c r="P17" s="7">
        <f>'LEADING INDICATORS'!G16</f>
        <v>0</v>
      </c>
      <c r="Q17" s="7">
        <f>'LEADING INDICATORS'!H16</f>
        <v>0</v>
      </c>
      <c r="R17" s="15">
        <f>'ENVIRONMENTAL CONTROLS'!C16</f>
        <v>91</v>
      </c>
      <c r="S17" s="15">
        <f>'ENVIRONMENTAL CONTROLS'!D16</f>
        <v>171</v>
      </c>
      <c r="T17" s="15">
        <f>'ENVIRONMENTAL CONTROLS'!E16</f>
        <v>0</v>
      </c>
      <c r="U17" s="17">
        <f>'ENVIRONMENTAL CONTROLS'!F16</f>
        <v>0</v>
      </c>
      <c r="V17" s="17">
        <f>'ENVIRONMENTAL CONTROLS'!G16</f>
        <v>0</v>
      </c>
      <c r="W17" s="17">
        <f>'ENVIRONMENTAL CONTROLS'!H16</f>
        <v>0</v>
      </c>
      <c r="X17" s="17">
        <f>'ENVIRONMENTAL CONTROLS'!I16</f>
        <v>0</v>
      </c>
      <c r="Y17" s="17">
        <f>'ENVIRONMENTAL CONTROLS'!J16</f>
        <v>0</v>
      </c>
      <c r="Z17" s="17">
        <f>'ENVIRONMENTAL CONTROLS'!K16</f>
        <v>0</v>
      </c>
      <c r="AA17" s="27">
        <f>'SAFETY TRAINING'!C16</f>
        <v>0</v>
      </c>
      <c r="AB17" s="27">
        <f>'SAFETY TRAINING'!D16</f>
        <v>0</v>
      </c>
      <c r="AC17" s="27">
        <f>'SAFETY TRAINING'!E16</f>
        <v>0</v>
      </c>
      <c r="AD17" s="27">
        <f>'SAFETY TRAINING'!F16</f>
        <v>0</v>
      </c>
      <c r="AE17" s="27">
        <f>'SAFETY TRAINING'!G16</f>
        <v>0</v>
      </c>
      <c r="AF17" s="13">
        <f>'5S SCORES'!C16</f>
        <v>0</v>
      </c>
      <c r="AG17" s="58">
        <f>'QUALITY CONTROL'!C15</f>
        <v>0</v>
      </c>
      <c r="AH17" s="58">
        <f>'QUALITY CONTROL'!D15</f>
        <v>0</v>
      </c>
      <c r="AI17" s="58">
        <f>'QUALITY CONTROL'!E15</f>
        <v>0</v>
      </c>
      <c r="AJ17" s="58">
        <f>'QUALITY CONTROL'!F15</f>
        <v>0</v>
      </c>
      <c r="AK17" s="58">
        <f>'QUALITY CONTROL'!G15</f>
        <v>0</v>
      </c>
      <c r="AL17" s="58">
        <f>'QUALITY CONTROL'!H15</f>
        <v>0</v>
      </c>
      <c r="AM17" s="58">
        <f>'QUALITY CONTROL'!I15</f>
        <v>0</v>
      </c>
      <c r="AN17" s="104">
        <f>'QUALITY CONTROL'!J15</f>
        <v>0</v>
      </c>
    </row>
    <row r="18" spans="1:40" x14ac:dyDescent="0.2">
      <c r="A18" s="12">
        <v>45047</v>
      </c>
      <c r="B18" s="26" t="s">
        <v>12</v>
      </c>
      <c r="C18" s="6">
        <f>'LAGGING INDICATORS'!C17</f>
        <v>0</v>
      </c>
      <c r="D18" s="6">
        <f>'LAGGING INDICATORS'!D17</f>
        <v>0</v>
      </c>
      <c r="E18" s="6">
        <f>'LAGGING INDICATORS'!E17</f>
        <v>0</v>
      </c>
      <c r="F18" s="6">
        <f>'LAGGING INDICATORS'!F17</f>
        <v>0</v>
      </c>
      <c r="G18" s="6">
        <f>'LAGGING INDICATORS'!G17</f>
        <v>0</v>
      </c>
      <c r="H18" s="6">
        <f>'LAGGING INDICATORS'!H17</f>
        <v>0</v>
      </c>
      <c r="I18" s="6">
        <f>'LAGGING INDICATORS'!I17</f>
        <v>0</v>
      </c>
      <c r="J18" s="6">
        <f>'LAGGING INDICATORS'!J17</f>
        <v>0</v>
      </c>
      <c r="K18" s="6">
        <f>'LAGGING INDICATORS'!K17</f>
        <v>31</v>
      </c>
      <c r="L18" s="7">
        <f>'LEADING INDICATORS'!C17</f>
        <v>0</v>
      </c>
      <c r="M18" s="7">
        <f>'LEADING INDICATORS'!D17</f>
        <v>0</v>
      </c>
      <c r="N18" s="7">
        <f>'LEADING INDICATORS'!E17</f>
        <v>1</v>
      </c>
      <c r="O18" s="7">
        <f>'LEADING INDICATORS'!F17</f>
        <v>0</v>
      </c>
      <c r="P18" s="7">
        <f>'LEADING INDICATORS'!G17</f>
        <v>0</v>
      </c>
      <c r="Q18" s="7">
        <f>'LEADING INDICATORS'!H17</f>
        <v>0</v>
      </c>
      <c r="R18" s="15">
        <f>'ENVIRONMENTAL CONTROLS'!C17</f>
        <v>0</v>
      </c>
      <c r="S18" s="15">
        <f>'ENVIRONMENTAL CONTROLS'!D17</f>
        <v>0</v>
      </c>
      <c r="T18" s="15">
        <f>'ENVIRONMENTAL CONTROLS'!E17</f>
        <v>0</v>
      </c>
      <c r="U18" s="17">
        <f>'ENVIRONMENTAL CONTROLS'!F17</f>
        <v>0</v>
      </c>
      <c r="V18" s="17">
        <f>'ENVIRONMENTAL CONTROLS'!G17</f>
        <v>752</v>
      </c>
      <c r="W18" s="17">
        <f>'ENVIRONMENTAL CONTROLS'!H17</f>
        <v>0</v>
      </c>
      <c r="X18" s="17">
        <f>'ENVIRONMENTAL CONTROLS'!I17</f>
        <v>277.488</v>
      </c>
      <c r="Y18" s="17">
        <f>'ENVIRONMENTAL CONTROLS'!J17</f>
        <v>277.488</v>
      </c>
      <c r="Z18" s="17">
        <f>'ENVIRONMENTAL CONTROLS'!K17</f>
        <v>0</v>
      </c>
      <c r="AA18" s="27">
        <f>'SAFETY TRAINING'!C17</f>
        <v>0</v>
      </c>
      <c r="AB18" s="27">
        <f>'SAFETY TRAINING'!D17</f>
        <v>0</v>
      </c>
      <c r="AC18" s="27">
        <f>'SAFETY TRAINING'!E17</f>
        <v>0</v>
      </c>
      <c r="AD18" s="27">
        <f>'SAFETY TRAINING'!F17</f>
        <v>0</v>
      </c>
      <c r="AE18" s="27">
        <f>'SAFETY TRAINING'!G17</f>
        <v>0</v>
      </c>
      <c r="AF18" s="13">
        <f>'5S SCORES'!C17</f>
        <v>0</v>
      </c>
      <c r="AG18" s="58">
        <f>'QUALITY CONTROL'!C16</f>
        <v>0</v>
      </c>
      <c r="AH18" s="58">
        <f>'QUALITY CONTROL'!D16</f>
        <v>0</v>
      </c>
      <c r="AI18" s="58">
        <f>'QUALITY CONTROL'!E16</f>
        <v>0</v>
      </c>
      <c r="AJ18" s="58">
        <f>'QUALITY CONTROL'!F16</f>
        <v>0</v>
      </c>
      <c r="AK18" s="58">
        <f>'QUALITY CONTROL'!G16</f>
        <v>0</v>
      </c>
      <c r="AL18" s="58">
        <f>'QUALITY CONTROL'!H16</f>
        <v>0</v>
      </c>
      <c r="AM18" s="58">
        <f>'QUALITY CONTROL'!I16</f>
        <v>0</v>
      </c>
      <c r="AN18" s="104">
        <f>'QUALITY CONTROL'!J16</f>
        <v>0</v>
      </c>
    </row>
    <row r="19" spans="1:40" x14ac:dyDescent="0.2">
      <c r="A19" s="12">
        <v>45047</v>
      </c>
      <c r="B19" s="26" t="s">
        <v>13</v>
      </c>
      <c r="C19" s="6">
        <f>'LAGGING INDICATORS'!C18</f>
        <v>0</v>
      </c>
      <c r="D19" s="6">
        <f>'LAGGING INDICATORS'!D18</f>
        <v>0</v>
      </c>
      <c r="E19" s="6">
        <f>'LAGGING INDICATORS'!E18</f>
        <v>0</v>
      </c>
      <c r="F19" s="6">
        <f>'LAGGING INDICATORS'!F18</f>
        <v>0</v>
      </c>
      <c r="G19" s="6">
        <f>'LAGGING INDICATORS'!G18</f>
        <v>0</v>
      </c>
      <c r="H19" s="6">
        <f>'LAGGING INDICATORS'!H18</f>
        <v>0</v>
      </c>
      <c r="I19" s="6">
        <f>'LAGGING INDICATORS'!I18</f>
        <v>0</v>
      </c>
      <c r="J19" s="6">
        <f>'LAGGING INDICATORS'!J18</f>
        <v>0</v>
      </c>
      <c r="K19" s="6">
        <f>'LAGGING INDICATORS'!K18</f>
        <v>31</v>
      </c>
      <c r="L19" s="7">
        <f>'LEADING INDICATORS'!C18</f>
        <v>0</v>
      </c>
      <c r="M19" s="7">
        <f>'LEADING INDICATORS'!D18</f>
        <v>0</v>
      </c>
      <c r="N19" s="7">
        <f>'LEADING INDICATORS'!E18</f>
        <v>0</v>
      </c>
      <c r="O19" s="7">
        <f>'LEADING INDICATORS'!F18</f>
        <v>0</v>
      </c>
      <c r="P19" s="7">
        <f>'LEADING INDICATORS'!G18</f>
        <v>0</v>
      </c>
      <c r="Q19" s="7">
        <f>'LEADING INDICATORS'!H18</f>
        <v>0</v>
      </c>
      <c r="R19" s="15">
        <f>'ENVIRONMENTAL CONTROLS'!C18</f>
        <v>0</v>
      </c>
      <c r="S19" s="15">
        <f>'ENVIRONMENTAL CONTROLS'!D18</f>
        <v>0</v>
      </c>
      <c r="T19" s="15">
        <f>'ENVIRONMENTAL CONTROLS'!E18</f>
        <v>0</v>
      </c>
      <c r="U19" s="17">
        <f>'ENVIRONMENTAL CONTROLS'!F18</f>
        <v>0</v>
      </c>
      <c r="V19" s="17">
        <f>'ENVIRONMENTAL CONTROLS'!G18</f>
        <v>1969</v>
      </c>
      <c r="W19" s="17">
        <f>'ENVIRONMENTAL CONTROLS'!H18</f>
        <v>0</v>
      </c>
      <c r="X19" s="17">
        <f>'ENVIRONMENTAL CONTROLS'!I18</f>
        <v>726.56100000000004</v>
      </c>
      <c r="Y19" s="17">
        <f>'ENVIRONMENTAL CONTROLS'!J18</f>
        <v>726.56100000000004</v>
      </c>
      <c r="Z19" s="17">
        <f>'ENVIRONMENTAL CONTROLS'!K18</f>
        <v>0</v>
      </c>
      <c r="AA19" s="27">
        <f>'SAFETY TRAINING'!C18</f>
        <v>0</v>
      </c>
      <c r="AB19" s="27">
        <f>'SAFETY TRAINING'!D18</f>
        <v>0</v>
      </c>
      <c r="AC19" s="27">
        <f>'SAFETY TRAINING'!E18</f>
        <v>0</v>
      </c>
      <c r="AD19" s="27">
        <f>'SAFETY TRAINING'!F18</f>
        <v>0</v>
      </c>
      <c r="AE19" s="27">
        <f>'SAFETY TRAINING'!G18</f>
        <v>0</v>
      </c>
      <c r="AF19" s="13">
        <f>'5S SCORES'!C18</f>
        <v>0</v>
      </c>
      <c r="AG19" s="58">
        <f>'QUALITY CONTROL'!C17</f>
        <v>0</v>
      </c>
      <c r="AH19" s="58">
        <f>'QUALITY CONTROL'!D17</f>
        <v>0</v>
      </c>
      <c r="AI19" s="58">
        <f>'QUALITY CONTROL'!E17</f>
        <v>0</v>
      </c>
      <c r="AJ19" s="58">
        <f>'QUALITY CONTROL'!F17</f>
        <v>0</v>
      </c>
      <c r="AK19" s="58">
        <f>'QUALITY CONTROL'!G17</f>
        <v>0</v>
      </c>
      <c r="AL19" s="58">
        <f>'QUALITY CONTROL'!H17</f>
        <v>0</v>
      </c>
      <c r="AM19" s="58">
        <f>'QUALITY CONTROL'!I17</f>
        <v>0</v>
      </c>
      <c r="AN19" s="104">
        <f>'QUALITY CONTROL'!J17</f>
        <v>0</v>
      </c>
    </row>
    <row r="20" spans="1:40" x14ac:dyDescent="0.2">
      <c r="A20" s="12">
        <v>45047</v>
      </c>
      <c r="B20" s="26" t="s">
        <v>14</v>
      </c>
      <c r="C20" s="6">
        <f>'LAGGING INDICATORS'!C19</f>
        <v>0</v>
      </c>
      <c r="D20" s="6">
        <f>'LAGGING INDICATORS'!D19</f>
        <v>0</v>
      </c>
      <c r="E20" s="6">
        <f>'LAGGING INDICATORS'!E19</f>
        <v>0</v>
      </c>
      <c r="F20" s="6">
        <f>'LAGGING INDICATORS'!F19</f>
        <v>0</v>
      </c>
      <c r="G20" s="6">
        <f>'LAGGING INDICATORS'!G19</f>
        <v>0</v>
      </c>
      <c r="H20" s="6">
        <f>'LAGGING INDICATORS'!H19</f>
        <v>0</v>
      </c>
      <c r="I20" s="6">
        <f>'LAGGING INDICATORS'!I19</f>
        <v>0</v>
      </c>
      <c r="J20" s="6">
        <f>'LAGGING INDICATORS'!J19</f>
        <v>0</v>
      </c>
      <c r="K20" s="6">
        <f>'LAGGING INDICATORS'!K19</f>
        <v>31</v>
      </c>
      <c r="L20" s="7">
        <f>'LEADING INDICATORS'!C19</f>
        <v>0</v>
      </c>
      <c r="M20" s="7">
        <f>'LEADING INDICATORS'!D19</f>
        <v>0</v>
      </c>
      <c r="N20" s="7">
        <f>'LEADING INDICATORS'!E19</f>
        <v>0</v>
      </c>
      <c r="O20" s="7">
        <f>'LEADING INDICATORS'!F19</f>
        <v>0</v>
      </c>
      <c r="P20" s="7">
        <f>'LEADING INDICATORS'!G19</f>
        <v>0</v>
      </c>
      <c r="Q20" s="7">
        <f>'LEADING INDICATORS'!H19</f>
        <v>0</v>
      </c>
      <c r="R20" s="15">
        <f>'ENVIRONMENTAL CONTROLS'!C19</f>
        <v>0</v>
      </c>
      <c r="S20" s="15">
        <f>'ENVIRONMENTAL CONTROLS'!D19</f>
        <v>0</v>
      </c>
      <c r="T20" s="15">
        <f>'ENVIRONMENTAL CONTROLS'!E19</f>
        <v>0</v>
      </c>
      <c r="U20" s="17">
        <f>'ENVIRONMENTAL CONTROLS'!F19</f>
        <v>0</v>
      </c>
      <c r="V20" s="17">
        <f>'ENVIRONMENTAL CONTROLS'!G19</f>
        <v>0</v>
      </c>
      <c r="W20" s="17">
        <f>'ENVIRONMENTAL CONTROLS'!H19</f>
        <v>0</v>
      </c>
      <c r="X20" s="17">
        <f>'ENVIRONMENTAL CONTROLS'!I19</f>
        <v>0</v>
      </c>
      <c r="Y20" s="17">
        <f>'ENVIRONMENTAL CONTROLS'!J19</f>
        <v>0</v>
      </c>
      <c r="Z20" s="17">
        <f>'ENVIRONMENTAL CONTROLS'!K19</f>
        <v>0</v>
      </c>
      <c r="AA20" s="27">
        <f>'SAFETY TRAINING'!C19</f>
        <v>0</v>
      </c>
      <c r="AB20" s="27">
        <f>'SAFETY TRAINING'!D19</f>
        <v>0</v>
      </c>
      <c r="AC20" s="27">
        <f>'SAFETY TRAINING'!E19</f>
        <v>0</v>
      </c>
      <c r="AD20" s="27">
        <f>'SAFETY TRAINING'!F19</f>
        <v>0</v>
      </c>
      <c r="AE20" s="27">
        <f>'SAFETY TRAINING'!G19</f>
        <v>0</v>
      </c>
      <c r="AF20" s="13">
        <f>'5S SCORES'!C19</f>
        <v>0</v>
      </c>
      <c r="AG20" s="58">
        <f>'QUALITY CONTROL'!C18</f>
        <v>0</v>
      </c>
      <c r="AH20" s="58">
        <f>'QUALITY CONTROL'!D18</f>
        <v>0</v>
      </c>
      <c r="AI20" s="58">
        <f>'QUALITY CONTROL'!E18</f>
        <v>0</v>
      </c>
      <c r="AJ20" s="58">
        <f>'QUALITY CONTROL'!F18</f>
        <v>0</v>
      </c>
      <c r="AK20" s="58">
        <f>'QUALITY CONTROL'!G18</f>
        <v>0</v>
      </c>
      <c r="AL20" s="58">
        <f>'QUALITY CONTROL'!H18</f>
        <v>0</v>
      </c>
      <c r="AM20" s="58">
        <f>'QUALITY CONTROL'!I18</f>
        <v>0</v>
      </c>
      <c r="AN20" s="104">
        <f>'QUALITY CONTROL'!J18</f>
        <v>0</v>
      </c>
    </row>
    <row r="21" spans="1:40" x14ac:dyDescent="0.2">
      <c r="A21" s="12">
        <v>45047</v>
      </c>
      <c r="B21" s="26" t="s">
        <v>15</v>
      </c>
      <c r="C21" s="6">
        <f>'LAGGING INDICATORS'!C20</f>
        <v>0</v>
      </c>
      <c r="D21" s="6">
        <f>'LAGGING INDICATORS'!D20</f>
        <v>0</v>
      </c>
      <c r="E21" s="6">
        <f>'LAGGING INDICATORS'!E20</f>
        <v>0</v>
      </c>
      <c r="F21" s="6">
        <f>'LAGGING INDICATORS'!F20</f>
        <v>0</v>
      </c>
      <c r="G21" s="6">
        <f>'LAGGING INDICATORS'!G20</f>
        <v>0</v>
      </c>
      <c r="H21" s="6">
        <f>'LAGGING INDICATORS'!H20</f>
        <v>0</v>
      </c>
      <c r="I21" s="6">
        <f>'LAGGING INDICATORS'!I20</f>
        <v>0</v>
      </c>
      <c r="J21" s="6">
        <f>'LAGGING INDICATORS'!J20</f>
        <v>0</v>
      </c>
      <c r="K21" s="6">
        <f>'LAGGING INDICATORS'!K20</f>
        <v>31</v>
      </c>
      <c r="L21" s="7">
        <f>'LEADING INDICATORS'!C20</f>
        <v>4</v>
      </c>
      <c r="M21" s="7">
        <f>'LEADING INDICATORS'!D20</f>
        <v>0</v>
      </c>
      <c r="N21" s="7">
        <f>'LEADING INDICATORS'!E20</f>
        <v>1</v>
      </c>
      <c r="O21" s="7">
        <f>'LEADING INDICATORS'!F20</f>
        <v>0</v>
      </c>
      <c r="P21" s="7">
        <f>'LEADING INDICATORS'!G20</f>
        <v>0</v>
      </c>
      <c r="Q21" s="7">
        <f>'LEADING INDICATORS'!H20</f>
        <v>0</v>
      </c>
      <c r="R21" s="15">
        <f>'ENVIRONMENTAL CONTROLS'!C20</f>
        <v>0</v>
      </c>
      <c r="S21" s="15">
        <f>'ENVIRONMENTAL CONTROLS'!D20</f>
        <v>0</v>
      </c>
      <c r="T21" s="15">
        <f>'ENVIRONMENTAL CONTROLS'!E20</f>
        <v>0</v>
      </c>
      <c r="U21" s="17">
        <f>'ENVIRONMENTAL CONTROLS'!F20</f>
        <v>1190</v>
      </c>
      <c r="V21" s="17">
        <f>'ENVIRONMENTAL CONTROLS'!G20</f>
        <v>6145</v>
      </c>
      <c r="W21" s="17">
        <f>'ENVIRONMENTAL CONTROLS'!H20</f>
        <v>3157.07</v>
      </c>
      <c r="X21" s="17">
        <f>'ENVIRONMENTAL CONTROLS'!I20</f>
        <v>2267.5050000000001</v>
      </c>
      <c r="Y21" s="17">
        <f>'ENVIRONMENTAL CONTROLS'!J20</f>
        <v>5424.5750000000007</v>
      </c>
      <c r="Z21" s="17">
        <f>'ENVIRONMENTAL CONTROLS'!K20</f>
        <v>0</v>
      </c>
      <c r="AA21" s="27">
        <f>'SAFETY TRAINING'!C20</f>
        <v>0</v>
      </c>
      <c r="AB21" s="27">
        <f>'SAFETY TRAINING'!D20</f>
        <v>0</v>
      </c>
      <c r="AC21" s="27">
        <f>'SAFETY TRAINING'!E20</f>
        <v>0</v>
      </c>
      <c r="AD21" s="27">
        <f>'SAFETY TRAINING'!F20</f>
        <v>0</v>
      </c>
      <c r="AE21" s="27">
        <f>'SAFETY TRAINING'!G20</f>
        <v>0</v>
      </c>
      <c r="AF21" s="13">
        <f>'5S SCORES'!C20</f>
        <v>0</v>
      </c>
      <c r="AG21" s="58">
        <f>'QUALITY CONTROL'!C19</f>
        <v>0</v>
      </c>
      <c r="AH21" s="58">
        <f>'QUALITY CONTROL'!D19</f>
        <v>0</v>
      </c>
      <c r="AI21" s="58">
        <f>'QUALITY CONTROL'!E19</f>
        <v>0</v>
      </c>
      <c r="AJ21" s="58">
        <f>'QUALITY CONTROL'!F19</f>
        <v>0</v>
      </c>
      <c r="AK21" s="58">
        <f>'QUALITY CONTROL'!G19</f>
        <v>0</v>
      </c>
      <c r="AL21" s="58">
        <f>'QUALITY CONTROL'!H19</f>
        <v>0</v>
      </c>
      <c r="AM21" s="58">
        <f>'QUALITY CONTROL'!I19</f>
        <v>0</v>
      </c>
      <c r="AN21" s="104">
        <f>'QUALITY CONTROL'!J19</f>
        <v>0</v>
      </c>
    </row>
    <row r="22" spans="1:40" x14ac:dyDescent="0.2">
      <c r="A22" s="12">
        <v>45047</v>
      </c>
      <c r="B22" s="26" t="s">
        <v>16</v>
      </c>
      <c r="C22" s="6">
        <f>'LAGGING INDICATORS'!C21</f>
        <v>0</v>
      </c>
      <c r="D22" s="6">
        <f>'LAGGING INDICATORS'!D21</f>
        <v>0</v>
      </c>
      <c r="E22" s="6">
        <f>'LAGGING INDICATORS'!E21</f>
        <v>0</v>
      </c>
      <c r="F22" s="6">
        <f>'LAGGING INDICATORS'!F21</f>
        <v>0</v>
      </c>
      <c r="G22" s="6">
        <f>'LAGGING INDICATORS'!G21</f>
        <v>0</v>
      </c>
      <c r="H22" s="6">
        <f>'LAGGING INDICATORS'!H21</f>
        <v>0</v>
      </c>
      <c r="I22" s="6">
        <f>'LAGGING INDICATORS'!I21</f>
        <v>0</v>
      </c>
      <c r="J22" s="6">
        <f>'LAGGING INDICATORS'!J21</f>
        <v>0</v>
      </c>
      <c r="K22" s="6">
        <f>'LAGGING INDICATORS'!K21</f>
        <v>31</v>
      </c>
      <c r="L22" s="7">
        <f>'LEADING INDICATORS'!C21</f>
        <v>0</v>
      </c>
      <c r="M22" s="7">
        <f>'LEADING INDICATORS'!D21</f>
        <v>0</v>
      </c>
      <c r="N22" s="7">
        <f>'LEADING INDICATORS'!E21</f>
        <v>1</v>
      </c>
      <c r="O22" s="7">
        <f>'LEADING INDICATORS'!F21</f>
        <v>0</v>
      </c>
      <c r="P22" s="7">
        <f>'LEADING INDICATORS'!G21</f>
        <v>0</v>
      </c>
      <c r="Q22" s="7">
        <f>'LEADING INDICATORS'!H21</f>
        <v>0</v>
      </c>
      <c r="R22" s="15">
        <f>'ENVIRONMENTAL CONTROLS'!C21</f>
        <v>0</v>
      </c>
      <c r="S22" s="15">
        <f>'ENVIRONMENTAL CONTROLS'!D21</f>
        <v>0</v>
      </c>
      <c r="T22" s="15">
        <f>'ENVIRONMENTAL CONTROLS'!E21</f>
        <v>0</v>
      </c>
      <c r="U22" s="17">
        <f>'ENVIRONMENTAL CONTROLS'!F21</f>
        <v>970.2</v>
      </c>
      <c r="V22" s="17">
        <f>'ENVIRONMENTAL CONTROLS'!G21</f>
        <v>1500</v>
      </c>
      <c r="W22" s="17">
        <f>'ENVIRONMENTAL CONTROLS'!H21</f>
        <v>2573.9406000000004</v>
      </c>
      <c r="X22" s="17">
        <f>'ENVIRONMENTAL CONTROLS'!I21</f>
        <v>553.5</v>
      </c>
      <c r="Y22" s="17">
        <f>'ENVIRONMENTAL CONTROLS'!J21</f>
        <v>3127.4406000000004</v>
      </c>
      <c r="Z22" s="17">
        <f>'ENVIRONMENTAL CONTROLS'!K21</f>
        <v>0</v>
      </c>
      <c r="AA22" s="27">
        <f>'SAFETY TRAINING'!C21</f>
        <v>0</v>
      </c>
      <c r="AB22" s="27">
        <f>'SAFETY TRAINING'!D21</f>
        <v>0</v>
      </c>
      <c r="AC22" s="27">
        <f>'SAFETY TRAINING'!E21</f>
        <v>0</v>
      </c>
      <c r="AD22" s="27">
        <f>'SAFETY TRAINING'!F21</f>
        <v>0</v>
      </c>
      <c r="AE22" s="27">
        <f>'SAFETY TRAINING'!G21</f>
        <v>0</v>
      </c>
      <c r="AF22" s="13">
        <f>'5S SCORES'!C21</f>
        <v>0</v>
      </c>
      <c r="AG22" s="58">
        <f>'QUALITY CONTROL'!C20</f>
        <v>0</v>
      </c>
      <c r="AH22" s="58">
        <f>'QUALITY CONTROL'!D20</f>
        <v>0</v>
      </c>
      <c r="AI22" s="58">
        <f>'QUALITY CONTROL'!E20</f>
        <v>0</v>
      </c>
      <c r="AJ22" s="58">
        <f>'QUALITY CONTROL'!F20</f>
        <v>0</v>
      </c>
      <c r="AK22" s="58">
        <f>'QUALITY CONTROL'!G20</f>
        <v>0</v>
      </c>
      <c r="AL22" s="58">
        <f>'QUALITY CONTROL'!H20</f>
        <v>0</v>
      </c>
      <c r="AM22" s="58">
        <f>'QUALITY CONTROL'!I20</f>
        <v>0</v>
      </c>
      <c r="AN22" s="104">
        <f>'QUALITY CONTROL'!J20</f>
        <v>0</v>
      </c>
    </row>
    <row r="23" spans="1:40" x14ac:dyDescent="0.2">
      <c r="A23" s="12">
        <v>45047</v>
      </c>
      <c r="B23" s="26" t="s">
        <v>33</v>
      </c>
      <c r="C23" s="6">
        <f>'LAGGING INDICATORS'!C22</f>
        <v>0</v>
      </c>
      <c r="D23" s="6">
        <f>'LAGGING INDICATORS'!D22</f>
        <v>0</v>
      </c>
      <c r="E23" s="6">
        <f>'LAGGING INDICATORS'!E22</f>
        <v>0</v>
      </c>
      <c r="F23" s="6">
        <f>'LAGGING INDICATORS'!F22</f>
        <v>0</v>
      </c>
      <c r="G23" s="6">
        <f>'LAGGING INDICATORS'!G22</f>
        <v>0</v>
      </c>
      <c r="H23" s="6">
        <f>'LAGGING INDICATORS'!H22</f>
        <v>0</v>
      </c>
      <c r="I23" s="6">
        <f>'LAGGING INDICATORS'!I22</f>
        <v>0</v>
      </c>
      <c r="J23" s="6">
        <f>'LAGGING INDICATORS'!J22</f>
        <v>0</v>
      </c>
      <c r="K23" s="6">
        <f>'LAGGING INDICATORS'!K22</f>
        <v>31</v>
      </c>
      <c r="L23" s="7">
        <f>'LEADING INDICATORS'!C22</f>
        <v>0</v>
      </c>
      <c r="M23" s="7">
        <f>'LEADING INDICATORS'!D22</f>
        <v>0</v>
      </c>
      <c r="N23" s="7">
        <f>'LEADING INDICATORS'!E22</f>
        <v>0</v>
      </c>
      <c r="O23" s="7">
        <f>'LEADING INDICATORS'!F22</f>
        <v>0</v>
      </c>
      <c r="P23" s="7">
        <f>'LEADING INDICATORS'!G22</f>
        <v>0</v>
      </c>
      <c r="Q23" s="7">
        <f>'LEADING INDICATORS'!H22</f>
        <v>1</v>
      </c>
      <c r="R23" s="15">
        <f>'ENVIRONMENTAL CONTROLS'!C22</f>
        <v>0</v>
      </c>
      <c r="S23" s="15">
        <f>'ENVIRONMENTAL CONTROLS'!D22</f>
        <v>0</v>
      </c>
      <c r="T23" s="15">
        <f>'ENVIRONMENTAL CONTROLS'!E22</f>
        <v>0</v>
      </c>
      <c r="U23" s="17">
        <f>'ENVIRONMENTAL CONTROLS'!F22</f>
        <v>2575</v>
      </c>
      <c r="V23" s="17">
        <f>'ENVIRONMENTAL CONTROLS'!G22</f>
        <v>18006</v>
      </c>
      <c r="W23" s="17">
        <f>'ENVIRONMENTAL CONTROLS'!H22</f>
        <v>6831.4750000000004</v>
      </c>
      <c r="X23" s="17">
        <f>'ENVIRONMENTAL CONTROLS'!I22</f>
        <v>6644.2139999999999</v>
      </c>
      <c r="Y23" s="17">
        <f>'ENVIRONMENTAL CONTROLS'!J22</f>
        <v>13475.689</v>
      </c>
      <c r="Z23" s="17">
        <f>'ENVIRONMENTAL CONTROLS'!K22</f>
        <v>0</v>
      </c>
      <c r="AA23" s="27">
        <f>'SAFETY TRAINING'!C22</f>
        <v>0</v>
      </c>
      <c r="AB23" s="27">
        <f>'SAFETY TRAINING'!D22</f>
        <v>0</v>
      </c>
      <c r="AC23" s="27">
        <f>'SAFETY TRAINING'!E22</f>
        <v>0</v>
      </c>
      <c r="AD23" s="27">
        <f>'SAFETY TRAINING'!F22</f>
        <v>0</v>
      </c>
      <c r="AE23" s="27">
        <f>'SAFETY TRAINING'!G22</f>
        <v>0</v>
      </c>
      <c r="AF23" s="13">
        <f>'5S SCORES'!C22</f>
        <v>0</v>
      </c>
      <c r="AG23" s="58">
        <f>'QUALITY CONTROL'!C21</f>
        <v>0</v>
      </c>
      <c r="AH23" s="58">
        <f>'QUALITY CONTROL'!D21</f>
        <v>0</v>
      </c>
      <c r="AI23" s="58">
        <f>'QUALITY CONTROL'!E21</f>
        <v>0</v>
      </c>
      <c r="AJ23" s="58">
        <f>'QUALITY CONTROL'!F21</f>
        <v>0</v>
      </c>
      <c r="AK23" s="58">
        <f>'QUALITY CONTROL'!G21</f>
        <v>0</v>
      </c>
      <c r="AL23" s="58">
        <f>'QUALITY CONTROL'!H21</f>
        <v>0</v>
      </c>
      <c r="AM23" s="58">
        <f>'QUALITY CONTROL'!I21</f>
        <v>0</v>
      </c>
      <c r="AN23" s="104">
        <f>'QUALITY CONTROL'!J21</f>
        <v>0</v>
      </c>
    </row>
    <row r="24" spans="1:40" x14ac:dyDescent="0.2">
      <c r="A24" s="12">
        <v>45047</v>
      </c>
      <c r="B24" s="26" t="s">
        <v>261</v>
      </c>
      <c r="C24" s="6">
        <f>'LAGGING INDICATORS'!C23</f>
        <v>0</v>
      </c>
      <c r="D24" s="6">
        <f>'LAGGING INDICATORS'!D23</f>
        <v>0</v>
      </c>
      <c r="E24" s="6">
        <f>'LAGGING INDICATORS'!E23</f>
        <v>0</v>
      </c>
      <c r="F24" s="6">
        <f>'LAGGING INDICATORS'!F23</f>
        <v>0</v>
      </c>
      <c r="G24" s="6">
        <f>'LAGGING INDICATORS'!G23</f>
        <v>0</v>
      </c>
      <c r="H24" s="6">
        <f>'LAGGING INDICATORS'!H23</f>
        <v>0</v>
      </c>
      <c r="I24" s="6">
        <f>'LAGGING INDICATORS'!I23</f>
        <v>0</v>
      </c>
      <c r="J24" s="6">
        <f>'LAGGING INDICATORS'!J23</f>
        <v>0</v>
      </c>
      <c r="K24" s="6">
        <f>'LAGGING INDICATORS'!K23</f>
        <v>31</v>
      </c>
      <c r="L24" s="7">
        <f>'LEADING INDICATORS'!C23</f>
        <v>0</v>
      </c>
      <c r="M24" s="7">
        <f>'LEADING INDICATORS'!D23</f>
        <v>0</v>
      </c>
      <c r="N24" s="7">
        <f>'LEADING INDICATORS'!E23</f>
        <v>1</v>
      </c>
      <c r="O24" s="7">
        <f>'LEADING INDICATORS'!F23</f>
        <v>0</v>
      </c>
      <c r="P24" s="7">
        <f>'LEADING INDICATORS'!G23</f>
        <v>0</v>
      </c>
      <c r="Q24" s="7">
        <f>'LEADING INDICATORS'!H23</f>
        <v>0</v>
      </c>
      <c r="R24" s="15">
        <f>'ENVIRONMENTAL CONTROLS'!C23</f>
        <v>0</v>
      </c>
      <c r="S24" s="15">
        <f>'ENVIRONMENTAL CONTROLS'!D23</f>
        <v>0</v>
      </c>
      <c r="T24" s="15">
        <f>'ENVIRONMENTAL CONTROLS'!E23</f>
        <v>0</v>
      </c>
      <c r="U24" s="17">
        <f>'ENVIRONMENTAL CONTROLS'!F23</f>
        <v>5559.6</v>
      </c>
      <c r="V24" s="17">
        <f>'ENVIRONMENTAL CONTROLS'!G23</f>
        <v>13423</v>
      </c>
      <c r="W24" s="15">
        <f>'ENVIRONMENTAL CONTROLS'!H23</f>
        <v>14749.618800000002</v>
      </c>
      <c r="X24" s="15">
        <f>'ENVIRONMENTAL CONTROLS'!I23</f>
        <v>4953.0869999999995</v>
      </c>
      <c r="Y24" s="15">
        <f>'ENVIRONMENTAL CONTROLS'!J23</f>
        <v>19702.705800000003</v>
      </c>
      <c r="Z24" s="15">
        <f>'ENVIRONMENTAL CONTROLS'!K23</f>
        <v>0</v>
      </c>
      <c r="AA24" s="27">
        <f>'SAFETY TRAINING'!C23</f>
        <v>0</v>
      </c>
      <c r="AB24" s="27">
        <f>'SAFETY TRAINING'!D23</f>
        <v>0</v>
      </c>
      <c r="AC24" s="27">
        <f>'SAFETY TRAINING'!E23</f>
        <v>0</v>
      </c>
      <c r="AD24" s="27">
        <f>'SAFETY TRAINING'!F23</f>
        <v>0</v>
      </c>
      <c r="AE24" s="27">
        <f>'SAFETY TRAINING'!G23</f>
        <v>0</v>
      </c>
      <c r="AF24" s="13">
        <f>'5S SCORES'!C23</f>
        <v>0</v>
      </c>
      <c r="AG24" s="58"/>
      <c r="AH24" s="58"/>
      <c r="AI24" s="58"/>
      <c r="AJ24" s="58"/>
      <c r="AK24" s="58"/>
      <c r="AL24" s="58"/>
      <c r="AM24" s="58"/>
      <c r="AN24" s="104"/>
    </row>
    <row r="25" spans="1:40" x14ac:dyDescent="0.2">
      <c r="A25" s="12">
        <v>45078</v>
      </c>
      <c r="B25" s="26" t="s">
        <v>18</v>
      </c>
      <c r="C25" s="6">
        <f>'LAGGING INDICATORS'!C24</f>
        <v>0</v>
      </c>
      <c r="D25" s="6">
        <f>'LAGGING INDICATORS'!D24</f>
        <v>0</v>
      </c>
      <c r="E25" s="6">
        <f>'LAGGING INDICATORS'!E24</f>
        <v>0</v>
      </c>
      <c r="F25" s="6">
        <f>'LAGGING INDICATORS'!F24</f>
        <v>0</v>
      </c>
      <c r="G25" s="6">
        <f>'LAGGING INDICATORS'!G24</f>
        <v>0</v>
      </c>
      <c r="H25" s="6">
        <f>'LAGGING INDICATORS'!H24</f>
        <v>0</v>
      </c>
      <c r="I25" s="6">
        <f>'LAGGING INDICATORS'!I24</f>
        <v>0</v>
      </c>
      <c r="J25" s="6">
        <f>'LAGGING INDICATORS'!J24</f>
        <v>0</v>
      </c>
      <c r="K25" s="6">
        <f>'LAGGING INDICATORS'!K24</f>
        <v>30</v>
      </c>
      <c r="L25" s="7">
        <f>'LEADING INDICATORS'!C24</f>
        <v>3</v>
      </c>
      <c r="M25" s="7">
        <f>'LEADING INDICATORS'!D24</f>
        <v>0</v>
      </c>
      <c r="N25" s="7">
        <f>'LEADING INDICATORS'!E24</f>
        <v>0</v>
      </c>
      <c r="O25" s="7">
        <f>'LEADING INDICATORS'!F24</f>
        <v>1</v>
      </c>
      <c r="P25" s="7">
        <f>'LEADING INDICATORS'!G24</f>
        <v>1</v>
      </c>
      <c r="Q25" s="7">
        <f>'LEADING INDICATORS'!H24</f>
        <v>1</v>
      </c>
      <c r="R25" s="15">
        <f>'ENVIRONMENTAL CONTROLS'!C24</f>
        <v>12</v>
      </c>
      <c r="S25" s="15">
        <f>'ENVIRONMENTAL CONTROLS'!D24</f>
        <v>0</v>
      </c>
      <c r="T25" s="15">
        <f>'ENVIRONMENTAL CONTROLS'!E24</f>
        <v>0</v>
      </c>
      <c r="U25" s="17">
        <f>'ENVIRONMENTAL CONTROLS'!F24</f>
        <v>2082.7999999999997</v>
      </c>
      <c r="V25" s="17">
        <f>'ENVIRONMENTAL CONTROLS'!G24</f>
        <v>8603</v>
      </c>
      <c r="W25" s="17">
        <f>'ENVIRONMENTAL CONTROLS'!H24</f>
        <v>5525.6683999999996</v>
      </c>
      <c r="X25" s="17">
        <f>'ENVIRONMENTAL CONTROLS'!I24</f>
        <v>3174.5070000000001</v>
      </c>
      <c r="Y25" s="17">
        <f>'ENVIRONMENTAL CONTROLS'!J24</f>
        <v>8700.1754000000001</v>
      </c>
      <c r="Z25" s="17">
        <f>'ENVIRONMENTAL CONTROLS'!K24</f>
        <v>0</v>
      </c>
      <c r="AA25" s="27">
        <f>'SAFETY TRAINING'!C24</f>
        <v>1</v>
      </c>
      <c r="AB25" s="27">
        <f>'SAFETY TRAINING'!D24</f>
        <v>23</v>
      </c>
      <c r="AC25" s="27">
        <f>'SAFETY TRAINING'!E24</f>
        <v>12</v>
      </c>
      <c r="AD25" s="27">
        <f>'SAFETY TRAINING'!F24</f>
        <v>27.4</v>
      </c>
      <c r="AE25" s="27">
        <f>'SAFETY TRAINING'!G24</f>
        <v>12181.82</v>
      </c>
      <c r="AF25" s="13">
        <f>'5S SCORES'!C24</f>
        <v>0.54110000000000003</v>
      </c>
      <c r="AG25" s="58">
        <f>'QUALITY CONTROL'!C22</f>
        <v>0.76666666666666672</v>
      </c>
      <c r="AH25" s="58">
        <f>'QUALITY CONTROL'!D22</f>
        <v>0.83333333333333337</v>
      </c>
      <c r="AI25" s="58">
        <f>'QUALITY CONTROL'!E22</f>
        <v>0.83333333333333337</v>
      </c>
      <c r="AJ25" s="58">
        <f>'QUALITY CONTROL'!F22</f>
        <v>0.8</v>
      </c>
      <c r="AK25" s="58">
        <f>'QUALITY CONTROL'!G22</f>
        <v>0.9</v>
      </c>
      <c r="AL25" s="58">
        <f>'QUALITY CONTROL'!H22</f>
        <v>0.9</v>
      </c>
      <c r="AM25" s="58">
        <f>'QUALITY CONTROL'!I22</f>
        <v>0.93333333333333335</v>
      </c>
      <c r="AN25" s="104">
        <f>'QUALITY CONTROL'!J22</f>
        <v>0.85238095238095235</v>
      </c>
    </row>
    <row r="26" spans="1:40" x14ac:dyDescent="0.2">
      <c r="A26" s="12">
        <v>45078</v>
      </c>
      <c r="B26" s="26" t="s">
        <v>9</v>
      </c>
      <c r="C26" s="6">
        <f>'LAGGING INDICATORS'!C25</f>
        <v>0</v>
      </c>
      <c r="D26" s="6">
        <f>'LAGGING INDICATORS'!D25</f>
        <v>0</v>
      </c>
      <c r="E26" s="6">
        <f>'LAGGING INDICATORS'!E25</f>
        <v>0</v>
      </c>
      <c r="F26" s="6">
        <f>'LAGGING INDICATORS'!F25</f>
        <v>0</v>
      </c>
      <c r="G26" s="6">
        <f>'LAGGING INDICATORS'!G25</f>
        <v>0</v>
      </c>
      <c r="H26" s="6">
        <f>'LAGGING INDICATORS'!H25</f>
        <v>0</v>
      </c>
      <c r="I26" s="6">
        <f>'LAGGING INDICATORS'!I25</f>
        <v>0</v>
      </c>
      <c r="J26" s="6">
        <f>'LAGGING INDICATORS'!J25</f>
        <v>0</v>
      </c>
      <c r="K26" s="6">
        <f>'LAGGING INDICATORS'!K25</f>
        <v>30</v>
      </c>
      <c r="L26" s="7">
        <f>'LEADING INDICATORS'!C25</f>
        <v>0</v>
      </c>
      <c r="M26" s="7">
        <f>'LEADING INDICATORS'!D25</f>
        <v>0</v>
      </c>
      <c r="N26" s="7">
        <f>'LEADING INDICATORS'!E25</f>
        <v>0</v>
      </c>
      <c r="O26" s="7">
        <f>'LEADING INDICATORS'!F25</f>
        <v>1</v>
      </c>
      <c r="P26" s="7">
        <f>'LEADING INDICATORS'!G25</f>
        <v>0</v>
      </c>
      <c r="Q26" s="7">
        <f>'LEADING INDICATORS'!H25</f>
        <v>1</v>
      </c>
      <c r="R26" s="15">
        <f>'ENVIRONMENTAL CONTROLS'!C25</f>
        <v>0</v>
      </c>
      <c r="S26" s="15">
        <f>'ENVIRONMENTAL CONTROLS'!D25</f>
        <v>0</v>
      </c>
      <c r="T26" s="15">
        <f>'ENVIRONMENTAL CONTROLS'!E25</f>
        <v>0</v>
      </c>
      <c r="U26" s="17">
        <f>'ENVIRONMENTAL CONTROLS'!F25</f>
        <v>1100</v>
      </c>
      <c r="V26" s="17">
        <f>'ENVIRONMENTAL CONTROLS'!G25</f>
        <v>2699</v>
      </c>
      <c r="W26" s="17">
        <f>'ENVIRONMENTAL CONTROLS'!H25</f>
        <v>2918.3</v>
      </c>
      <c r="X26" s="17">
        <f>'ENVIRONMENTAL CONTROLS'!I25</f>
        <v>995.93100000000004</v>
      </c>
      <c r="Y26" s="17">
        <f>'ENVIRONMENTAL CONTROLS'!J25</f>
        <v>3914.2310000000002</v>
      </c>
      <c r="Z26" s="17">
        <f>'ENVIRONMENTAL CONTROLS'!K25</f>
        <v>0</v>
      </c>
      <c r="AA26" s="27">
        <f>'SAFETY TRAINING'!C25</f>
        <v>1</v>
      </c>
      <c r="AB26" s="27">
        <f>'SAFETY TRAINING'!D25</f>
        <v>15</v>
      </c>
      <c r="AC26" s="27">
        <f>'SAFETY TRAINING'!E25</f>
        <v>5</v>
      </c>
      <c r="AD26" s="27">
        <f>'SAFETY TRAINING'!F25</f>
        <v>12.5</v>
      </c>
      <c r="AE26" s="27">
        <f>'SAFETY TRAINING'!G25</f>
        <v>5075.76</v>
      </c>
      <c r="AF26" s="13">
        <f>'5S SCORES'!C25</f>
        <v>0</v>
      </c>
      <c r="AG26" s="58">
        <f>'QUALITY CONTROL'!C23</f>
        <v>0</v>
      </c>
      <c r="AH26" s="58">
        <f>'QUALITY CONTROL'!D23</f>
        <v>0</v>
      </c>
      <c r="AI26" s="58">
        <f>'QUALITY CONTROL'!E23</f>
        <v>0</v>
      </c>
      <c r="AJ26" s="58">
        <f>'QUALITY CONTROL'!F23</f>
        <v>0</v>
      </c>
      <c r="AK26" s="58">
        <f>'QUALITY CONTROL'!G23</f>
        <v>0</v>
      </c>
      <c r="AL26" s="58">
        <f>'QUALITY CONTROL'!H23</f>
        <v>0</v>
      </c>
      <c r="AM26" s="58">
        <f>'QUALITY CONTROL'!I23</f>
        <v>0</v>
      </c>
      <c r="AN26" s="104">
        <f>'QUALITY CONTROL'!J23</f>
        <v>0.9143</v>
      </c>
    </row>
    <row r="27" spans="1:40" x14ac:dyDescent="0.2">
      <c r="A27" s="12">
        <v>45078</v>
      </c>
      <c r="B27" s="26" t="s">
        <v>10</v>
      </c>
      <c r="C27" s="6">
        <f>'LAGGING INDICATORS'!C26</f>
        <v>0</v>
      </c>
      <c r="D27" s="6">
        <f>'LAGGING INDICATORS'!D26</f>
        <v>0</v>
      </c>
      <c r="E27" s="6">
        <f>'LAGGING INDICATORS'!E26</f>
        <v>0</v>
      </c>
      <c r="F27" s="6">
        <f>'LAGGING INDICATORS'!F26</f>
        <v>0</v>
      </c>
      <c r="G27" s="6">
        <f>'LAGGING INDICATORS'!G26</f>
        <v>0</v>
      </c>
      <c r="H27" s="6">
        <f>'LAGGING INDICATORS'!H26</f>
        <v>0</v>
      </c>
      <c r="I27" s="6">
        <f>'LAGGING INDICATORS'!I26</f>
        <v>0</v>
      </c>
      <c r="J27" s="6">
        <f>'LAGGING INDICATORS'!J26</f>
        <v>0</v>
      </c>
      <c r="K27" s="6">
        <f>'LAGGING INDICATORS'!K26</f>
        <v>30</v>
      </c>
      <c r="L27" s="7">
        <f>'LEADING INDICATORS'!C26</f>
        <v>1</v>
      </c>
      <c r="M27" s="7">
        <f>'LEADING INDICATORS'!D26</f>
        <v>0</v>
      </c>
      <c r="N27" s="7">
        <f>'LEADING INDICATORS'!E26</f>
        <v>0</v>
      </c>
      <c r="O27" s="7">
        <f>'LEADING INDICATORS'!F26</f>
        <v>1</v>
      </c>
      <c r="P27" s="7">
        <f>'LEADING INDICATORS'!G26</f>
        <v>0</v>
      </c>
      <c r="Q27" s="7">
        <f>'LEADING INDICATORS'!H26</f>
        <v>1</v>
      </c>
      <c r="R27" s="15">
        <f>'ENVIRONMENTAL CONTROLS'!C26</f>
        <v>0</v>
      </c>
      <c r="S27" s="15">
        <f>'ENVIRONMENTAL CONTROLS'!D26</f>
        <v>0</v>
      </c>
      <c r="T27" s="15">
        <f>'ENVIRONMENTAL CONTROLS'!E26</f>
        <v>0</v>
      </c>
      <c r="U27" s="17">
        <f>'ENVIRONMENTAL CONTROLS'!F26</f>
        <v>673.19999999999993</v>
      </c>
      <c r="V27" s="17">
        <f>'ENVIRONMENTAL CONTROLS'!G26</f>
        <v>9262</v>
      </c>
      <c r="W27" s="17">
        <f>'ENVIRONMENTAL CONTROLS'!H26</f>
        <v>1785.9995999999999</v>
      </c>
      <c r="X27" s="17">
        <f>'ENVIRONMENTAL CONTROLS'!I26</f>
        <v>3417.6779999999999</v>
      </c>
      <c r="Y27" s="17">
        <f>'ENVIRONMENTAL CONTROLS'!J26</f>
        <v>5203.6776</v>
      </c>
      <c r="Z27" s="17">
        <f>'ENVIRONMENTAL CONTROLS'!K26</f>
        <v>0</v>
      </c>
      <c r="AA27" s="27">
        <f>'SAFETY TRAINING'!C26</f>
        <v>1</v>
      </c>
      <c r="AB27" s="27">
        <f>'SAFETY TRAINING'!D26</f>
        <v>20</v>
      </c>
      <c r="AC27" s="27">
        <f>'SAFETY TRAINING'!E26</f>
        <v>17</v>
      </c>
      <c r="AD27" s="27">
        <f>'SAFETY TRAINING'!F26</f>
        <v>37.799999999999997</v>
      </c>
      <c r="AE27" s="27">
        <f>'SAFETY TRAINING'!G26</f>
        <v>17257.580000000002</v>
      </c>
      <c r="AF27" s="13">
        <f>'5S SCORES'!C26</f>
        <v>0</v>
      </c>
      <c r="AG27" s="58">
        <f>'QUALITY CONTROL'!C24</f>
        <v>0</v>
      </c>
      <c r="AH27" s="58">
        <f>'QUALITY CONTROL'!D24</f>
        <v>0</v>
      </c>
      <c r="AI27" s="58">
        <f>'QUALITY CONTROL'!E24</f>
        <v>0</v>
      </c>
      <c r="AJ27" s="58">
        <f>'QUALITY CONTROL'!F24</f>
        <v>0</v>
      </c>
      <c r="AK27" s="58">
        <f>'QUALITY CONTROL'!G24</f>
        <v>0</v>
      </c>
      <c r="AL27" s="58">
        <f>'QUALITY CONTROL'!H24</f>
        <v>0</v>
      </c>
      <c r="AM27" s="58">
        <f>'QUALITY CONTROL'!I24</f>
        <v>0</v>
      </c>
      <c r="AN27" s="104">
        <f>'QUALITY CONTROL'!J24</f>
        <v>0</v>
      </c>
    </row>
    <row r="28" spans="1:40" x14ac:dyDescent="0.2">
      <c r="A28" s="12">
        <v>45078</v>
      </c>
      <c r="B28" s="26" t="s">
        <v>11</v>
      </c>
      <c r="C28" s="6">
        <f>'LAGGING INDICATORS'!C27</f>
        <v>0</v>
      </c>
      <c r="D28" s="6">
        <f>'LAGGING INDICATORS'!D27</f>
        <v>0</v>
      </c>
      <c r="E28" s="6">
        <f>'LAGGING INDICATORS'!E27</f>
        <v>0</v>
      </c>
      <c r="F28" s="6">
        <f>'LAGGING INDICATORS'!F27</f>
        <v>0</v>
      </c>
      <c r="G28" s="6">
        <f>'LAGGING INDICATORS'!G27</f>
        <v>0</v>
      </c>
      <c r="H28" s="6">
        <f>'LAGGING INDICATORS'!H27</f>
        <v>0</v>
      </c>
      <c r="I28" s="6">
        <f>'LAGGING INDICATORS'!I27</f>
        <v>0</v>
      </c>
      <c r="J28" s="6">
        <f>'LAGGING INDICATORS'!J27</f>
        <v>0</v>
      </c>
      <c r="K28" s="6">
        <f>'LAGGING INDICATORS'!K27</f>
        <v>30</v>
      </c>
      <c r="L28" s="7">
        <f>'LEADING INDICATORS'!C27</f>
        <v>0</v>
      </c>
      <c r="M28" s="7">
        <f>'LEADING INDICATORS'!D27</f>
        <v>0</v>
      </c>
      <c r="N28" s="7">
        <f>'LEADING INDICATORS'!E27</f>
        <v>0</v>
      </c>
      <c r="O28" s="7">
        <f>'LEADING INDICATORS'!F27</f>
        <v>0</v>
      </c>
      <c r="P28" s="7">
        <f>'LEADING INDICATORS'!G27</f>
        <v>0</v>
      </c>
      <c r="Q28" s="7">
        <f>'LEADING INDICATORS'!H27</f>
        <v>0</v>
      </c>
      <c r="R28" s="15">
        <f>'ENVIRONMENTAL CONTROLS'!C27</f>
        <v>38</v>
      </c>
      <c r="S28" s="15">
        <f>'ENVIRONMENTAL CONTROLS'!D27</f>
        <v>20</v>
      </c>
      <c r="T28" s="15">
        <f>'ENVIRONMENTAL CONTROLS'!E27</f>
        <v>0</v>
      </c>
      <c r="U28" s="17">
        <f>'ENVIRONMENTAL CONTROLS'!F27</f>
        <v>0</v>
      </c>
      <c r="V28" s="17">
        <f>'ENVIRONMENTAL CONTROLS'!G27</f>
        <v>0</v>
      </c>
      <c r="W28" s="17">
        <f>'ENVIRONMENTAL CONTROLS'!H27</f>
        <v>0</v>
      </c>
      <c r="X28" s="17">
        <f>'ENVIRONMENTAL CONTROLS'!I27</f>
        <v>0</v>
      </c>
      <c r="Y28" s="17">
        <f>'ENVIRONMENTAL CONTROLS'!J27</f>
        <v>0</v>
      </c>
      <c r="Z28" s="17">
        <f>'ENVIRONMENTAL CONTROLS'!K27</f>
        <v>0</v>
      </c>
      <c r="AA28" s="27">
        <f>'SAFETY TRAINING'!C27</f>
        <v>1</v>
      </c>
      <c r="AB28" s="27">
        <f>'SAFETY TRAINING'!D27</f>
        <v>6</v>
      </c>
      <c r="AC28" s="27">
        <f>'SAFETY TRAINING'!E27</f>
        <v>6</v>
      </c>
      <c r="AD28" s="27">
        <f>'SAFETY TRAINING'!F27</f>
        <v>13.6</v>
      </c>
      <c r="AE28" s="27">
        <f>'SAFETY TRAINING'!G27</f>
        <v>6090.91</v>
      </c>
      <c r="AF28" s="13">
        <f>'5S SCORES'!C27</f>
        <v>0</v>
      </c>
      <c r="AG28" s="58">
        <f>'QUALITY CONTROL'!C25</f>
        <v>0</v>
      </c>
      <c r="AH28" s="58">
        <f>'QUALITY CONTROL'!D25</f>
        <v>0</v>
      </c>
      <c r="AI28" s="58">
        <f>'QUALITY CONTROL'!E25</f>
        <v>0</v>
      </c>
      <c r="AJ28" s="58">
        <f>'QUALITY CONTROL'!F25</f>
        <v>0</v>
      </c>
      <c r="AK28" s="58">
        <f>'QUALITY CONTROL'!G25</f>
        <v>0</v>
      </c>
      <c r="AL28" s="58">
        <f>'QUALITY CONTROL'!H25</f>
        <v>0</v>
      </c>
      <c r="AM28" s="58">
        <f>'QUALITY CONTROL'!I25</f>
        <v>0</v>
      </c>
      <c r="AN28" s="104">
        <f>'QUALITY CONTROL'!J25</f>
        <v>0</v>
      </c>
    </row>
    <row r="29" spans="1:40" x14ac:dyDescent="0.2">
      <c r="A29" s="12">
        <v>45078</v>
      </c>
      <c r="B29" s="26" t="s">
        <v>12</v>
      </c>
      <c r="C29" s="6">
        <f>'LAGGING INDICATORS'!C28</f>
        <v>0</v>
      </c>
      <c r="D29" s="6">
        <f>'LAGGING INDICATORS'!D28</f>
        <v>0</v>
      </c>
      <c r="E29" s="6">
        <f>'LAGGING INDICATORS'!E28</f>
        <v>0</v>
      </c>
      <c r="F29" s="6">
        <f>'LAGGING INDICATORS'!F28</f>
        <v>0</v>
      </c>
      <c r="G29" s="6">
        <f>'LAGGING INDICATORS'!G28</f>
        <v>0</v>
      </c>
      <c r="H29" s="6">
        <f>'LAGGING INDICATORS'!H28</f>
        <v>0</v>
      </c>
      <c r="I29" s="6">
        <f>'LAGGING INDICATORS'!I28</f>
        <v>0</v>
      </c>
      <c r="J29" s="6">
        <f>'LAGGING INDICATORS'!J28</f>
        <v>0</v>
      </c>
      <c r="K29" s="6">
        <f>'LAGGING INDICATORS'!K28</f>
        <v>30</v>
      </c>
      <c r="L29" s="7">
        <f>'LEADING INDICATORS'!C28</f>
        <v>0</v>
      </c>
      <c r="M29" s="7">
        <f>'LEADING INDICATORS'!D28</f>
        <v>0</v>
      </c>
      <c r="N29" s="7">
        <f>'LEADING INDICATORS'!E28</f>
        <v>1</v>
      </c>
      <c r="O29" s="7">
        <f>'LEADING INDICATORS'!F28</f>
        <v>0</v>
      </c>
      <c r="P29" s="7">
        <f>'LEADING INDICATORS'!G28</f>
        <v>0</v>
      </c>
      <c r="Q29" s="7">
        <f>'LEADING INDICATORS'!H28</f>
        <v>0</v>
      </c>
      <c r="R29" s="15">
        <f>'ENVIRONMENTAL CONTROLS'!C28</f>
        <v>65</v>
      </c>
      <c r="S29" s="15">
        <f>'ENVIRONMENTAL CONTROLS'!D28</f>
        <v>39</v>
      </c>
      <c r="T29" s="15">
        <f>'ENVIRONMENTAL CONTROLS'!E28</f>
        <v>6</v>
      </c>
      <c r="U29" s="17">
        <f>'ENVIRONMENTAL CONTROLS'!F28</f>
        <v>2385</v>
      </c>
      <c r="V29" s="17">
        <f>'ENVIRONMENTAL CONTROLS'!G28</f>
        <v>2655</v>
      </c>
      <c r="W29" s="17">
        <f>'ENVIRONMENTAL CONTROLS'!H28</f>
        <v>6327.4049999999997</v>
      </c>
      <c r="X29" s="17">
        <f>'ENVIRONMENTAL CONTROLS'!I28</f>
        <v>979.69499999999994</v>
      </c>
      <c r="Y29" s="17">
        <f>'ENVIRONMENTAL CONTROLS'!J28</f>
        <v>7307.0999999999995</v>
      </c>
      <c r="Z29" s="17">
        <f>'ENVIRONMENTAL CONTROLS'!K28</f>
        <v>0</v>
      </c>
      <c r="AA29" s="27">
        <f>'SAFETY TRAINING'!C28</f>
        <v>1</v>
      </c>
      <c r="AB29" s="27">
        <f>'SAFETY TRAINING'!D28</f>
        <v>8</v>
      </c>
      <c r="AC29" s="27">
        <f>'SAFETY TRAINING'!E28</f>
        <v>3</v>
      </c>
      <c r="AD29" s="27">
        <f>'SAFETY TRAINING'!F28</f>
        <v>6</v>
      </c>
      <c r="AE29" s="27">
        <f>'SAFETY TRAINING'!G28</f>
        <v>3045.45</v>
      </c>
      <c r="AF29" s="13">
        <f>'5S SCORES'!C28</f>
        <v>0</v>
      </c>
      <c r="AG29" s="58">
        <f>'QUALITY CONTROL'!C26</f>
        <v>0</v>
      </c>
      <c r="AH29" s="58">
        <f>'QUALITY CONTROL'!D26</f>
        <v>0</v>
      </c>
      <c r="AI29" s="58">
        <f>'QUALITY CONTROL'!E26</f>
        <v>0</v>
      </c>
      <c r="AJ29" s="58">
        <f>'QUALITY CONTROL'!F26</f>
        <v>0</v>
      </c>
      <c r="AK29" s="58">
        <f>'QUALITY CONTROL'!G26</f>
        <v>0</v>
      </c>
      <c r="AL29" s="58">
        <f>'QUALITY CONTROL'!H26</f>
        <v>0</v>
      </c>
      <c r="AM29" s="58">
        <f>'QUALITY CONTROL'!I26</f>
        <v>0</v>
      </c>
      <c r="AN29" s="104">
        <f>'QUALITY CONTROL'!J26</f>
        <v>0</v>
      </c>
    </row>
    <row r="30" spans="1:40" x14ac:dyDescent="0.2">
      <c r="A30" s="12">
        <v>45078</v>
      </c>
      <c r="B30" s="26" t="s">
        <v>13</v>
      </c>
      <c r="C30" s="6">
        <f>'LAGGING INDICATORS'!C29</f>
        <v>0</v>
      </c>
      <c r="D30" s="6">
        <f>'LAGGING INDICATORS'!D29</f>
        <v>0</v>
      </c>
      <c r="E30" s="6">
        <f>'LAGGING INDICATORS'!E29</f>
        <v>0</v>
      </c>
      <c r="F30" s="6">
        <f>'LAGGING INDICATORS'!F29</f>
        <v>0</v>
      </c>
      <c r="G30" s="6">
        <f>'LAGGING INDICATORS'!G29</f>
        <v>0</v>
      </c>
      <c r="H30" s="6">
        <f>'LAGGING INDICATORS'!H29</f>
        <v>0</v>
      </c>
      <c r="I30" s="6">
        <f>'LAGGING INDICATORS'!I29</f>
        <v>0</v>
      </c>
      <c r="J30" s="6">
        <f>'LAGGING INDICATORS'!J29</f>
        <v>1</v>
      </c>
      <c r="K30" s="6">
        <f>'LAGGING INDICATORS'!K29</f>
        <v>29</v>
      </c>
      <c r="L30" s="7">
        <f>'LEADING INDICATORS'!C29</f>
        <v>0</v>
      </c>
      <c r="M30" s="7">
        <f>'LEADING INDICATORS'!D29</f>
        <v>0</v>
      </c>
      <c r="N30" s="7">
        <f>'LEADING INDICATORS'!E29</f>
        <v>1</v>
      </c>
      <c r="O30" s="7">
        <f>'LEADING INDICATORS'!F29</f>
        <v>0</v>
      </c>
      <c r="P30" s="7">
        <f>'LEADING INDICATORS'!G29</f>
        <v>0</v>
      </c>
      <c r="Q30" s="7">
        <f>'LEADING INDICATORS'!H29</f>
        <v>0</v>
      </c>
      <c r="R30" s="15">
        <f>'ENVIRONMENTAL CONTROLS'!C29</f>
        <v>0</v>
      </c>
      <c r="S30" s="15">
        <f>'ENVIRONMENTAL CONTROLS'!D29</f>
        <v>0</v>
      </c>
      <c r="T30" s="15">
        <f>'ENVIRONMENTAL CONTROLS'!E29</f>
        <v>0</v>
      </c>
      <c r="U30" s="17">
        <f>'ENVIRONMENTAL CONTROLS'!F29</f>
        <v>0</v>
      </c>
      <c r="V30" s="17">
        <f>'ENVIRONMENTAL CONTROLS'!G29</f>
        <v>2471</v>
      </c>
      <c r="W30" s="17">
        <f>'ENVIRONMENTAL CONTROLS'!H29</f>
        <v>0</v>
      </c>
      <c r="X30" s="17">
        <f>'ENVIRONMENTAL CONTROLS'!I29</f>
        <v>911.79899999999998</v>
      </c>
      <c r="Y30" s="17">
        <f>'ENVIRONMENTAL CONTROLS'!J29</f>
        <v>911.79899999999998</v>
      </c>
      <c r="Z30" s="17">
        <f>'ENVIRONMENTAL CONTROLS'!K29</f>
        <v>0</v>
      </c>
      <c r="AA30" s="27">
        <f>'SAFETY TRAINING'!C29</f>
        <v>1</v>
      </c>
      <c r="AB30" s="27">
        <f>'SAFETY TRAINING'!D29</f>
        <v>1</v>
      </c>
      <c r="AC30" s="27">
        <f>'SAFETY TRAINING'!E29</f>
        <v>1</v>
      </c>
      <c r="AD30" s="27">
        <f>'SAFETY TRAINING'!F29</f>
        <v>2</v>
      </c>
      <c r="AE30" s="27">
        <f>'SAFETY TRAINING'!G29</f>
        <v>1015.15</v>
      </c>
      <c r="AF30" s="13">
        <f>'5S SCORES'!C29</f>
        <v>0</v>
      </c>
      <c r="AG30" s="58">
        <f>'QUALITY CONTROL'!C27</f>
        <v>0</v>
      </c>
      <c r="AH30" s="58">
        <f>'QUALITY CONTROL'!D27</f>
        <v>0</v>
      </c>
      <c r="AI30" s="58">
        <f>'QUALITY CONTROL'!E27</f>
        <v>0</v>
      </c>
      <c r="AJ30" s="58">
        <f>'QUALITY CONTROL'!F27</f>
        <v>0</v>
      </c>
      <c r="AK30" s="58">
        <f>'QUALITY CONTROL'!G27</f>
        <v>0</v>
      </c>
      <c r="AL30" s="58">
        <f>'QUALITY CONTROL'!H27</f>
        <v>0</v>
      </c>
      <c r="AM30" s="58">
        <f>'QUALITY CONTROL'!I27</f>
        <v>0</v>
      </c>
      <c r="AN30" s="104">
        <f>'QUALITY CONTROL'!J27</f>
        <v>0</v>
      </c>
    </row>
    <row r="31" spans="1:40" x14ac:dyDescent="0.2">
      <c r="A31" s="12">
        <v>45078</v>
      </c>
      <c r="B31" s="26" t="s">
        <v>14</v>
      </c>
      <c r="C31" s="6">
        <f>'LAGGING INDICATORS'!C30</f>
        <v>0</v>
      </c>
      <c r="D31" s="6">
        <f>'LAGGING INDICATORS'!D30</f>
        <v>0</v>
      </c>
      <c r="E31" s="6">
        <f>'LAGGING INDICATORS'!E30</f>
        <v>0</v>
      </c>
      <c r="F31" s="6">
        <f>'LAGGING INDICATORS'!F30</f>
        <v>0</v>
      </c>
      <c r="G31" s="6">
        <f>'LAGGING INDICATORS'!G30</f>
        <v>0</v>
      </c>
      <c r="H31" s="6">
        <f>'LAGGING INDICATORS'!H30</f>
        <v>0</v>
      </c>
      <c r="I31" s="6">
        <f>'LAGGING INDICATORS'!I30</f>
        <v>0</v>
      </c>
      <c r="J31" s="6">
        <f>'LAGGING INDICATORS'!J30</f>
        <v>0</v>
      </c>
      <c r="K31" s="6">
        <f>'LAGGING INDICATORS'!K30</f>
        <v>30</v>
      </c>
      <c r="L31" s="7">
        <f>'LEADING INDICATORS'!C30</f>
        <v>0</v>
      </c>
      <c r="M31" s="7">
        <f>'LEADING INDICATORS'!D30</f>
        <v>0</v>
      </c>
      <c r="N31" s="7">
        <f>'LEADING INDICATORS'!E30</f>
        <v>1</v>
      </c>
      <c r="O31" s="7">
        <f>'LEADING INDICATORS'!F30</f>
        <v>0</v>
      </c>
      <c r="P31" s="7">
        <f>'LEADING INDICATORS'!G30</f>
        <v>0</v>
      </c>
      <c r="Q31" s="7">
        <f>'LEADING INDICATORS'!H30</f>
        <v>0</v>
      </c>
      <c r="R31" s="15">
        <f>'ENVIRONMENTAL CONTROLS'!C30</f>
        <v>0</v>
      </c>
      <c r="S31" s="15">
        <f>'ENVIRONMENTAL CONTROLS'!D30</f>
        <v>0</v>
      </c>
      <c r="T31" s="15">
        <f>'ENVIRONMENTAL CONTROLS'!E30</f>
        <v>0</v>
      </c>
      <c r="U31" s="17">
        <f>'ENVIRONMENTAL CONTROLS'!F30</f>
        <v>2237.87</v>
      </c>
      <c r="V31" s="17">
        <f>'ENVIRONMENTAL CONTROLS'!G30</f>
        <v>1981.88</v>
      </c>
      <c r="W31" s="17">
        <f>'ENVIRONMENTAL CONTROLS'!H30</f>
        <v>5937.0691099999995</v>
      </c>
      <c r="X31" s="17">
        <f>'ENVIRONMENTAL CONTROLS'!I30</f>
        <v>731.31371999999999</v>
      </c>
      <c r="Y31" s="17">
        <f>'ENVIRONMENTAL CONTROLS'!J30</f>
        <v>6668.3828299999996</v>
      </c>
      <c r="Z31" s="17">
        <f>'ENVIRONMENTAL CONTROLS'!K30</f>
        <v>0</v>
      </c>
      <c r="AA31" s="27">
        <f>'SAFETY TRAINING'!C30</f>
        <v>1</v>
      </c>
      <c r="AB31" s="27">
        <f>'SAFETY TRAINING'!D30</f>
        <v>14</v>
      </c>
      <c r="AC31" s="27">
        <f>'SAFETY TRAINING'!E30</f>
        <v>4</v>
      </c>
      <c r="AD31" s="27">
        <f>'SAFETY TRAINING'!F30</f>
        <v>9.5</v>
      </c>
      <c r="AE31" s="27">
        <f>'SAFETY TRAINING'!G30</f>
        <v>4060.6</v>
      </c>
      <c r="AF31" s="13">
        <f>'5S SCORES'!C30</f>
        <v>0</v>
      </c>
      <c r="AG31" s="58">
        <f>'QUALITY CONTROL'!C28</f>
        <v>0</v>
      </c>
      <c r="AH31" s="58">
        <f>'QUALITY CONTROL'!D28</f>
        <v>0</v>
      </c>
      <c r="AI31" s="58">
        <f>'QUALITY CONTROL'!E28</f>
        <v>0</v>
      </c>
      <c r="AJ31" s="58">
        <f>'QUALITY CONTROL'!F28</f>
        <v>0</v>
      </c>
      <c r="AK31" s="58">
        <f>'QUALITY CONTROL'!G28</f>
        <v>0</v>
      </c>
      <c r="AL31" s="58">
        <f>'QUALITY CONTROL'!H28</f>
        <v>0</v>
      </c>
      <c r="AM31" s="58">
        <f>'QUALITY CONTROL'!I28</f>
        <v>0</v>
      </c>
      <c r="AN31" s="104">
        <f>'QUALITY CONTROL'!J28</f>
        <v>0</v>
      </c>
    </row>
    <row r="32" spans="1:40" x14ac:dyDescent="0.2">
      <c r="A32" s="12">
        <v>45078</v>
      </c>
      <c r="B32" s="26" t="s">
        <v>15</v>
      </c>
      <c r="C32" s="6">
        <f>'LAGGING INDICATORS'!C31</f>
        <v>0</v>
      </c>
      <c r="D32" s="6">
        <f>'LAGGING INDICATORS'!D31</f>
        <v>0</v>
      </c>
      <c r="E32" s="6">
        <f>'LAGGING INDICATORS'!E31</f>
        <v>0</v>
      </c>
      <c r="F32" s="6">
        <f>'LAGGING INDICATORS'!F31</f>
        <v>0</v>
      </c>
      <c r="G32" s="6">
        <f>'LAGGING INDICATORS'!G31</f>
        <v>1</v>
      </c>
      <c r="H32" s="6">
        <f>'LAGGING INDICATORS'!H31</f>
        <v>0</v>
      </c>
      <c r="I32" s="6">
        <f>'LAGGING INDICATORS'!I31</f>
        <v>0</v>
      </c>
      <c r="J32" s="6">
        <f>'LAGGING INDICATORS'!J31</f>
        <v>0</v>
      </c>
      <c r="K32" s="6">
        <f>'LAGGING INDICATORS'!K31</f>
        <v>29</v>
      </c>
      <c r="L32" s="7">
        <f>'LEADING INDICATORS'!C31</f>
        <v>1</v>
      </c>
      <c r="M32" s="7">
        <f>'LEADING INDICATORS'!D31</f>
        <v>0</v>
      </c>
      <c r="N32" s="7">
        <f>'LEADING INDICATORS'!E31</f>
        <v>0</v>
      </c>
      <c r="O32" s="7">
        <f>'LEADING INDICATORS'!F31</f>
        <v>1</v>
      </c>
      <c r="P32" s="7">
        <f>'LEADING INDICATORS'!G31</f>
        <v>0</v>
      </c>
      <c r="Q32" s="7">
        <f>'LEADING INDICATORS'!H31</f>
        <v>1</v>
      </c>
      <c r="R32" s="15">
        <f>'ENVIRONMENTAL CONTROLS'!C31</f>
        <v>0</v>
      </c>
      <c r="S32" s="15">
        <f>'ENVIRONMENTAL CONTROLS'!D31</f>
        <v>0</v>
      </c>
      <c r="T32" s="15">
        <f>'ENVIRONMENTAL CONTROLS'!E31</f>
        <v>0</v>
      </c>
      <c r="U32" s="17">
        <f>'ENVIRONMENTAL CONTROLS'!F31</f>
        <v>1140</v>
      </c>
      <c r="V32" s="17">
        <f>'ENVIRONMENTAL CONTROLS'!G31</f>
        <v>4579</v>
      </c>
      <c r="W32" s="17">
        <f>'ENVIRONMENTAL CONTROLS'!H31</f>
        <v>3024.42</v>
      </c>
      <c r="X32" s="17">
        <f>'ENVIRONMENTAL CONTROLS'!I31</f>
        <v>1689.6510000000001</v>
      </c>
      <c r="Y32" s="17">
        <f>'ENVIRONMENTAL CONTROLS'!J31</f>
        <v>4714.0709999999999</v>
      </c>
      <c r="Z32" s="17">
        <f>'ENVIRONMENTAL CONTROLS'!K31</f>
        <v>0</v>
      </c>
      <c r="AA32" s="27">
        <f>'SAFETY TRAINING'!C31</f>
        <v>0</v>
      </c>
      <c r="AB32" s="27">
        <f>'SAFETY TRAINING'!D31</f>
        <v>0</v>
      </c>
      <c r="AC32" s="27">
        <f>'SAFETY TRAINING'!E31</f>
        <v>0</v>
      </c>
      <c r="AD32" s="27">
        <f>'SAFETY TRAINING'!F31</f>
        <v>0</v>
      </c>
      <c r="AE32" s="27">
        <f>'SAFETY TRAINING'!G31</f>
        <v>0</v>
      </c>
      <c r="AF32" s="13">
        <f>'5S SCORES'!C31</f>
        <v>0.58330000000000004</v>
      </c>
      <c r="AG32" s="58" t="e">
        <f>'QUALITY CONTROL'!C29</f>
        <v>#DIV/0!</v>
      </c>
      <c r="AH32" s="58" t="e">
        <f>'QUALITY CONTROL'!D29</f>
        <v>#DIV/0!</v>
      </c>
      <c r="AI32" s="58" t="e">
        <f>'QUALITY CONTROL'!E29</f>
        <v>#DIV/0!</v>
      </c>
      <c r="AJ32" s="58" t="e">
        <f>'QUALITY CONTROL'!F29</f>
        <v>#DIV/0!</v>
      </c>
      <c r="AK32" s="58" t="e">
        <f>'QUALITY CONTROL'!G29</f>
        <v>#DIV/0!</v>
      </c>
      <c r="AL32" s="58" t="e">
        <f>'QUALITY CONTROL'!H29</f>
        <v>#DIV/0!</v>
      </c>
      <c r="AM32" s="58" t="e">
        <f>'QUALITY CONTROL'!I29</f>
        <v>#DIV/0!</v>
      </c>
      <c r="AN32" s="104">
        <f>'QUALITY CONTROL'!J29</f>
        <v>0</v>
      </c>
    </row>
    <row r="33" spans="1:40" x14ac:dyDescent="0.2">
      <c r="A33" s="12">
        <v>45078</v>
      </c>
      <c r="B33" s="26" t="s">
        <v>16</v>
      </c>
      <c r="C33" s="6">
        <f>'LAGGING INDICATORS'!C32</f>
        <v>0</v>
      </c>
      <c r="D33" s="6">
        <f>'LAGGING INDICATORS'!D32</f>
        <v>0</v>
      </c>
      <c r="E33" s="6">
        <f>'LAGGING INDICATORS'!E32</f>
        <v>0</v>
      </c>
      <c r="F33" s="6">
        <f>'LAGGING INDICATORS'!F32</f>
        <v>0</v>
      </c>
      <c r="G33" s="6">
        <f>'LAGGING INDICATORS'!G32</f>
        <v>0</v>
      </c>
      <c r="H33" s="6">
        <f>'LAGGING INDICATORS'!H32</f>
        <v>0</v>
      </c>
      <c r="I33" s="6">
        <f>'LAGGING INDICATORS'!I32</f>
        <v>0</v>
      </c>
      <c r="J33" s="6">
        <f>'LAGGING INDICATORS'!J32</f>
        <v>0</v>
      </c>
      <c r="K33" s="6">
        <f>'LAGGING INDICATORS'!K32</f>
        <v>30</v>
      </c>
      <c r="L33" s="7">
        <f>'LEADING INDICATORS'!C32</f>
        <v>1</v>
      </c>
      <c r="M33" s="7">
        <f>'LEADING INDICATORS'!D32</f>
        <v>0</v>
      </c>
      <c r="N33" s="7">
        <f>'LEADING INDICATORS'!E32</f>
        <v>0</v>
      </c>
      <c r="O33" s="7">
        <f>'LEADING INDICATORS'!F32</f>
        <v>1</v>
      </c>
      <c r="P33" s="7">
        <f>'LEADING INDICATORS'!G32</f>
        <v>0</v>
      </c>
      <c r="Q33" s="7">
        <f>'LEADING INDICATORS'!H32</f>
        <v>0</v>
      </c>
      <c r="R33" s="15">
        <f>'ENVIRONMENTAL CONTROLS'!C32</f>
        <v>0</v>
      </c>
      <c r="S33" s="15">
        <f>'ENVIRONMENTAL CONTROLS'!D32</f>
        <v>0</v>
      </c>
      <c r="T33" s="15">
        <f>'ENVIRONMENTAL CONTROLS'!E32</f>
        <v>2</v>
      </c>
      <c r="U33" s="17">
        <f>'ENVIRONMENTAL CONTROLS'!F32</f>
        <v>954.80000000000007</v>
      </c>
      <c r="V33" s="17">
        <f>'ENVIRONMENTAL CONTROLS'!G32</f>
        <v>1290</v>
      </c>
      <c r="W33" s="17">
        <f>'ENVIRONMENTAL CONTROLS'!H32</f>
        <v>2533.0844000000002</v>
      </c>
      <c r="X33" s="17">
        <f>'ENVIRONMENTAL CONTROLS'!I32</f>
        <v>476.01</v>
      </c>
      <c r="Y33" s="17">
        <f>'ENVIRONMENTAL CONTROLS'!J32</f>
        <v>3009.0944</v>
      </c>
      <c r="Z33" s="17">
        <f>'ENVIRONMENTAL CONTROLS'!K32</f>
        <v>0</v>
      </c>
      <c r="AA33" s="27">
        <f>'SAFETY TRAINING'!C32</f>
        <v>0</v>
      </c>
      <c r="AB33" s="27">
        <f>'SAFETY TRAINING'!D32</f>
        <v>0</v>
      </c>
      <c r="AC33" s="27">
        <f>'SAFETY TRAINING'!E32</f>
        <v>0</v>
      </c>
      <c r="AD33" s="27">
        <f>'SAFETY TRAINING'!F32</f>
        <v>0</v>
      </c>
      <c r="AE33" s="27">
        <f>'SAFETY TRAINING'!G32</f>
        <v>0</v>
      </c>
      <c r="AF33" s="13">
        <f>'5S SCORES'!C32</f>
        <v>0</v>
      </c>
      <c r="AG33" s="58">
        <f>'QUALITY CONTROL'!C30</f>
        <v>0</v>
      </c>
      <c r="AH33" s="58">
        <f>'QUALITY CONTROL'!D30</f>
        <v>0</v>
      </c>
      <c r="AI33" s="58">
        <f>'QUALITY CONTROL'!E30</f>
        <v>0</v>
      </c>
      <c r="AJ33" s="58">
        <f>'QUALITY CONTROL'!F30</f>
        <v>0</v>
      </c>
      <c r="AK33" s="58">
        <f>'QUALITY CONTROL'!G30</f>
        <v>0</v>
      </c>
      <c r="AL33" s="58">
        <f>'QUALITY CONTROL'!H30</f>
        <v>0</v>
      </c>
      <c r="AM33" s="58">
        <f>'QUALITY CONTROL'!I30</f>
        <v>0</v>
      </c>
      <c r="AN33" s="104">
        <f>'QUALITY CONTROL'!J30</f>
        <v>0</v>
      </c>
    </row>
    <row r="34" spans="1:40" x14ac:dyDescent="0.2">
      <c r="A34" s="12">
        <v>45078</v>
      </c>
      <c r="B34" s="26" t="s">
        <v>33</v>
      </c>
      <c r="C34" s="6">
        <f>'LAGGING INDICATORS'!C33</f>
        <v>0</v>
      </c>
      <c r="D34" s="6">
        <f>'LAGGING INDICATORS'!D33</f>
        <v>0</v>
      </c>
      <c r="E34" s="6">
        <f>'LAGGING INDICATORS'!E33</f>
        <v>0</v>
      </c>
      <c r="F34" s="6">
        <f>'LAGGING INDICATORS'!F33</f>
        <v>0</v>
      </c>
      <c r="G34" s="6">
        <f>'LAGGING INDICATORS'!G33</f>
        <v>0</v>
      </c>
      <c r="H34" s="6">
        <f>'LAGGING INDICATORS'!H33</f>
        <v>0</v>
      </c>
      <c r="I34" s="6">
        <f>'LAGGING INDICATORS'!I33</f>
        <v>0</v>
      </c>
      <c r="J34" s="6">
        <f>'LAGGING INDICATORS'!J33</f>
        <v>0</v>
      </c>
      <c r="K34" s="6">
        <f>'LAGGING INDICATORS'!K33</f>
        <v>30</v>
      </c>
      <c r="L34" s="7">
        <f>'LEADING INDICATORS'!C33</f>
        <v>0</v>
      </c>
      <c r="M34" s="7">
        <f>'LEADING INDICATORS'!D33</f>
        <v>0</v>
      </c>
      <c r="N34" s="7">
        <f>'LEADING INDICATORS'!E33</f>
        <v>0</v>
      </c>
      <c r="O34" s="7">
        <f>'LEADING INDICATORS'!F33</f>
        <v>0</v>
      </c>
      <c r="P34" s="7">
        <f>'LEADING INDICATORS'!G33</f>
        <v>0</v>
      </c>
      <c r="Q34" s="7">
        <f>'LEADING INDICATORS'!H33</f>
        <v>1</v>
      </c>
      <c r="R34" s="15">
        <f>'ENVIRONMENTAL CONTROLS'!C33</f>
        <v>0</v>
      </c>
      <c r="S34" s="15">
        <f>'ENVIRONMENTAL CONTROLS'!D33</f>
        <v>0</v>
      </c>
      <c r="T34" s="15">
        <f>'ENVIRONMENTAL CONTROLS'!E33</f>
        <v>0</v>
      </c>
      <c r="U34" s="17">
        <f>'ENVIRONMENTAL CONTROLS'!F33</f>
        <v>2075</v>
      </c>
      <c r="V34" s="17">
        <f>'ENVIRONMENTAL CONTROLS'!G33</f>
        <v>14052</v>
      </c>
      <c r="W34" s="17">
        <f>'ENVIRONMENTAL CONTROLS'!H33</f>
        <v>5504.9750000000004</v>
      </c>
      <c r="X34" s="17">
        <f>'ENVIRONMENTAL CONTROLS'!I33</f>
        <v>5185.1880000000001</v>
      </c>
      <c r="Y34" s="17">
        <f>'ENVIRONMENTAL CONTROLS'!J33</f>
        <v>10690.163</v>
      </c>
      <c r="Z34" s="17">
        <f>'ENVIRONMENTAL CONTROLS'!K33</f>
        <v>0</v>
      </c>
      <c r="AA34" s="27">
        <f>'SAFETY TRAINING'!C33</f>
        <v>1</v>
      </c>
      <c r="AB34" s="27">
        <f>'SAFETY TRAINING'!D33</f>
        <v>15</v>
      </c>
      <c r="AC34" s="27">
        <f>'SAFETY TRAINING'!E33</f>
        <v>18</v>
      </c>
      <c r="AD34" s="27">
        <f>'SAFETY TRAINING'!F33</f>
        <v>40.9</v>
      </c>
      <c r="AE34" s="27">
        <f>'SAFETY TRAINING'!G33</f>
        <v>18272.73</v>
      </c>
      <c r="AF34" s="13">
        <f>'5S SCORES'!C33</f>
        <v>0.75229999999999997</v>
      </c>
      <c r="AG34" s="58">
        <f>'QUALITY CONTROL'!C31</f>
        <v>0</v>
      </c>
      <c r="AH34" s="58">
        <f>'QUALITY CONTROL'!D31</f>
        <v>0</v>
      </c>
      <c r="AI34" s="58">
        <f>'QUALITY CONTROL'!E31</f>
        <v>0</v>
      </c>
      <c r="AJ34" s="58">
        <f>'QUALITY CONTROL'!F31</f>
        <v>0</v>
      </c>
      <c r="AK34" s="58">
        <f>'QUALITY CONTROL'!G31</f>
        <v>0</v>
      </c>
      <c r="AL34" s="58">
        <f>'QUALITY CONTROL'!H31</f>
        <v>0</v>
      </c>
      <c r="AM34" s="58">
        <f>'QUALITY CONTROL'!I31</f>
        <v>0</v>
      </c>
      <c r="AN34" s="104">
        <f>'QUALITY CONTROL'!J31</f>
        <v>0</v>
      </c>
    </row>
    <row r="35" spans="1:40" x14ac:dyDescent="0.2">
      <c r="A35" s="12">
        <v>45078</v>
      </c>
      <c r="B35" s="26" t="s">
        <v>261</v>
      </c>
      <c r="C35" s="6">
        <f>'LAGGING INDICATORS'!C34</f>
        <v>0</v>
      </c>
      <c r="D35" s="6">
        <f>'LAGGING INDICATORS'!D34</f>
        <v>0</v>
      </c>
      <c r="E35" s="6">
        <f>'LAGGING INDICATORS'!E34</f>
        <v>0</v>
      </c>
      <c r="F35" s="6">
        <f>'LAGGING INDICATORS'!F34</f>
        <v>0</v>
      </c>
      <c r="G35" s="6">
        <f>'LAGGING INDICATORS'!G34</f>
        <v>0</v>
      </c>
      <c r="H35" s="6">
        <f>'LAGGING INDICATORS'!H34</f>
        <v>0</v>
      </c>
      <c r="I35" s="6">
        <f>'LAGGING INDICATORS'!I34</f>
        <v>0</v>
      </c>
      <c r="J35" s="6">
        <f>'LAGGING INDICATORS'!J34</f>
        <v>0</v>
      </c>
      <c r="K35" s="6">
        <f>'LAGGING INDICATORS'!K34</f>
        <v>30</v>
      </c>
      <c r="L35" s="7">
        <f>'LEADING INDICATORS'!C34</f>
        <v>0</v>
      </c>
      <c r="M35" s="7">
        <f>'LEADING INDICATORS'!D34</f>
        <v>0</v>
      </c>
      <c r="N35" s="7">
        <f>'LEADING INDICATORS'!E34</f>
        <v>0</v>
      </c>
      <c r="O35" s="7">
        <f>'LEADING INDICATORS'!F34</f>
        <v>0</v>
      </c>
      <c r="P35" s="7">
        <f>'LEADING INDICATORS'!G34</f>
        <v>0</v>
      </c>
      <c r="Q35" s="7">
        <f>'LEADING INDICATORS'!H34</f>
        <v>0</v>
      </c>
      <c r="R35" s="15">
        <f>'ENVIRONMENTAL CONTROLS'!C34</f>
        <v>0</v>
      </c>
      <c r="S35" s="15">
        <f>'ENVIRONMENTAL CONTROLS'!D34</f>
        <v>0</v>
      </c>
      <c r="T35" s="15">
        <f>'ENVIRONMENTAL CONTROLS'!E34</f>
        <v>0</v>
      </c>
      <c r="U35" s="17">
        <f>'ENVIRONMENTAL CONTROLS'!F34</f>
        <v>5163.4000000000005</v>
      </c>
      <c r="V35" s="17">
        <f>'ENVIRONMENTAL CONTROLS'!G34</f>
        <v>13760</v>
      </c>
      <c r="W35" s="15">
        <f>'ENVIRONMENTAL CONTROLS'!H34</f>
        <v>13698.500200000002</v>
      </c>
      <c r="X35" s="15">
        <f>'ENVIRONMENTAL CONTROLS'!I34</f>
        <v>5077.4399999999996</v>
      </c>
      <c r="Y35" s="15">
        <f>'ENVIRONMENTAL CONTROLS'!J34</f>
        <v>18775.940200000001</v>
      </c>
      <c r="Z35" s="15">
        <f>'ENVIRONMENTAL CONTROLS'!K34</f>
        <v>0</v>
      </c>
      <c r="AA35" s="27">
        <f>'SAFETY TRAINING'!C34</f>
        <v>0</v>
      </c>
      <c r="AB35" s="27">
        <f>'SAFETY TRAINING'!D34</f>
        <v>0</v>
      </c>
      <c r="AC35" s="27">
        <f>'SAFETY TRAINING'!E34</f>
        <v>0</v>
      </c>
      <c r="AD35" s="27">
        <f>'SAFETY TRAINING'!F34</f>
        <v>0</v>
      </c>
      <c r="AE35" s="27">
        <f>'SAFETY TRAINING'!G34</f>
        <v>0</v>
      </c>
      <c r="AF35" s="13">
        <f>'5S SCORES'!C34</f>
        <v>0</v>
      </c>
      <c r="AG35" s="58"/>
      <c r="AH35" s="58"/>
      <c r="AI35" s="58"/>
      <c r="AJ35" s="58"/>
      <c r="AK35" s="58"/>
      <c r="AL35" s="58"/>
      <c r="AM35" s="58"/>
      <c r="AN35" s="104"/>
    </row>
    <row r="36" spans="1:40" x14ac:dyDescent="0.2">
      <c r="A36" s="12">
        <v>45108</v>
      </c>
      <c r="B36" s="26" t="s">
        <v>18</v>
      </c>
      <c r="C36" s="6">
        <f>'LAGGING INDICATORS'!C35</f>
        <v>0</v>
      </c>
      <c r="D36" s="6">
        <f>'LAGGING INDICATORS'!D35</f>
        <v>0</v>
      </c>
      <c r="E36" s="6">
        <f>'LAGGING INDICATORS'!E35</f>
        <v>0</v>
      </c>
      <c r="F36" s="6">
        <f>'LAGGING INDICATORS'!F35</f>
        <v>0</v>
      </c>
      <c r="G36" s="6">
        <f>'LAGGING INDICATORS'!G35</f>
        <v>0</v>
      </c>
      <c r="H36" s="6">
        <f>'LAGGING INDICATORS'!H35</f>
        <v>0</v>
      </c>
      <c r="I36" s="6">
        <f>'LAGGING INDICATORS'!I35</f>
        <v>0</v>
      </c>
      <c r="J36" s="6">
        <f>'LAGGING INDICATORS'!J35</f>
        <v>0</v>
      </c>
      <c r="K36" s="6">
        <f>'LAGGING INDICATORS'!K35</f>
        <v>31</v>
      </c>
      <c r="L36" s="7">
        <f>'LEADING INDICATORS'!C35</f>
        <v>3</v>
      </c>
      <c r="M36" s="7">
        <f>'LEADING INDICATORS'!D35</f>
        <v>0</v>
      </c>
      <c r="N36" s="7">
        <f>'LEADING INDICATORS'!E35</f>
        <v>1</v>
      </c>
      <c r="O36" s="7">
        <f>'LEADING INDICATORS'!F35</f>
        <v>1</v>
      </c>
      <c r="P36" s="7">
        <f>'LEADING INDICATORS'!G35</f>
        <v>0</v>
      </c>
      <c r="Q36" s="7">
        <f>'LEADING INDICATORS'!H35</f>
        <v>1</v>
      </c>
      <c r="R36" s="15">
        <f>'ENVIRONMENTAL CONTROLS'!C35</f>
        <v>0</v>
      </c>
      <c r="S36" s="15">
        <f>'ENVIRONMENTAL CONTROLS'!D35</f>
        <v>0</v>
      </c>
      <c r="T36" s="15">
        <f>'ENVIRONMENTAL CONTROLS'!E35</f>
        <v>0</v>
      </c>
      <c r="U36" s="17">
        <f>'ENVIRONMENTAL CONTROLS'!F35</f>
        <v>1213.5999999999999</v>
      </c>
      <c r="V36" s="17">
        <f>'ENVIRONMENTAL CONTROLS'!G35</f>
        <v>8102</v>
      </c>
      <c r="W36" s="17">
        <f>'ENVIRONMENTAL CONTROLS'!H35</f>
        <v>3219.6807999999996</v>
      </c>
      <c r="X36" s="17">
        <f>'ENVIRONMENTAL CONTROLS'!I35</f>
        <v>2989.6379999999999</v>
      </c>
      <c r="Y36" s="17">
        <f>'ENVIRONMENTAL CONTROLS'!J35</f>
        <v>6209.3187999999991</v>
      </c>
      <c r="Z36" s="17">
        <f>'ENVIRONMENTAL CONTROLS'!K35</f>
        <v>0</v>
      </c>
      <c r="AA36" s="27">
        <f>'SAFETY TRAINING'!C35</f>
        <v>1</v>
      </c>
      <c r="AB36" s="27">
        <f>'SAFETY TRAINING'!D35</f>
        <v>1</v>
      </c>
      <c r="AC36" s="27">
        <f>'SAFETY TRAINING'!E35</f>
        <v>1</v>
      </c>
      <c r="AD36" s="27">
        <f>'SAFETY TRAINING'!F35</f>
        <v>5</v>
      </c>
      <c r="AE36" s="27">
        <f>'SAFETY TRAINING'!G35</f>
        <v>0</v>
      </c>
      <c r="AF36" s="13">
        <f>'5S SCORES'!C35</f>
        <v>0.63980000000000004</v>
      </c>
      <c r="AG36" s="58">
        <f>'QUALITY CONTROL'!C32</f>
        <v>0.85</v>
      </c>
      <c r="AH36" s="58">
        <f>'QUALITY CONTROL'!D32</f>
        <v>0.8833333333333333</v>
      </c>
      <c r="AI36" s="58">
        <f>'QUALITY CONTROL'!E32</f>
        <v>0.85</v>
      </c>
      <c r="AJ36" s="58">
        <f>'QUALITY CONTROL'!F32</f>
        <v>0.8833333333333333</v>
      </c>
      <c r="AK36" s="58">
        <f>'QUALITY CONTROL'!G32</f>
        <v>0.78333333333333333</v>
      </c>
      <c r="AL36" s="58">
        <f>'QUALITY CONTROL'!H32</f>
        <v>0.85</v>
      </c>
      <c r="AM36" s="58">
        <f>'QUALITY CONTROL'!I32</f>
        <v>0.8</v>
      </c>
      <c r="AN36" s="104">
        <f>'QUALITY CONTROL'!J32</f>
        <v>0.84285714285714286</v>
      </c>
    </row>
    <row r="37" spans="1:40" x14ac:dyDescent="0.2">
      <c r="A37" s="12">
        <v>45108</v>
      </c>
      <c r="B37" s="26" t="s">
        <v>9</v>
      </c>
      <c r="C37" s="6">
        <f>'LAGGING INDICATORS'!C36</f>
        <v>0</v>
      </c>
      <c r="D37" s="6">
        <f>'LAGGING INDICATORS'!D36</f>
        <v>0</v>
      </c>
      <c r="E37" s="6">
        <f>'LAGGING INDICATORS'!E36</f>
        <v>0</v>
      </c>
      <c r="F37" s="6">
        <f>'LAGGING INDICATORS'!F36</f>
        <v>0</v>
      </c>
      <c r="G37" s="6">
        <f>'LAGGING INDICATORS'!G36</f>
        <v>0</v>
      </c>
      <c r="H37" s="6">
        <f>'LAGGING INDICATORS'!H36</f>
        <v>0</v>
      </c>
      <c r="I37" s="6">
        <f>'LAGGING INDICATORS'!I36</f>
        <v>0</v>
      </c>
      <c r="J37" s="6">
        <f>'LAGGING INDICATORS'!J36</f>
        <v>0</v>
      </c>
      <c r="K37" s="6">
        <f>'LAGGING INDICATORS'!K36</f>
        <v>31</v>
      </c>
      <c r="L37" s="7">
        <f>'LEADING INDICATORS'!C36</f>
        <v>0</v>
      </c>
      <c r="M37" s="7">
        <f>'LEADING INDICATORS'!D36</f>
        <v>0</v>
      </c>
      <c r="N37" s="7">
        <f>'LEADING INDICATORS'!E36</f>
        <v>1</v>
      </c>
      <c r="O37" s="7">
        <f>'LEADING INDICATORS'!F36</f>
        <v>0</v>
      </c>
      <c r="P37" s="7">
        <f>'LEADING INDICATORS'!G36</f>
        <v>0</v>
      </c>
      <c r="Q37" s="7">
        <f>'LEADING INDICATORS'!H36</f>
        <v>1</v>
      </c>
      <c r="R37" s="15">
        <f>'ENVIRONMENTAL CONTROLS'!C36</f>
        <v>0</v>
      </c>
      <c r="S37" s="15">
        <f>'ENVIRONMENTAL CONTROLS'!D36</f>
        <v>0</v>
      </c>
      <c r="T37" s="15">
        <f>'ENVIRONMENTAL CONTROLS'!E36</f>
        <v>0</v>
      </c>
      <c r="U37" s="17">
        <f>'ENVIRONMENTAL CONTROLS'!F36</f>
        <v>1200</v>
      </c>
      <c r="V37" s="17">
        <f>'ENVIRONMENTAL CONTROLS'!G36</f>
        <v>3127</v>
      </c>
      <c r="W37" s="17">
        <f>'ENVIRONMENTAL CONTROLS'!H36</f>
        <v>3183.6</v>
      </c>
      <c r="X37" s="17">
        <f>'ENVIRONMENTAL CONTROLS'!I36</f>
        <v>1153.8630000000001</v>
      </c>
      <c r="Y37" s="17">
        <f>'ENVIRONMENTAL CONTROLS'!J36</f>
        <v>4337.4629999999997</v>
      </c>
      <c r="Z37" s="17">
        <f>'ENVIRONMENTAL CONTROLS'!K36</f>
        <v>0</v>
      </c>
      <c r="AA37" s="27">
        <f>'SAFETY TRAINING'!C36</f>
        <v>2</v>
      </c>
      <c r="AB37" s="27">
        <f>'SAFETY TRAINING'!D36</f>
        <v>7</v>
      </c>
      <c r="AC37" s="27">
        <f>'SAFETY TRAINING'!E36</f>
        <v>7</v>
      </c>
      <c r="AD37" s="27">
        <f>'SAFETY TRAINING'!F36</f>
        <v>36.5</v>
      </c>
      <c r="AE37" s="27">
        <f>'SAFETY TRAINING'!G36</f>
        <v>0</v>
      </c>
      <c r="AF37" s="13">
        <f>'5S SCORES'!C36</f>
        <v>0.85499999999999998</v>
      </c>
      <c r="AG37" s="58" t="e">
        <f>'QUALITY CONTROL'!C33</f>
        <v>#DIV/0!</v>
      </c>
      <c r="AH37" s="58" t="e">
        <f>'QUALITY CONTROL'!D33</f>
        <v>#DIV/0!</v>
      </c>
      <c r="AI37" s="58" t="e">
        <f>'QUALITY CONTROL'!E33</f>
        <v>#DIV/0!</v>
      </c>
      <c r="AJ37" s="58" t="e">
        <f>'QUALITY CONTROL'!F33</f>
        <v>#DIV/0!</v>
      </c>
      <c r="AK37" s="58" t="e">
        <f>'QUALITY CONTROL'!G33</f>
        <v>#DIV/0!</v>
      </c>
      <c r="AL37" s="58" t="e">
        <f>'QUALITY CONTROL'!H33</f>
        <v>#DIV/0!</v>
      </c>
      <c r="AM37" s="58" t="e">
        <f>'QUALITY CONTROL'!I33</f>
        <v>#DIV/0!</v>
      </c>
      <c r="AN37" s="104">
        <f>'QUALITY CONTROL'!J33</f>
        <v>0.77139999999999997</v>
      </c>
    </row>
    <row r="38" spans="1:40" x14ac:dyDescent="0.2">
      <c r="A38" s="12">
        <v>45108</v>
      </c>
      <c r="B38" s="26" t="s">
        <v>10</v>
      </c>
      <c r="C38" s="6">
        <f>'LAGGING INDICATORS'!C37</f>
        <v>0</v>
      </c>
      <c r="D38" s="6">
        <f>'LAGGING INDICATORS'!D37</f>
        <v>0</v>
      </c>
      <c r="E38" s="6">
        <f>'LAGGING INDICATORS'!E37</f>
        <v>0</v>
      </c>
      <c r="F38" s="6">
        <f>'LAGGING INDICATORS'!F37</f>
        <v>0</v>
      </c>
      <c r="G38" s="6">
        <f>'LAGGING INDICATORS'!G37</f>
        <v>0</v>
      </c>
      <c r="H38" s="6">
        <f>'LAGGING INDICATORS'!H37</f>
        <v>1</v>
      </c>
      <c r="I38" s="6">
        <f>'LAGGING INDICATORS'!I37</f>
        <v>1</v>
      </c>
      <c r="J38" s="6">
        <f>'LAGGING INDICATORS'!J37</f>
        <v>0</v>
      </c>
      <c r="K38" s="6">
        <f>'LAGGING INDICATORS'!K37</f>
        <v>30</v>
      </c>
      <c r="L38" s="7">
        <f>'LEADING INDICATORS'!C37</f>
        <v>3</v>
      </c>
      <c r="M38" s="7">
        <f>'LEADING INDICATORS'!D37</f>
        <v>0</v>
      </c>
      <c r="N38" s="7">
        <f>'LEADING INDICATORS'!E37</f>
        <v>0</v>
      </c>
      <c r="O38" s="7">
        <f>'LEADING INDICATORS'!F37</f>
        <v>0</v>
      </c>
      <c r="P38" s="7">
        <f>'LEADING INDICATORS'!G37</f>
        <v>1</v>
      </c>
      <c r="Q38" s="7">
        <f>'LEADING INDICATORS'!H37</f>
        <v>0</v>
      </c>
      <c r="R38" s="15">
        <f>'ENVIRONMENTAL CONTROLS'!C37</f>
        <v>0</v>
      </c>
      <c r="S38" s="15">
        <f>'ENVIRONMENTAL CONTROLS'!D37</f>
        <v>0</v>
      </c>
      <c r="T38" s="15">
        <f>'ENVIRONMENTAL CONTROLS'!E37</f>
        <v>0</v>
      </c>
      <c r="U38" s="17">
        <f>'ENVIRONMENTAL CONTROLS'!F37</f>
        <v>1095.5999999999999</v>
      </c>
      <c r="V38" s="17">
        <f>'ENVIRONMENTAL CONTROLS'!G37</f>
        <v>13932</v>
      </c>
      <c r="W38" s="17">
        <f>'ENVIRONMENTAL CONTROLS'!H37</f>
        <v>2906.6268</v>
      </c>
      <c r="X38" s="17">
        <f>'ENVIRONMENTAL CONTROLS'!I37</f>
        <v>5140.9080000000004</v>
      </c>
      <c r="Y38" s="17">
        <f>'ENVIRONMENTAL CONTROLS'!J37</f>
        <v>8047.5348000000004</v>
      </c>
      <c r="Z38" s="17">
        <f>'ENVIRONMENTAL CONTROLS'!K37</f>
        <v>0</v>
      </c>
      <c r="AA38" s="27">
        <f>'SAFETY TRAINING'!C37</f>
        <v>2</v>
      </c>
      <c r="AB38" s="27">
        <f>'SAFETY TRAINING'!D37</f>
        <v>2</v>
      </c>
      <c r="AC38" s="27">
        <f>'SAFETY TRAINING'!E37</f>
        <v>2</v>
      </c>
      <c r="AD38" s="27">
        <f>'SAFETY TRAINING'!F37</f>
        <v>10.5</v>
      </c>
      <c r="AE38" s="27">
        <f>'SAFETY TRAINING'!G37</f>
        <v>0</v>
      </c>
      <c r="AF38" s="13">
        <f>'5S SCORES'!C37</f>
        <v>0.81599999999999995</v>
      </c>
      <c r="AG38" s="58">
        <f>'QUALITY CONTROL'!C34</f>
        <v>0.9</v>
      </c>
      <c r="AH38" s="58">
        <f>'QUALITY CONTROL'!D34</f>
        <v>0.9</v>
      </c>
      <c r="AI38" s="58">
        <f>'QUALITY CONTROL'!E34</f>
        <v>1</v>
      </c>
      <c r="AJ38" s="58">
        <f>'QUALITY CONTROL'!F34</f>
        <v>0.6</v>
      </c>
      <c r="AK38" s="58">
        <f>'QUALITY CONTROL'!G34</f>
        <v>0.5</v>
      </c>
      <c r="AL38" s="58">
        <f>'QUALITY CONTROL'!H34</f>
        <v>1</v>
      </c>
      <c r="AM38" s="58">
        <f>'QUALITY CONTROL'!I34</f>
        <v>0.9</v>
      </c>
      <c r="AN38" s="104">
        <f>'QUALITY CONTROL'!J34</f>
        <v>0.82857142857142851</v>
      </c>
    </row>
    <row r="39" spans="1:40" x14ac:dyDescent="0.2">
      <c r="A39" s="12">
        <v>45108</v>
      </c>
      <c r="B39" s="26" t="s">
        <v>11</v>
      </c>
      <c r="C39" s="6">
        <f>'LAGGING INDICATORS'!C38</f>
        <v>0</v>
      </c>
      <c r="D39" s="6">
        <f>'LAGGING INDICATORS'!D38</f>
        <v>0</v>
      </c>
      <c r="E39" s="6">
        <f>'LAGGING INDICATORS'!E38</f>
        <v>0</v>
      </c>
      <c r="F39" s="6">
        <f>'LAGGING INDICATORS'!F38</f>
        <v>0</v>
      </c>
      <c r="G39" s="6">
        <f>'LAGGING INDICATORS'!G38</f>
        <v>0</v>
      </c>
      <c r="H39" s="6">
        <f>'LAGGING INDICATORS'!H38</f>
        <v>0</v>
      </c>
      <c r="I39" s="6">
        <f>'LAGGING INDICATORS'!I38</f>
        <v>0</v>
      </c>
      <c r="J39" s="6">
        <f>'LAGGING INDICATORS'!J38</f>
        <v>0</v>
      </c>
      <c r="K39" s="6">
        <f>'LAGGING INDICATORS'!K38</f>
        <v>31</v>
      </c>
      <c r="L39" s="7">
        <f>'LEADING INDICATORS'!C38</f>
        <v>0</v>
      </c>
      <c r="M39" s="7">
        <f>'LEADING INDICATORS'!D38</f>
        <v>0</v>
      </c>
      <c r="N39" s="7">
        <f>'LEADING INDICATORS'!E38</f>
        <v>0</v>
      </c>
      <c r="O39" s="7">
        <f>'LEADING INDICATORS'!F38</f>
        <v>0</v>
      </c>
      <c r="P39" s="7">
        <f>'LEADING INDICATORS'!G38</f>
        <v>1</v>
      </c>
      <c r="Q39" s="7">
        <f>'LEADING INDICATORS'!H38</f>
        <v>0</v>
      </c>
      <c r="R39" s="15">
        <f>'ENVIRONMENTAL CONTROLS'!C38</f>
        <v>0</v>
      </c>
      <c r="S39" s="15">
        <f>'ENVIRONMENTAL CONTROLS'!D38</f>
        <v>0</v>
      </c>
      <c r="T39" s="15">
        <f>'ENVIRONMENTAL CONTROLS'!E38</f>
        <v>11</v>
      </c>
      <c r="U39" s="17">
        <f>'ENVIRONMENTAL CONTROLS'!F38</f>
        <v>0</v>
      </c>
      <c r="V39" s="17">
        <f>'ENVIRONMENTAL CONTROLS'!G38</f>
        <v>0</v>
      </c>
      <c r="W39" s="17">
        <f>'ENVIRONMENTAL CONTROLS'!H38</f>
        <v>0</v>
      </c>
      <c r="X39" s="17">
        <f>'ENVIRONMENTAL CONTROLS'!I38</f>
        <v>0</v>
      </c>
      <c r="Y39" s="17">
        <f>'ENVIRONMENTAL CONTROLS'!J38</f>
        <v>0</v>
      </c>
      <c r="Z39" s="17">
        <f>'ENVIRONMENTAL CONTROLS'!K38</f>
        <v>0</v>
      </c>
      <c r="AA39" s="27">
        <f>'SAFETY TRAINING'!C38</f>
        <v>1</v>
      </c>
      <c r="AB39" s="27">
        <f>'SAFETY TRAINING'!D38</f>
        <v>2</v>
      </c>
      <c r="AC39" s="27">
        <f>'SAFETY TRAINING'!E38</f>
        <v>2</v>
      </c>
      <c r="AD39" s="27">
        <f>'SAFETY TRAINING'!F38</f>
        <v>10</v>
      </c>
      <c r="AE39" s="27">
        <f>'SAFETY TRAINING'!G38</f>
        <v>0</v>
      </c>
      <c r="AF39" s="13">
        <f>'5S SCORES'!C38</f>
        <v>0</v>
      </c>
      <c r="AG39" s="58" t="e">
        <f>'QUALITY CONTROL'!C35</f>
        <v>#DIV/0!</v>
      </c>
      <c r="AH39" s="58" t="e">
        <f>'QUALITY CONTROL'!D35</f>
        <v>#DIV/0!</v>
      </c>
      <c r="AI39" s="58" t="e">
        <f>'QUALITY CONTROL'!E35</f>
        <v>#DIV/0!</v>
      </c>
      <c r="AJ39" s="58" t="e">
        <f>'QUALITY CONTROL'!F35</f>
        <v>#DIV/0!</v>
      </c>
      <c r="AK39" s="58" t="e">
        <f>'QUALITY CONTROL'!G35</f>
        <v>#DIV/0!</v>
      </c>
      <c r="AL39" s="58" t="e">
        <f>'QUALITY CONTROL'!H35</f>
        <v>#DIV/0!</v>
      </c>
      <c r="AM39" s="58" t="e">
        <f>'QUALITY CONTROL'!I35</f>
        <v>#DIV/0!</v>
      </c>
      <c r="AN39" s="104">
        <f>'QUALITY CONTROL'!J35</f>
        <v>0</v>
      </c>
    </row>
    <row r="40" spans="1:40" x14ac:dyDescent="0.2">
      <c r="A40" s="12">
        <v>45108</v>
      </c>
      <c r="B40" s="26" t="s">
        <v>12</v>
      </c>
      <c r="C40" s="6">
        <f>'LAGGING INDICATORS'!C39</f>
        <v>0</v>
      </c>
      <c r="D40" s="6">
        <f>'LAGGING INDICATORS'!D39</f>
        <v>0</v>
      </c>
      <c r="E40" s="6">
        <f>'LAGGING INDICATORS'!E39</f>
        <v>0</v>
      </c>
      <c r="F40" s="6">
        <f>'LAGGING INDICATORS'!F39</f>
        <v>0</v>
      </c>
      <c r="G40" s="6">
        <f>'LAGGING INDICATORS'!G39</f>
        <v>0</v>
      </c>
      <c r="H40" s="6">
        <f>'LAGGING INDICATORS'!H39</f>
        <v>0</v>
      </c>
      <c r="I40" s="6">
        <f>'LAGGING INDICATORS'!I39</f>
        <v>0</v>
      </c>
      <c r="J40" s="6">
        <f>'LAGGING INDICATORS'!J39</f>
        <v>0</v>
      </c>
      <c r="K40" s="6">
        <f>'LAGGING INDICATORS'!K39</f>
        <v>31</v>
      </c>
      <c r="L40" s="7">
        <f>'LEADING INDICATORS'!C39</f>
        <v>1</v>
      </c>
      <c r="M40" s="7">
        <f>'LEADING INDICATORS'!D39</f>
        <v>0</v>
      </c>
      <c r="N40" s="7">
        <f>'LEADING INDICATORS'!E39</f>
        <v>1</v>
      </c>
      <c r="O40" s="7">
        <f>'LEADING INDICATORS'!F39</f>
        <v>1</v>
      </c>
      <c r="P40" s="7">
        <f>'LEADING INDICATORS'!G39</f>
        <v>1</v>
      </c>
      <c r="Q40" s="7">
        <f>'LEADING INDICATORS'!H39</f>
        <v>1</v>
      </c>
      <c r="R40" s="15">
        <f>'ENVIRONMENTAL CONTROLS'!C39</f>
        <v>0</v>
      </c>
      <c r="S40" s="15">
        <f>'ENVIRONMENTAL CONTROLS'!D39</f>
        <v>0</v>
      </c>
      <c r="T40" s="15">
        <f>'ENVIRONMENTAL CONTROLS'!E39</f>
        <v>0</v>
      </c>
      <c r="U40" s="17">
        <f>'ENVIRONMENTAL CONTROLS'!F39</f>
        <v>1325</v>
      </c>
      <c r="V40" s="17">
        <f>'ENVIRONMENTAL CONTROLS'!G39</f>
        <v>907</v>
      </c>
      <c r="W40" s="17">
        <f>'ENVIRONMENTAL CONTROLS'!H39</f>
        <v>3515.2249999999999</v>
      </c>
      <c r="X40" s="17">
        <f>'ENVIRONMENTAL CONTROLS'!I39</f>
        <v>334.68299999999999</v>
      </c>
      <c r="Y40" s="17">
        <f>'ENVIRONMENTAL CONTROLS'!J39</f>
        <v>3849.9079999999999</v>
      </c>
      <c r="Z40" s="17">
        <f>'ENVIRONMENTAL CONTROLS'!K39</f>
        <v>0</v>
      </c>
      <c r="AA40" s="27">
        <f>'SAFETY TRAINING'!C39</f>
        <v>2</v>
      </c>
      <c r="AB40" s="27">
        <f>'SAFETY TRAINING'!D39</f>
        <v>2</v>
      </c>
      <c r="AC40" s="27">
        <f>'SAFETY TRAINING'!E39</f>
        <v>1</v>
      </c>
      <c r="AD40" s="27">
        <f>'SAFETY TRAINING'!F39</f>
        <v>5.5</v>
      </c>
      <c r="AE40" s="27">
        <f>'SAFETY TRAINING'!G39</f>
        <v>0</v>
      </c>
      <c r="AF40" s="13">
        <f>'5S SCORES'!C39</f>
        <v>0.8</v>
      </c>
      <c r="AG40" s="58" t="e">
        <f>'QUALITY CONTROL'!C36</f>
        <v>#DIV/0!</v>
      </c>
      <c r="AH40" s="58" t="e">
        <f>'QUALITY CONTROL'!D36</f>
        <v>#DIV/0!</v>
      </c>
      <c r="AI40" s="58" t="e">
        <f>'QUALITY CONTROL'!E36</f>
        <v>#DIV/0!</v>
      </c>
      <c r="AJ40" s="58" t="e">
        <f>'QUALITY CONTROL'!F36</f>
        <v>#DIV/0!</v>
      </c>
      <c r="AK40" s="58" t="e">
        <f>'QUALITY CONTROL'!G36</f>
        <v>#DIV/0!</v>
      </c>
      <c r="AL40" s="58" t="e">
        <f>'QUALITY CONTROL'!H36</f>
        <v>#DIV/0!</v>
      </c>
      <c r="AM40" s="58" t="e">
        <f>'QUALITY CONTROL'!I36</f>
        <v>#DIV/0!</v>
      </c>
      <c r="AN40" s="104">
        <f>'QUALITY CONTROL'!J36</f>
        <v>0</v>
      </c>
    </row>
    <row r="41" spans="1:40" x14ac:dyDescent="0.2">
      <c r="A41" s="12">
        <v>45108</v>
      </c>
      <c r="B41" s="26" t="s">
        <v>13</v>
      </c>
      <c r="C41" s="6">
        <f>'LAGGING INDICATORS'!C40</f>
        <v>0</v>
      </c>
      <c r="D41" s="6">
        <f>'LAGGING INDICATORS'!D40</f>
        <v>0</v>
      </c>
      <c r="E41" s="6">
        <f>'LAGGING INDICATORS'!E40</f>
        <v>0</v>
      </c>
      <c r="F41" s="6">
        <f>'LAGGING INDICATORS'!F40</f>
        <v>0</v>
      </c>
      <c r="G41" s="6">
        <f>'LAGGING INDICATORS'!G40</f>
        <v>0</v>
      </c>
      <c r="H41" s="6">
        <f>'LAGGING INDICATORS'!H40</f>
        <v>0</v>
      </c>
      <c r="I41" s="6">
        <f>'LAGGING INDICATORS'!I40</f>
        <v>0</v>
      </c>
      <c r="J41" s="6">
        <f>'LAGGING INDICATORS'!J40</f>
        <v>1</v>
      </c>
      <c r="K41" s="6">
        <f>'LAGGING INDICATORS'!K40</f>
        <v>30</v>
      </c>
      <c r="L41" s="7">
        <f>'LEADING INDICATORS'!C40</f>
        <v>0</v>
      </c>
      <c r="M41" s="7">
        <f>'LEADING INDICATORS'!D40</f>
        <v>0</v>
      </c>
      <c r="N41" s="7">
        <f>'LEADING INDICATORS'!E40</f>
        <v>1</v>
      </c>
      <c r="O41" s="7">
        <f>'LEADING INDICATORS'!F40</f>
        <v>0</v>
      </c>
      <c r="P41" s="7">
        <f>'LEADING INDICATORS'!G40</f>
        <v>1</v>
      </c>
      <c r="Q41" s="7">
        <f>'LEADING INDICATORS'!H40</f>
        <v>0</v>
      </c>
      <c r="R41" s="15">
        <f>'ENVIRONMENTAL CONTROLS'!C40</f>
        <v>0</v>
      </c>
      <c r="S41" s="15">
        <f>'ENVIRONMENTAL CONTROLS'!D40</f>
        <v>0</v>
      </c>
      <c r="T41" s="15">
        <f>'ENVIRONMENTAL CONTROLS'!E40</f>
        <v>0</v>
      </c>
      <c r="U41" s="17">
        <f>'ENVIRONMENTAL CONTROLS'!F40</f>
        <v>1104</v>
      </c>
      <c r="V41" s="17">
        <f>'ENVIRONMENTAL CONTROLS'!G40</f>
        <v>3478</v>
      </c>
      <c r="W41" s="17">
        <f>'ENVIRONMENTAL CONTROLS'!H40</f>
        <v>2928.9119999999998</v>
      </c>
      <c r="X41" s="17">
        <f>'ENVIRONMENTAL CONTROLS'!I40</f>
        <v>1283.3820000000001</v>
      </c>
      <c r="Y41" s="17">
        <f>'ENVIRONMENTAL CONTROLS'!J40</f>
        <v>4212.2939999999999</v>
      </c>
      <c r="Z41" s="17">
        <f>'ENVIRONMENTAL CONTROLS'!K40</f>
        <v>0</v>
      </c>
      <c r="AA41" s="27">
        <f>'SAFETY TRAINING'!C40</f>
        <v>1</v>
      </c>
      <c r="AB41" s="27">
        <f>'SAFETY TRAINING'!D40</f>
        <v>2</v>
      </c>
      <c r="AC41" s="27">
        <f>'SAFETY TRAINING'!E40</f>
        <v>2</v>
      </c>
      <c r="AD41" s="27">
        <f>'SAFETY TRAINING'!F40</f>
        <v>10</v>
      </c>
      <c r="AE41" s="27">
        <f>'SAFETY TRAINING'!G40</f>
        <v>0</v>
      </c>
      <c r="AF41" s="13">
        <f>'5S SCORES'!C40</f>
        <v>0</v>
      </c>
      <c r="AG41" s="58">
        <f>'QUALITY CONTROL'!C37</f>
        <v>0.88124999999999998</v>
      </c>
      <c r="AH41" s="58">
        <f>'QUALITY CONTROL'!D37</f>
        <v>0.71250000000000002</v>
      </c>
      <c r="AI41" s="58">
        <f>'QUALITY CONTROL'!E37</f>
        <v>0.9</v>
      </c>
      <c r="AJ41" s="58">
        <f>'QUALITY CONTROL'!F37</f>
        <v>0.85624999999999996</v>
      </c>
      <c r="AK41" s="58">
        <f>'QUALITY CONTROL'!G37</f>
        <v>0.83125000000000004</v>
      </c>
      <c r="AL41" s="58">
        <f>'QUALITY CONTROL'!H37</f>
        <v>0.86875000000000002</v>
      </c>
      <c r="AM41" s="58">
        <f>'QUALITY CONTROL'!I37</f>
        <v>0.83750000000000002</v>
      </c>
      <c r="AN41" s="104">
        <f>'QUALITY CONTROL'!J37</f>
        <v>0.8410714285714288</v>
      </c>
    </row>
    <row r="42" spans="1:40" x14ac:dyDescent="0.2">
      <c r="A42" s="12">
        <v>45108</v>
      </c>
      <c r="B42" s="26" t="s">
        <v>14</v>
      </c>
      <c r="C42" s="6">
        <f>'LAGGING INDICATORS'!C41</f>
        <v>0</v>
      </c>
      <c r="D42" s="6">
        <f>'LAGGING INDICATORS'!D41</f>
        <v>0</v>
      </c>
      <c r="E42" s="6">
        <f>'LAGGING INDICATORS'!E41</f>
        <v>0</v>
      </c>
      <c r="F42" s="6">
        <f>'LAGGING INDICATORS'!F41</f>
        <v>0</v>
      </c>
      <c r="G42" s="6">
        <f>'LAGGING INDICATORS'!G41</f>
        <v>0</v>
      </c>
      <c r="H42" s="6">
        <f>'LAGGING INDICATORS'!H41</f>
        <v>0</v>
      </c>
      <c r="I42" s="6">
        <f>'LAGGING INDICATORS'!I41</f>
        <v>0</v>
      </c>
      <c r="J42" s="6">
        <f>'LAGGING INDICATORS'!J41</f>
        <v>0</v>
      </c>
      <c r="K42" s="6">
        <f>'LAGGING INDICATORS'!K41</f>
        <v>31</v>
      </c>
      <c r="L42" s="7">
        <f>'LEADING INDICATORS'!C41</f>
        <v>1</v>
      </c>
      <c r="M42" s="7">
        <f>'LEADING INDICATORS'!D41</f>
        <v>0</v>
      </c>
      <c r="N42" s="7">
        <f>'LEADING INDICATORS'!E41</f>
        <v>0</v>
      </c>
      <c r="O42" s="7">
        <f>'LEADING INDICATORS'!F41</f>
        <v>0</v>
      </c>
      <c r="P42" s="7">
        <f>'LEADING INDICATORS'!G41</f>
        <v>1</v>
      </c>
      <c r="Q42" s="7">
        <f>'LEADING INDICATORS'!H41</f>
        <v>0</v>
      </c>
      <c r="R42" s="15">
        <f>'ENVIRONMENTAL CONTROLS'!C41</f>
        <v>0</v>
      </c>
      <c r="S42" s="15">
        <f>'ENVIRONMENTAL CONTROLS'!D41</f>
        <v>0</v>
      </c>
      <c r="T42" s="15">
        <f>'ENVIRONMENTAL CONTROLS'!E41</f>
        <v>0</v>
      </c>
      <c r="U42" s="17">
        <f>'ENVIRONMENTAL CONTROLS'!F41</f>
        <v>1774.19</v>
      </c>
      <c r="V42" s="17">
        <f>'ENVIRONMENTAL CONTROLS'!G41</f>
        <v>6981.76</v>
      </c>
      <c r="W42" s="17">
        <f>'ENVIRONMENTAL CONTROLS'!H41</f>
        <v>4706.9260700000004</v>
      </c>
      <c r="X42" s="17">
        <f>'ENVIRONMENTAL CONTROLS'!I41</f>
        <v>2576.26944</v>
      </c>
      <c r="Y42" s="17">
        <f>'ENVIRONMENTAL CONTROLS'!J41</f>
        <v>7283.1955100000005</v>
      </c>
      <c r="Z42" s="17">
        <f>'ENVIRONMENTAL CONTROLS'!K41</f>
        <v>0</v>
      </c>
      <c r="AA42" s="27">
        <f>'SAFETY TRAINING'!C41</f>
        <v>2</v>
      </c>
      <c r="AB42" s="27">
        <f>'SAFETY TRAINING'!D41</f>
        <v>3</v>
      </c>
      <c r="AC42" s="27">
        <f>'SAFETY TRAINING'!E41</f>
        <v>3</v>
      </c>
      <c r="AD42" s="27">
        <f>'SAFETY TRAINING'!F41</f>
        <v>16</v>
      </c>
      <c r="AE42" s="27">
        <f>'SAFETY TRAINING'!G41</f>
        <v>0</v>
      </c>
      <c r="AF42" s="13">
        <f>'5S SCORES'!C41</f>
        <v>0.78259999999999996</v>
      </c>
      <c r="AG42" s="58">
        <f>'QUALITY CONTROL'!C38</f>
        <v>0.6</v>
      </c>
      <c r="AH42" s="58">
        <f>'QUALITY CONTROL'!D38</f>
        <v>0.7</v>
      </c>
      <c r="AI42" s="58">
        <f>'QUALITY CONTROL'!E38</f>
        <v>0.7</v>
      </c>
      <c r="AJ42" s="58">
        <f>'QUALITY CONTROL'!F38</f>
        <v>0.8</v>
      </c>
      <c r="AK42" s="58">
        <f>'QUALITY CONTROL'!G38</f>
        <v>0.6</v>
      </c>
      <c r="AL42" s="58">
        <f>'QUALITY CONTROL'!H38</f>
        <v>0.8</v>
      </c>
      <c r="AM42" s="58">
        <f>'QUALITY CONTROL'!I38</f>
        <v>0.9</v>
      </c>
      <c r="AN42" s="104">
        <f>'QUALITY CONTROL'!J38</f>
        <v>0.72857142857142865</v>
      </c>
    </row>
    <row r="43" spans="1:40" x14ac:dyDescent="0.2">
      <c r="A43" s="12">
        <v>45108</v>
      </c>
      <c r="B43" s="26" t="s">
        <v>15</v>
      </c>
      <c r="C43" s="6">
        <f>'LAGGING INDICATORS'!C42</f>
        <v>0</v>
      </c>
      <c r="D43" s="6">
        <f>'LAGGING INDICATORS'!D42</f>
        <v>0</v>
      </c>
      <c r="E43" s="6">
        <f>'LAGGING INDICATORS'!E42</f>
        <v>0</v>
      </c>
      <c r="F43" s="6">
        <f>'LAGGING INDICATORS'!F42</f>
        <v>0</v>
      </c>
      <c r="G43" s="6">
        <f>'LAGGING INDICATORS'!G42</f>
        <v>0</v>
      </c>
      <c r="H43" s="6">
        <f>'LAGGING INDICATORS'!H42</f>
        <v>0</v>
      </c>
      <c r="I43" s="6">
        <f>'LAGGING INDICATORS'!I42</f>
        <v>0</v>
      </c>
      <c r="J43" s="6">
        <f>'LAGGING INDICATORS'!J42</f>
        <v>0</v>
      </c>
      <c r="K43" s="6">
        <f>'LAGGING INDICATORS'!K42</f>
        <v>31</v>
      </c>
      <c r="L43" s="7">
        <f>'LEADING INDICATORS'!C42</f>
        <v>1</v>
      </c>
      <c r="M43" s="7">
        <f>'LEADING INDICATORS'!D42</f>
        <v>0</v>
      </c>
      <c r="N43" s="7">
        <f>'LEADING INDICATORS'!E42</f>
        <v>0</v>
      </c>
      <c r="O43" s="7">
        <f>'LEADING INDICATORS'!F42</f>
        <v>1</v>
      </c>
      <c r="P43" s="7">
        <f>'LEADING INDICATORS'!G42</f>
        <v>1</v>
      </c>
      <c r="Q43" s="7">
        <f>'LEADING INDICATORS'!H42</f>
        <v>1</v>
      </c>
      <c r="R43" s="15">
        <f>'ENVIRONMENTAL CONTROLS'!C42</f>
        <v>4</v>
      </c>
      <c r="S43" s="15">
        <f>'ENVIRONMENTAL CONTROLS'!D42</f>
        <v>1</v>
      </c>
      <c r="T43" s="15">
        <f>'ENVIRONMENTAL CONTROLS'!E42</f>
        <v>1</v>
      </c>
      <c r="U43" s="17">
        <f>'ENVIRONMENTAL CONTROLS'!F42</f>
        <v>640</v>
      </c>
      <c r="V43" s="17">
        <f>'ENVIRONMENTAL CONTROLS'!G42</f>
        <v>5803</v>
      </c>
      <c r="W43" s="17">
        <f>'ENVIRONMENTAL CONTROLS'!H42</f>
        <v>1697.92</v>
      </c>
      <c r="X43" s="17">
        <f>'ENVIRONMENTAL CONTROLS'!I42</f>
        <v>2141.3069999999998</v>
      </c>
      <c r="Y43" s="17">
        <f>'ENVIRONMENTAL CONTROLS'!J42</f>
        <v>3839.2269999999999</v>
      </c>
      <c r="Z43" s="17">
        <f>'ENVIRONMENTAL CONTROLS'!K42</f>
        <v>0</v>
      </c>
      <c r="AA43" s="27">
        <f>'SAFETY TRAINING'!C42</f>
        <v>2</v>
      </c>
      <c r="AB43" s="27">
        <f>'SAFETY TRAINING'!D42</f>
        <v>1</v>
      </c>
      <c r="AC43" s="27">
        <f>'SAFETY TRAINING'!E42</f>
        <v>1</v>
      </c>
      <c r="AD43" s="27">
        <f>'SAFETY TRAINING'!F42</f>
        <v>10.5</v>
      </c>
      <c r="AE43" s="27">
        <f>'SAFETY TRAINING'!G42</f>
        <v>0</v>
      </c>
      <c r="AF43" s="13">
        <f>'5S SCORES'!C42</f>
        <v>0.73599999999999999</v>
      </c>
      <c r="AG43" s="58">
        <f>'QUALITY CONTROL'!C39</f>
        <v>0.94285714285714284</v>
      </c>
      <c r="AH43" s="58">
        <f>'QUALITY CONTROL'!D39</f>
        <v>0.88571428571428568</v>
      </c>
      <c r="AI43" s="58">
        <f>'QUALITY CONTROL'!E39</f>
        <v>0.88571428571428568</v>
      </c>
      <c r="AJ43" s="58">
        <f>'QUALITY CONTROL'!F39</f>
        <v>0.82857142857142863</v>
      </c>
      <c r="AK43" s="58">
        <f>'QUALITY CONTROL'!G39</f>
        <v>0.82857142857142863</v>
      </c>
      <c r="AL43" s="58">
        <f>'QUALITY CONTROL'!H39</f>
        <v>0.94285714285714284</v>
      </c>
      <c r="AM43" s="58">
        <f>'QUALITY CONTROL'!I39</f>
        <v>1</v>
      </c>
      <c r="AN43" s="104">
        <f>'QUALITY CONTROL'!J39</f>
        <v>0.90204081632653066</v>
      </c>
    </row>
    <row r="44" spans="1:40" x14ac:dyDescent="0.2">
      <c r="A44" s="12">
        <v>45108</v>
      </c>
      <c r="B44" s="26" t="s">
        <v>16</v>
      </c>
      <c r="C44" s="6">
        <f>'LAGGING INDICATORS'!C43</f>
        <v>0</v>
      </c>
      <c r="D44" s="6">
        <f>'LAGGING INDICATORS'!D43</f>
        <v>0</v>
      </c>
      <c r="E44" s="6">
        <f>'LAGGING INDICATORS'!E43</f>
        <v>0</v>
      </c>
      <c r="F44" s="6">
        <f>'LAGGING INDICATORS'!F43</f>
        <v>0</v>
      </c>
      <c r="G44" s="6">
        <f>'LAGGING INDICATORS'!G43</f>
        <v>0</v>
      </c>
      <c r="H44" s="6">
        <f>'LAGGING INDICATORS'!H43</f>
        <v>0</v>
      </c>
      <c r="I44" s="6">
        <f>'LAGGING INDICATORS'!I43</f>
        <v>0</v>
      </c>
      <c r="J44" s="6">
        <f>'LAGGING INDICATORS'!J43</f>
        <v>0</v>
      </c>
      <c r="K44" s="6">
        <f>'LAGGING INDICATORS'!K43</f>
        <v>31</v>
      </c>
      <c r="L44" s="7">
        <f>'LEADING INDICATORS'!C43</f>
        <v>1</v>
      </c>
      <c r="M44" s="7">
        <f>'LEADING INDICATORS'!D43</f>
        <v>0</v>
      </c>
      <c r="N44" s="7">
        <f>'LEADING INDICATORS'!E43</f>
        <v>0</v>
      </c>
      <c r="O44" s="7">
        <f>'LEADING INDICATORS'!F43</f>
        <v>1</v>
      </c>
      <c r="P44" s="7">
        <f>'LEADING INDICATORS'!G43</f>
        <v>0</v>
      </c>
      <c r="Q44" s="7">
        <f>'LEADING INDICATORS'!H43</f>
        <v>0</v>
      </c>
      <c r="R44" s="15">
        <f>'ENVIRONMENTAL CONTROLS'!C43</f>
        <v>0</v>
      </c>
      <c r="S44" s="15">
        <f>'ENVIRONMENTAL CONTROLS'!D43</f>
        <v>0</v>
      </c>
      <c r="T44" s="15">
        <f>'ENVIRONMENTAL CONTROLS'!E43</f>
        <v>0</v>
      </c>
      <c r="U44" s="17">
        <f>'ENVIRONMENTAL CONTROLS'!F43</f>
        <v>839.30000000000007</v>
      </c>
      <c r="V44" s="17">
        <f>'ENVIRONMENTAL CONTROLS'!G43</f>
        <v>1413</v>
      </c>
      <c r="W44" s="17">
        <f>'ENVIRONMENTAL CONTROLS'!H43</f>
        <v>2226.6629000000003</v>
      </c>
      <c r="X44" s="17">
        <f>'ENVIRONMENTAL CONTROLS'!I43</f>
        <v>521.39700000000005</v>
      </c>
      <c r="Y44" s="17">
        <f>'ENVIRONMENTAL CONTROLS'!J43</f>
        <v>2748.0599000000002</v>
      </c>
      <c r="Z44" s="17">
        <f>'ENVIRONMENTAL CONTROLS'!K43</f>
        <v>0</v>
      </c>
      <c r="AA44" s="27">
        <f>'SAFETY TRAINING'!C43</f>
        <v>2</v>
      </c>
      <c r="AB44" s="27">
        <f>'SAFETY TRAINING'!D43</f>
        <v>1</v>
      </c>
      <c r="AC44" s="27">
        <f>'SAFETY TRAINING'!E43</f>
        <v>1</v>
      </c>
      <c r="AD44" s="27">
        <f>'SAFETY TRAINING'!F43</f>
        <v>10.5</v>
      </c>
      <c r="AE44" s="27">
        <f>'SAFETY TRAINING'!G43</f>
        <v>0</v>
      </c>
      <c r="AF44" s="13">
        <f>'5S SCORES'!C43</f>
        <v>0.75</v>
      </c>
      <c r="AG44" s="58">
        <f>'QUALITY CONTROL'!C40</f>
        <v>0.82222222222222219</v>
      </c>
      <c r="AH44" s="58">
        <f>'QUALITY CONTROL'!D40</f>
        <v>0.8</v>
      </c>
      <c r="AI44" s="58">
        <f>'QUALITY CONTROL'!E40</f>
        <v>0.77777777777777779</v>
      </c>
      <c r="AJ44" s="58">
        <f>'QUALITY CONTROL'!F40</f>
        <v>0.75555555555555554</v>
      </c>
      <c r="AK44" s="58">
        <f>'QUALITY CONTROL'!G40</f>
        <v>0.77777777777777779</v>
      </c>
      <c r="AL44" s="58">
        <f>'QUALITY CONTROL'!H40</f>
        <v>0.93333333333333335</v>
      </c>
      <c r="AM44" s="58">
        <f>'QUALITY CONTROL'!I40</f>
        <v>0.9555555555555556</v>
      </c>
      <c r="AN44" s="104">
        <f>'QUALITY CONTROL'!J40</f>
        <v>0.83174603174603168</v>
      </c>
    </row>
    <row r="45" spans="1:40" x14ac:dyDescent="0.2">
      <c r="A45" s="12">
        <v>45108</v>
      </c>
      <c r="B45" s="26" t="s">
        <v>33</v>
      </c>
      <c r="C45" s="6">
        <f>'LAGGING INDICATORS'!C44</f>
        <v>0</v>
      </c>
      <c r="D45" s="6">
        <f>'LAGGING INDICATORS'!D44</f>
        <v>0</v>
      </c>
      <c r="E45" s="6">
        <f>'LAGGING INDICATORS'!E44</f>
        <v>0</v>
      </c>
      <c r="F45" s="6">
        <f>'LAGGING INDICATORS'!F44</f>
        <v>0</v>
      </c>
      <c r="G45" s="6">
        <f>'LAGGING INDICATORS'!G44</f>
        <v>0</v>
      </c>
      <c r="H45" s="6">
        <f>'LAGGING INDICATORS'!H44</f>
        <v>0</v>
      </c>
      <c r="I45" s="6">
        <f>'LAGGING INDICATORS'!I44</f>
        <v>0</v>
      </c>
      <c r="J45" s="6">
        <f>'LAGGING INDICATORS'!J44</f>
        <v>0</v>
      </c>
      <c r="K45" s="6">
        <f>'LAGGING INDICATORS'!K44</f>
        <v>31</v>
      </c>
      <c r="L45" s="7">
        <f>'LEADING INDICATORS'!C44</f>
        <v>1</v>
      </c>
      <c r="M45" s="7">
        <f>'LEADING INDICATORS'!D44</f>
        <v>1</v>
      </c>
      <c r="N45" s="7">
        <f>'LEADING INDICATORS'!E44</f>
        <v>0</v>
      </c>
      <c r="O45" s="7">
        <f>'LEADING INDICATORS'!F44</f>
        <v>1</v>
      </c>
      <c r="P45" s="7">
        <f>'LEADING INDICATORS'!G44</f>
        <v>0</v>
      </c>
      <c r="Q45" s="7">
        <f>'LEADING INDICATORS'!H44</f>
        <v>1</v>
      </c>
      <c r="R45" s="15">
        <f>'ENVIRONMENTAL CONTROLS'!C44</f>
        <v>0</v>
      </c>
      <c r="S45" s="15">
        <f>'ENVIRONMENTAL CONTROLS'!D44</f>
        <v>0</v>
      </c>
      <c r="T45" s="15">
        <f>'ENVIRONMENTAL CONTROLS'!E44</f>
        <v>0</v>
      </c>
      <c r="U45" s="17">
        <f>'ENVIRONMENTAL CONTROLS'!F44</f>
        <v>2725</v>
      </c>
      <c r="V45" s="17">
        <f>'ENVIRONMENTAL CONTROLS'!G44</f>
        <v>15027</v>
      </c>
      <c r="W45" s="17">
        <f>'ENVIRONMENTAL CONTROLS'!H44</f>
        <v>7229.4250000000002</v>
      </c>
      <c r="X45" s="17">
        <f>'ENVIRONMENTAL CONTROLS'!I44</f>
        <v>5544.9629999999997</v>
      </c>
      <c r="Y45" s="17">
        <f>'ENVIRONMENTAL CONTROLS'!J44</f>
        <v>12774.387999999999</v>
      </c>
      <c r="Z45" s="17">
        <f>'ENVIRONMENTAL CONTROLS'!K44</f>
        <v>0</v>
      </c>
      <c r="AA45" s="27">
        <f>'SAFETY TRAINING'!C44</f>
        <v>2</v>
      </c>
      <c r="AB45" s="27">
        <f>'SAFETY TRAINING'!D44</f>
        <v>12</v>
      </c>
      <c r="AC45" s="27">
        <f>'SAFETY TRAINING'!E44</f>
        <v>12</v>
      </c>
      <c r="AD45" s="27">
        <f>'SAFETY TRAINING'!F44</f>
        <v>61</v>
      </c>
      <c r="AE45" s="27">
        <f>'SAFETY TRAINING'!G44</f>
        <v>0</v>
      </c>
      <c r="AF45" s="13">
        <f>'5S SCORES'!C44</f>
        <v>0.95779999999999998</v>
      </c>
      <c r="AG45" s="58" t="e">
        <f>'QUALITY CONTROL'!C41</f>
        <v>#DIV/0!</v>
      </c>
      <c r="AH45" s="58" t="e">
        <f>'QUALITY CONTROL'!D41</f>
        <v>#DIV/0!</v>
      </c>
      <c r="AI45" s="58" t="e">
        <f>'QUALITY CONTROL'!E41</f>
        <v>#DIV/0!</v>
      </c>
      <c r="AJ45" s="58" t="e">
        <f>'QUALITY CONTROL'!F41</f>
        <v>#DIV/0!</v>
      </c>
      <c r="AK45" s="58" t="e">
        <f>'QUALITY CONTROL'!G41</f>
        <v>#DIV/0!</v>
      </c>
      <c r="AL45" s="58" t="e">
        <f>'QUALITY CONTROL'!H41</f>
        <v>#DIV/0!</v>
      </c>
      <c r="AM45" s="58" t="e">
        <f>'QUALITY CONTROL'!I41</f>
        <v>#DIV/0!</v>
      </c>
      <c r="AN45" s="104">
        <f>'QUALITY CONTROL'!J41</f>
        <v>0</v>
      </c>
    </row>
    <row r="46" spans="1:40" x14ac:dyDescent="0.2">
      <c r="A46" s="12">
        <v>45108</v>
      </c>
      <c r="B46" s="26" t="s">
        <v>261</v>
      </c>
      <c r="C46" s="6">
        <f>'LAGGING INDICATORS'!C45</f>
        <v>0</v>
      </c>
      <c r="D46" s="6">
        <f>'LAGGING INDICATORS'!D45</f>
        <v>0</v>
      </c>
      <c r="E46" s="6">
        <f>'LAGGING INDICATORS'!E45</f>
        <v>0</v>
      </c>
      <c r="F46" s="6">
        <f>'LAGGING INDICATORS'!F45</f>
        <v>0</v>
      </c>
      <c r="G46" s="6">
        <f>'LAGGING INDICATORS'!G45</f>
        <v>0</v>
      </c>
      <c r="H46" s="6">
        <f>'LAGGING INDICATORS'!H45</f>
        <v>0</v>
      </c>
      <c r="I46" s="6">
        <f>'LAGGING INDICATORS'!I45</f>
        <v>0</v>
      </c>
      <c r="J46" s="6">
        <f>'LAGGING INDICATORS'!J45</f>
        <v>0</v>
      </c>
      <c r="K46" s="6">
        <f>'LAGGING INDICATORS'!K45</f>
        <v>31</v>
      </c>
      <c r="L46" s="7">
        <f>'LEADING INDICATORS'!C45</f>
        <v>0</v>
      </c>
      <c r="M46" s="7">
        <f>'LEADING INDICATORS'!D45</f>
        <v>0</v>
      </c>
      <c r="N46" s="7">
        <f>'LEADING INDICATORS'!E45</f>
        <v>1</v>
      </c>
      <c r="O46" s="7">
        <f>'LEADING INDICATORS'!F45</f>
        <v>0</v>
      </c>
      <c r="P46" s="7">
        <f>'LEADING INDICATORS'!G45</f>
        <v>0</v>
      </c>
      <c r="Q46" s="7">
        <f>'LEADING INDICATORS'!H45</f>
        <v>0</v>
      </c>
      <c r="R46" s="15">
        <f>'ENVIRONMENTAL CONTROLS'!C45</f>
        <v>0</v>
      </c>
      <c r="S46" s="15">
        <f>'ENVIRONMENTAL CONTROLS'!D45</f>
        <v>0</v>
      </c>
      <c r="T46" s="15">
        <f>'ENVIRONMENTAL CONTROLS'!E45</f>
        <v>0</v>
      </c>
      <c r="U46" s="17">
        <f>'ENVIRONMENTAL CONTROLS'!F45</f>
        <v>4265</v>
      </c>
      <c r="V46" s="17">
        <f>'ENVIRONMENTAL CONTROLS'!G45</f>
        <v>14008</v>
      </c>
      <c r="W46" s="15">
        <f>'ENVIRONMENTAL CONTROLS'!H45</f>
        <v>11315.045</v>
      </c>
      <c r="X46" s="15">
        <f>'ENVIRONMENTAL CONTROLS'!I45</f>
        <v>5168.9520000000002</v>
      </c>
      <c r="Y46" s="15">
        <f>'ENVIRONMENTAL CONTROLS'!J45</f>
        <v>16483.996999999999</v>
      </c>
      <c r="Z46" s="15">
        <f>'ENVIRONMENTAL CONTROLS'!K45</f>
        <v>0</v>
      </c>
      <c r="AA46" s="27">
        <f>'SAFETY TRAINING'!C45</f>
        <v>2</v>
      </c>
      <c r="AB46" s="27">
        <f>'SAFETY TRAINING'!D45</f>
        <v>7</v>
      </c>
      <c r="AC46" s="27">
        <f>'SAFETY TRAINING'!E45</f>
        <v>6</v>
      </c>
      <c r="AD46" s="27">
        <f>'SAFETY TRAINING'!F45</f>
        <v>31.5</v>
      </c>
      <c r="AE46" s="27">
        <f>'SAFETY TRAINING'!G45</f>
        <v>0</v>
      </c>
      <c r="AF46" s="13">
        <f>'5S SCORES'!C45</f>
        <v>0</v>
      </c>
      <c r="AG46" s="58"/>
      <c r="AH46" s="58"/>
      <c r="AI46" s="58"/>
      <c r="AJ46" s="58"/>
      <c r="AK46" s="58"/>
      <c r="AL46" s="58"/>
      <c r="AM46" s="58"/>
      <c r="AN46" s="104"/>
    </row>
    <row r="47" spans="1:40" x14ac:dyDescent="0.2">
      <c r="A47" s="12">
        <v>45139</v>
      </c>
      <c r="B47" s="26" t="s">
        <v>18</v>
      </c>
      <c r="C47" s="6">
        <f>'LAGGING INDICATORS'!C46</f>
        <v>0</v>
      </c>
      <c r="D47" s="6">
        <f>'LAGGING INDICATORS'!D46</f>
        <v>0</v>
      </c>
      <c r="E47" s="6">
        <f>'LAGGING INDICATORS'!E46</f>
        <v>0</v>
      </c>
      <c r="F47" s="6">
        <f>'LAGGING INDICATORS'!F46</f>
        <v>0</v>
      </c>
      <c r="G47" s="6">
        <f>'LAGGING INDICATORS'!G46</f>
        <v>0</v>
      </c>
      <c r="H47" s="6">
        <f>'LAGGING INDICATORS'!H46</f>
        <v>0</v>
      </c>
      <c r="I47" s="6">
        <f>'LAGGING INDICATORS'!I46</f>
        <v>0</v>
      </c>
      <c r="J47" s="6">
        <f>'LAGGING INDICATORS'!J46</f>
        <v>0</v>
      </c>
      <c r="K47" s="6">
        <f>'LAGGING INDICATORS'!K46</f>
        <v>31</v>
      </c>
      <c r="L47" s="7">
        <f>'LEADING INDICATORS'!C46</f>
        <v>3</v>
      </c>
      <c r="M47" s="7">
        <f>'LEADING INDICATORS'!D46</f>
        <v>0</v>
      </c>
      <c r="N47" s="7">
        <f>'LEADING INDICATORS'!E46</f>
        <v>0</v>
      </c>
      <c r="O47" s="7">
        <f>'LEADING INDICATORS'!F46</f>
        <v>1</v>
      </c>
      <c r="P47" s="7">
        <f>'LEADING INDICATORS'!G46</f>
        <v>0</v>
      </c>
      <c r="Q47" s="7">
        <f>'LEADING INDICATORS'!H46</f>
        <v>1</v>
      </c>
      <c r="R47" s="15">
        <f>'ENVIRONMENTAL CONTROLS'!C46</f>
        <v>8</v>
      </c>
      <c r="S47" s="15">
        <f>'ENVIRONMENTAL CONTROLS'!D46</f>
        <v>0</v>
      </c>
      <c r="T47" s="15">
        <f>'ENVIRONMENTAL CONTROLS'!E46</f>
        <v>9.5</v>
      </c>
      <c r="U47" s="17">
        <f>'ENVIRONMENTAL CONTROLS'!F46</f>
        <v>1148</v>
      </c>
      <c r="V47" s="17">
        <f>'ENVIRONMENTAL CONTROLS'!G46</f>
        <v>10500</v>
      </c>
      <c r="W47" s="17">
        <f>'ENVIRONMENTAL CONTROLS'!H46</f>
        <v>3045.6440000000002</v>
      </c>
      <c r="X47" s="17">
        <f>'ENVIRONMENTAL CONTROLS'!I46</f>
        <v>3874.5</v>
      </c>
      <c r="Y47" s="17">
        <f>'ENVIRONMENTAL CONTROLS'!J46</f>
        <v>6920.1440000000002</v>
      </c>
      <c r="Z47" s="17">
        <f>'ENVIRONMENTAL CONTROLS'!K46</f>
        <v>0</v>
      </c>
      <c r="AA47" s="27">
        <f>'SAFETY TRAINING'!C46</f>
        <v>2</v>
      </c>
      <c r="AB47" s="27">
        <f>'SAFETY TRAINING'!D46</f>
        <v>18</v>
      </c>
      <c r="AC47" s="27">
        <f>'SAFETY TRAINING'!E46</f>
        <v>15</v>
      </c>
      <c r="AD47" s="27">
        <f>'SAFETY TRAINING'!F46</f>
        <v>36.5</v>
      </c>
      <c r="AE47" s="27">
        <f>'SAFETY TRAINING'!G46</f>
        <v>0</v>
      </c>
      <c r="AF47" s="13">
        <f>'5S SCORES'!C46</f>
        <v>0.72399999999999998</v>
      </c>
      <c r="AG47" s="58">
        <f>'QUALITY CONTROL'!C42</f>
        <v>0.90588235294117647</v>
      </c>
      <c r="AH47" s="58">
        <f>'QUALITY CONTROL'!D42</f>
        <v>0.85882352941176465</v>
      </c>
      <c r="AI47" s="58">
        <f>'QUALITY CONTROL'!E42</f>
        <v>0.90588235294117647</v>
      </c>
      <c r="AJ47" s="58">
        <f>'QUALITY CONTROL'!F42</f>
        <v>0.8</v>
      </c>
      <c r="AK47" s="58">
        <f>'QUALITY CONTROL'!G42</f>
        <v>0.77647058823529413</v>
      </c>
      <c r="AL47" s="58">
        <f>'QUALITY CONTROL'!H42</f>
        <v>0.87058823529411766</v>
      </c>
      <c r="AM47" s="58">
        <f>'QUALITY CONTROL'!I42</f>
        <v>0.81176470588235294</v>
      </c>
      <c r="AN47" s="104">
        <f>'QUALITY CONTROL'!J42</f>
        <v>0.84705882352941197</v>
      </c>
    </row>
    <row r="48" spans="1:40" x14ac:dyDescent="0.2">
      <c r="A48" s="12">
        <v>45139</v>
      </c>
      <c r="B48" s="26" t="s">
        <v>9</v>
      </c>
      <c r="C48" s="6">
        <f>'LAGGING INDICATORS'!C47</f>
        <v>0</v>
      </c>
      <c r="D48" s="6">
        <f>'LAGGING INDICATORS'!D47</f>
        <v>0</v>
      </c>
      <c r="E48" s="6">
        <f>'LAGGING INDICATORS'!E47</f>
        <v>0</v>
      </c>
      <c r="F48" s="6">
        <f>'LAGGING INDICATORS'!F47</f>
        <v>0</v>
      </c>
      <c r="G48" s="6">
        <f>'LAGGING INDICATORS'!G47</f>
        <v>0</v>
      </c>
      <c r="H48" s="6">
        <f>'LAGGING INDICATORS'!H47</f>
        <v>0</v>
      </c>
      <c r="I48" s="6">
        <f>'LAGGING INDICATORS'!I47</f>
        <v>0</v>
      </c>
      <c r="J48" s="6">
        <f>'LAGGING INDICATORS'!J47</f>
        <v>0</v>
      </c>
      <c r="K48" s="6">
        <f>'LAGGING INDICATORS'!K47</f>
        <v>31</v>
      </c>
      <c r="L48" s="7">
        <f>'LEADING INDICATORS'!C47</f>
        <v>0</v>
      </c>
      <c r="M48" s="7">
        <f>'LEADING INDICATORS'!D47</f>
        <v>0</v>
      </c>
      <c r="N48" s="7">
        <f>'LEADING INDICATORS'!E47</f>
        <v>0</v>
      </c>
      <c r="O48" s="7">
        <f>'LEADING INDICATORS'!F47</f>
        <v>0</v>
      </c>
      <c r="P48" s="7">
        <f>'LEADING INDICATORS'!G47</f>
        <v>0</v>
      </c>
      <c r="Q48" s="7">
        <f>'LEADING INDICATORS'!H47</f>
        <v>1</v>
      </c>
      <c r="R48" s="15">
        <f>'ENVIRONMENTAL CONTROLS'!C47</f>
        <v>0</v>
      </c>
      <c r="S48" s="15">
        <f>'ENVIRONMENTAL CONTROLS'!D47</f>
        <v>0</v>
      </c>
      <c r="T48" s="15">
        <f>'ENVIRONMENTAL CONTROLS'!E47</f>
        <v>0</v>
      </c>
      <c r="U48" s="17">
        <f>'ENVIRONMENTAL CONTROLS'!F47</f>
        <v>1150</v>
      </c>
      <c r="V48" s="17">
        <f>'ENVIRONMENTAL CONTROLS'!G47</f>
        <v>3491</v>
      </c>
      <c r="W48" s="17">
        <f>'ENVIRONMENTAL CONTROLS'!H47</f>
        <v>3050.95</v>
      </c>
      <c r="X48" s="17">
        <f>'ENVIRONMENTAL CONTROLS'!I47</f>
        <v>1288.1790000000001</v>
      </c>
      <c r="Y48" s="17">
        <f>'ENVIRONMENTAL CONTROLS'!J47</f>
        <v>4339.1289999999999</v>
      </c>
      <c r="Z48" s="17">
        <f>'ENVIRONMENTAL CONTROLS'!K47</f>
        <v>0</v>
      </c>
      <c r="AA48" s="27">
        <f>'SAFETY TRAINING'!C47</f>
        <v>2</v>
      </c>
      <c r="AB48" s="27">
        <f>'SAFETY TRAINING'!D47</f>
        <v>80</v>
      </c>
      <c r="AC48" s="27">
        <f>'SAFETY TRAINING'!E47</f>
        <v>80</v>
      </c>
      <c r="AD48" s="27">
        <f>'SAFETY TRAINING'!F47</f>
        <v>26.3</v>
      </c>
      <c r="AE48" s="27">
        <f>'SAFETY TRAINING'!G47</f>
        <v>0</v>
      </c>
      <c r="AF48" s="13">
        <f>'5S SCORES'!C47</f>
        <v>0.81</v>
      </c>
      <c r="AG48" s="58" t="e">
        <f>'QUALITY CONTROL'!C43</f>
        <v>#DIV/0!</v>
      </c>
      <c r="AH48" s="58" t="e">
        <f>'QUALITY CONTROL'!D43</f>
        <v>#DIV/0!</v>
      </c>
      <c r="AI48" s="58" t="e">
        <f>'QUALITY CONTROL'!E43</f>
        <v>#DIV/0!</v>
      </c>
      <c r="AJ48" s="58" t="e">
        <f>'QUALITY CONTROL'!F43</f>
        <v>#DIV/0!</v>
      </c>
      <c r="AK48" s="58" t="e">
        <f>'QUALITY CONTROL'!G43</f>
        <v>#DIV/0!</v>
      </c>
      <c r="AL48" s="58" t="e">
        <f>'QUALITY CONTROL'!H43</f>
        <v>#DIV/0!</v>
      </c>
      <c r="AM48" s="58" t="e">
        <f>'QUALITY CONTROL'!I43</f>
        <v>#DIV/0!</v>
      </c>
      <c r="AN48" s="104">
        <f>'QUALITY CONTROL'!J43</f>
        <v>0.9143</v>
      </c>
    </row>
    <row r="49" spans="1:40" x14ac:dyDescent="0.2">
      <c r="A49" s="12">
        <v>45139</v>
      </c>
      <c r="B49" s="26" t="s">
        <v>10</v>
      </c>
      <c r="C49" s="6">
        <f>'LAGGING INDICATORS'!C48</f>
        <v>0</v>
      </c>
      <c r="D49" s="6">
        <f>'LAGGING INDICATORS'!D48</f>
        <v>0</v>
      </c>
      <c r="E49" s="6">
        <f>'LAGGING INDICATORS'!E48</f>
        <v>0</v>
      </c>
      <c r="F49" s="6">
        <f>'LAGGING INDICATORS'!F48</f>
        <v>0</v>
      </c>
      <c r="G49" s="6">
        <f>'LAGGING INDICATORS'!G48</f>
        <v>0</v>
      </c>
      <c r="H49" s="6">
        <f>'LAGGING INDICATORS'!H48</f>
        <v>0</v>
      </c>
      <c r="I49" s="6">
        <f>'LAGGING INDICATORS'!I48</f>
        <v>0</v>
      </c>
      <c r="J49" s="6">
        <f>'LAGGING INDICATORS'!J48</f>
        <v>0</v>
      </c>
      <c r="K49" s="6">
        <f>'LAGGING INDICATORS'!K48</f>
        <v>31</v>
      </c>
      <c r="L49" s="7">
        <f>'LEADING INDICATORS'!C48</f>
        <v>1</v>
      </c>
      <c r="M49" s="7">
        <f>'LEADING INDICATORS'!D48</f>
        <v>0</v>
      </c>
      <c r="N49" s="7">
        <f>'LEADING INDICATORS'!E48</f>
        <v>0</v>
      </c>
      <c r="O49" s="7">
        <f>'LEADING INDICATORS'!F48</f>
        <v>1</v>
      </c>
      <c r="P49" s="7">
        <f>'LEADING INDICATORS'!G48</f>
        <v>0</v>
      </c>
      <c r="Q49" s="7">
        <f>'LEADING INDICATORS'!H48</f>
        <v>1</v>
      </c>
      <c r="R49" s="15">
        <f>'ENVIRONMENTAL CONTROLS'!C48</f>
        <v>0</v>
      </c>
      <c r="S49" s="15">
        <f>'ENVIRONMENTAL CONTROLS'!D48</f>
        <v>0</v>
      </c>
      <c r="T49" s="15">
        <f>'ENVIRONMENTAL CONTROLS'!E48</f>
        <v>0</v>
      </c>
      <c r="U49" s="17">
        <f>'ENVIRONMENTAL CONTROLS'!F48</f>
        <v>1122</v>
      </c>
      <c r="V49" s="17">
        <f>'ENVIRONMENTAL CONTROLS'!G48</f>
        <v>13932</v>
      </c>
      <c r="W49" s="17">
        <f>'ENVIRONMENTAL CONTROLS'!H48</f>
        <v>2976.6660000000002</v>
      </c>
      <c r="X49" s="17">
        <f>'ENVIRONMENTAL CONTROLS'!I48</f>
        <v>5140.9080000000004</v>
      </c>
      <c r="Y49" s="17">
        <f>'ENVIRONMENTAL CONTROLS'!J48</f>
        <v>8117.5740000000005</v>
      </c>
      <c r="Z49" s="17">
        <f>'ENVIRONMENTAL CONTROLS'!K48</f>
        <v>0</v>
      </c>
      <c r="AA49" s="27">
        <f>'SAFETY TRAINING'!C48</f>
        <v>2</v>
      </c>
      <c r="AB49" s="27">
        <f>'SAFETY TRAINING'!D48</f>
        <v>5</v>
      </c>
      <c r="AC49" s="27">
        <f>'SAFETY TRAINING'!E48</f>
        <v>3</v>
      </c>
      <c r="AD49" s="27">
        <f>'SAFETY TRAINING'!F48</f>
        <v>4.5</v>
      </c>
      <c r="AE49" s="27">
        <f>'SAFETY TRAINING'!G48</f>
        <v>0</v>
      </c>
      <c r="AF49" s="13">
        <f>'5S SCORES'!C48</f>
        <v>0</v>
      </c>
      <c r="AG49" s="58">
        <f>'QUALITY CONTROL'!C44</f>
        <v>1</v>
      </c>
      <c r="AH49" s="58">
        <f>'QUALITY CONTROL'!D44</f>
        <v>0.7</v>
      </c>
      <c r="AI49" s="58">
        <f>'QUALITY CONTROL'!E44</f>
        <v>0.9</v>
      </c>
      <c r="AJ49" s="58">
        <f>'QUALITY CONTROL'!F44</f>
        <v>0.8</v>
      </c>
      <c r="AK49" s="58">
        <f>'QUALITY CONTROL'!G44</f>
        <v>0.8</v>
      </c>
      <c r="AL49" s="58">
        <f>'QUALITY CONTROL'!H44</f>
        <v>0.9</v>
      </c>
      <c r="AM49" s="58">
        <f>'QUALITY CONTROL'!I44</f>
        <v>0.8</v>
      </c>
      <c r="AN49" s="104">
        <f>'QUALITY CONTROL'!J44</f>
        <v>0.84285714285714286</v>
      </c>
    </row>
    <row r="50" spans="1:40" x14ac:dyDescent="0.2">
      <c r="A50" s="12">
        <v>45139</v>
      </c>
      <c r="B50" s="26" t="s">
        <v>11</v>
      </c>
      <c r="C50" s="6">
        <f>'LAGGING INDICATORS'!C49</f>
        <v>0</v>
      </c>
      <c r="D50" s="6">
        <f>'LAGGING INDICATORS'!D49</f>
        <v>0</v>
      </c>
      <c r="E50" s="6">
        <f>'LAGGING INDICATORS'!E49</f>
        <v>0</v>
      </c>
      <c r="F50" s="6">
        <f>'LAGGING INDICATORS'!F49</f>
        <v>0</v>
      </c>
      <c r="G50" s="6">
        <f>'LAGGING INDICATORS'!G49</f>
        <v>0</v>
      </c>
      <c r="H50" s="6">
        <f>'LAGGING INDICATORS'!H49</f>
        <v>0</v>
      </c>
      <c r="I50" s="6">
        <f>'LAGGING INDICATORS'!I49</f>
        <v>0</v>
      </c>
      <c r="J50" s="6">
        <f>'LAGGING INDICATORS'!J49</f>
        <v>0</v>
      </c>
      <c r="K50" s="6">
        <f>'LAGGING INDICATORS'!K49</f>
        <v>31</v>
      </c>
      <c r="L50" s="7">
        <f>'LEADING INDICATORS'!C49</f>
        <v>0</v>
      </c>
      <c r="M50" s="7">
        <f>'LEADING INDICATORS'!D49</f>
        <v>0</v>
      </c>
      <c r="N50" s="7">
        <f>'LEADING INDICATORS'!E49</f>
        <v>0</v>
      </c>
      <c r="O50" s="7">
        <f>'LEADING INDICATORS'!F49</f>
        <v>0</v>
      </c>
      <c r="P50" s="7">
        <f>'LEADING INDICATORS'!G49</f>
        <v>0</v>
      </c>
      <c r="Q50" s="7">
        <f>'LEADING INDICATORS'!H49</f>
        <v>0</v>
      </c>
      <c r="R50" s="15">
        <f>'ENVIRONMENTAL CONTROLS'!C49</f>
        <v>82</v>
      </c>
      <c r="S50" s="15">
        <f>'ENVIRONMENTAL CONTROLS'!D49</f>
        <v>24</v>
      </c>
      <c r="T50" s="15">
        <f>'ENVIRONMENTAL CONTROLS'!E49</f>
        <v>5</v>
      </c>
      <c r="U50" s="17">
        <f>'ENVIRONMENTAL CONTROLS'!F49</f>
        <v>0</v>
      </c>
      <c r="V50" s="17">
        <f>'ENVIRONMENTAL CONTROLS'!G49</f>
        <v>0</v>
      </c>
      <c r="W50" s="17">
        <f>'ENVIRONMENTAL CONTROLS'!H49</f>
        <v>0</v>
      </c>
      <c r="X50" s="17">
        <f>'ENVIRONMENTAL CONTROLS'!I49</f>
        <v>0</v>
      </c>
      <c r="Y50" s="17">
        <f>'ENVIRONMENTAL CONTROLS'!J49</f>
        <v>0</v>
      </c>
      <c r="Z50" s="17">
        <f>'ENVIRONMENTAL CONTROLS'!K49</f>
        <v>0</v>
      </c>
      <c r="AA50" s="27">
        <f>'SAFETY TRAINING'!C49</f>
        <v>1</v>
      </c>
      <c r="AB50" s="27">
        <f>'SAFETY TRAINING'!D49</f>
        <v>1</v>
      </c>
      <c r="AC50" s="27">
        <f>'SAFETY TRAINING'!E49</f>
        <v>1</v>
      </c>
      <c r="AD50" s="27">
        <f>'SAFETY TRAINING'!F49</f>
        <v>1.5</v>
      </c>
      <c r="AE50" s="27">
        <f>'SAFETY TRAINING'!G49</f>
        <v>0</v>
      </c>
      <c r="AF50" s="13">
        <f>'5S SCORES'!C49</f>
        <v>0</v>
      </c>
      <c r="AG50" s="58" t="e">
        <f>'QUALITY CONTROL'!C45</f>
        <v>#DIV/0!</v>
      </c>
      <c r="AH50" s="58" t="e">
        <f>'QUALITY CONTROL'!D45</f>
        <v>#DIV/0!</v>
      </c>
      <c r="AI50" s="58" t="e">
        <f>'QUALITY CONTROL'!E45</f>
        <v>#DIV/0!</v>
      </c>
      <c r="AJ50" s="58" t="e">
        <f>'QUALITY CONTROL'!F45</f>
        <v>#DIV/0!</v>
      </c>
      <c r="AK50" s="58" t="e">
        <f>'QUALITY CONTROL'!G45</f>
        <v>#DIV/0!</v>
      </c>
      <c r="AL50" s="58" t="e">
        <f>'QUALITY CONTROL'!H45</f>
        <v>#DIV/0!</v>
      </c>
      <c r="AM50" s="58" t="e">
        <f>'QUALITY CONTROL'!I45</f>
        <v>#DIV/0!</v>
      </c>
      <c r="AN50" s="104">
        <f>'QUALITY CONTROL'!J45</f>
        <v>0</v>
      </c>
    </row>
    <row r="51" spans="1:40" x14ac:dyDescent="0.2">
      <c r="A51" s="12">
        <v>45139</v>
      </c>
      <c r="B51" s="26" t="s">
        <v>12</v>
      </c>
      <c r="C51" s="6">
        <f>'LAGGING INDICATORS'!C50</f>
        <v>0</v>
      </c>
      <c r="D51" s="6">
        <f>'LAGGING INDICATORS'!D50</f>
        <v>0</v>
      </c>
      <c r="E51" s="6">
        <f>'LAGGING INDICATORS'!E50</f>
        <v>0</v>
      </c>
      <c r="F51" s="6">
        <f>'LAGGING INDICATORS'!F50</f>
        <v>0</v>
      </c>
      <c r="G51" s="6">
        <f>'LAGGING INDICATORS'!G50</f>
        <v>0</v>
      </c>
      <c r="H51" s="6">
        <f>'LAGGING INDICATORS'!H50</f>
        <v>0</v>
      </c>
      <c r="I51" s="6">
        <f>'LAGGING INDICATORS'!I50</f>
        <v>0</v>
      </c>
      <c r="J51" s="6">
        <f>'LAGGING INDICATORS'!J50</f>
        <v>0</v>
      </c>
      <c r="K51" s="6">
        <f>'LAGGING INDICATORS'!K50</f>
        <v>31</v>
      </c>
      <c r="L51" s="7">
        <f>'LEADING INDICATORS'!C50</f>
        <v>1</v>
      </c>
      <c r="M51" s="7">
        <f>'LEADING INDICATORS'!D50</f>
        <v>0</v>
      </c>
      <c r="N51" s="7">
        <f>'LEADING INDICATORS'!E50</f>
        <v>0</v>
      </c>
      <c r="O51" s="7">
        <f>'LEADING INDICATORS'!F50</f>
        <v>0</v>
      </c>
      <c r="P51" s="7">
        <f>'LEADING INDICATORS'!G50</f>
        <v>0</v>
      </c>
      <c r="Q51" s="7">
        <f>'LEADING INDICATORS'!H50</f>
        <v>0</v>
      </c>
      <c r="R51" s="15">
        <f>'ENVIRONMENTAL CONTROLS'!C50</f>
        <v>50</v>
      </c>
      <c r="S51" s="15">
        <f>'ENVIRONMENTAL CONTROLS'!D50</f>
        <v>14</v>
      </c>
      <c r="T51" s="15">
        <f>'ENVIRONMENTAL CONTROLS'!E50</f>
        <v>3</v>
      </c>
      <c r="U51" s="17">
        <f>'ENVIRONMENTAL CONTROLS'!F50</f>
        <v>286.2</v>
      </c>
      <c r="V51" s="17">
        <f>'ENVIRONMENTAL CONTROLS'!G50</f>
        <v>2647</v>
      </c>
      <c r="W51" s="17">
        <f>'ENVIRONMENTAL CONTROLS'!H50</f>
        <v>759.28859999999997</v>
      </c>
      <c r="X51" s="17">
        <f>'ENVIRONMENTAL CONTROLS'!I50</f>
        <v>976.74299999999994</v>
      </c>
      <c r="Y51" s="17">
        <f>'ENVIRONMENTAL CONTROLS'!J50</f>
        <v>1736.0315999999998</v>
      </c>
      <c r="Z51" s="17">
        <f>'ENVIRONMENTAL CONTROLS'!K50</f>
        <v>0</v>
      </c>
      <c r="AA51" s="27">
        <f>'SAFETY TRAINING'!C50</f>
        <v>2</v>
      </c>
      <c r="AB51" s="27">
        <f>'SAFETY TRAINING'!D50</f>
        <v>3</v>
      </c>
      <c r="AC51" s="27">
        <f>'SAFETY TRAINING'!E50</f>
        <v>3</v>
      </c>
      <c r="AD51" s="27">
        <f>'SAFETY TRAINING'!F50</f>
        <v>11.5</v>
      </c>
      <c r="AE51" s="27">
        <f>'SAFETY TRAINING'!G50</f>
        <v>0</v>
      </c>
      <c r="AF51" s="13">
        <f>'5S SCORES'!C50</f>
        <v>0.86</v>
      </c>
      <c r="AG51" s="58" t="e">
        <f>'QUALITY CONTROL'!C46</f>
        <v>#DIV/0!</v>
      </c>
      <c r="AH51" s="58" t="e">
        <f>'QUALITY CONTROL'!D46</f>
        <v>#DIV/0!</v>
      </c>
      <c r="AI51" s="58" t="e">
        <f>'QUALITY CONTROL'!E46</f>
        <v>#DIV/0!</v>
      </c>
      <c r="AJ51" s="58" t="e">
        <f>'QUALITY CONTROL'!F46</f>
        <v>#DIV/0!</v>
      </c>
      <c r="AK51" s="58" t="e">
        <f>'QUALITY CONTROL'!G46</f>
        <v>#DIV/0!</v>
      </c>
      <c r="AL51" s="58" t="e">
        <f>'QUALITY CONTROL'!H46</f>
        <v>#DIV/0!</v>
      </c>
      <c r="AM51" s="58" t="e">
        <f>'QUALITY CONTROL'!I46</f>
        <v>#DIV/0!</v>
      </c>
      <c r="AN51" s="104">
        <f>'QUALITY CONTROL'!J46</f>
        <v>0</v>
      </c>
    </row>
    <row r="52" spans="1:40" x14ac:dyDescent="0.2">
      <c r="A52" s="12">
        <v>45139</v>
      </c>
      <c r="B52" s="26" t="s">
        <v>13</v>
      </c>
      <c r="C52" s="6">
        <f>'LAGGING INDICATORS'!C51</f>
        <v>0</v>
      </c>
      <c r="D52" s="6">
        <f>'LAGGING INDICATORS'!D51</f>
        <v>0</v>
      </c>
      <c r="E52" s="6">
        <f>'LAGGING INDICATORS'!E51</f>
        <v>0</v>
      </c>
      <c r="F52" s="6">
        <f>'LAGGING INDICATORS'!F51</f>
        <v>0</v>
      </c>
      <c r="G52" s="6">
        <f>'LAGGING INDICATORS'!G51</f>
        <v>0</v>
      </c>
      <c r="H52" s="6">
        <f>'LAGGING INDICATORS'!H51</f>
        <v>0</v>
      </c>
      <c r="I52" s="6">
        <f>'LAGGING INDICATORS'!I51</f>
        <v>0</v>
      </c>
      <c r="J52" s="6">
        <f>'LAGGING INDICATORS'!J51</f>
        <v>0</v>
      </c>
      <c r="K52" s="6">
        <f>'LAGGING INDICATORS'!K51</f>
        <v>31</v>
      </c>
      <c r="L52" s="7">
        <f>'LEADING INDICATORS'!C51</f>
        <v>0</v>
      </c>
      <c r="M52" s="7">
        <f>'LEADING INDICATORS'!D51</f>
        <v>0</v>
      </c>
      <c r="N52" s="7">
        <f>'LEADING INDICATORS'!E51</f>
        <v>0</v>
      </c>
      <c r="O52" s="7">
        <f>'LEADING INDICATORS'!F51</f>
        <v>0</v>
      </c>
      <c r="P52" s="7">
        <f>'LEADING INDICATORS'!G51</f>
        <v>0</v>
      </c>
      <c r="Q52" s="7">
        <f>'LEADING INDICATORS'!H51</f>
        <v>0</v>
      </c>
      <c r="R52" s="15">
        <f>'ENVIRONMENTAL CONTROLS'!C51</f>
        <v>0</v>
      </c>
      <c r="S52" s="15">
        <f>'ENVIRONMENTAL CONTROLS'!D51</f>
        <v>0</v>
      </c>
      <c r="T52" s="15">
        <f>'ENVIRONMENTAL CONTROLS'!E51</f>
        <v>0</v>
      </c>
      <c r="U52" s="17">
        <f>'ENVIRONMENTAL CONTROLS'!F51</f>
        <v>956.64</v>
      </c>
      <c r="V52" s="17">
        <f>'ENVIRONMENTAL CONTROLS'!G51</f>
        <v>3091</v>
      </c>
      <c r="W52" s="17">
        <f>'ENVIRONMENTAL CONTROLS'!H51</f>
        <v>2537.9659200000001</v>
      </c>
      <c r="X52" s="17">
        <f>'ENVIRONMENTAL CONTROLS'!I51</f>
        <v>1140.579</v>
      </c>
      <c r="Y52" s="17">
        <f>'ENVIRONMENTAL CONTROLS'!J51</f>
        <v>3678.5449200000003</v>
      </c>
      <c r="Z52" s="17">
        <f>'ENVIRONMENTAL CONTROLS'!K51</f>
        <v>0</v>
      </c>
      <c r="AA52" s="27">
        <f>'SAFETY TRAINING'!C51</f>
        <v>2</v>
      </c>
      <c r="AB52" s="27">
        <f>'SAFETY TRAINING'!D51</f>
        <v>13</v>
      </c>
      <c r="AC52" s="27">
        <f>'SAFETY TRAINING'!E51</f>
        <v>9</v>
      </c>
      <c r="AD52" s="27">
        <f>'SAFETY TRAINING'!F51</f>
        <v>20.5</v>
      </c>
      <c r="AE52" s="27">
        <f>'SAFETY TRAINING'!G51</f>
        <v>0</v>
      </c>
      <c r="AF52" s="13">
        <f>'5S SCORES'!C51</f>
        <v>0.81</v>
      </c>
      <c r="AG52" s="58">
        <f>'QUALITY CONTROL'!C47</f>
        <v>0.90169491525423728</v>
      </c>
      <c r="AH52" s="58">
        <f>'QUALITY CONTROL'!D47</f>
        <v>0.91186440677966096</v>
      </c>
      <c r="AI52" s="58">
        <f>'QUALITY CONTROL'!E47</f>
        <v>0.91186440677966096</v>
      </c>
      <c r="AJ52" s="58">
        <f>'QUALITY CONTROL'!F47</f>
        <v>0.90847457627118644</v>
      </c>
      <c r="AK52" s="58">
        <f>'QUALITY CONTROL'!G47</f>
        <v>0.88474576271186445</v>
      </c>
      <c r="AL52" s="58">
        <f>'QUALITY CONTROL'!H47</f>
        <v>0.90508474576271192</v>
      </c>
      <c r="AM52" s="58">
        <f>'QUALITY CONTROL'!I47</f>
        <v>0.8203389830508474</v>
      </c>
      <c r="AN52" s="104">
        <f>'QUALITY CONTROL'!J47</f>
        <v>0.89200968523002322</v>
      </c>
    </row>
    <row r="53" spans="1:40" x14ac:dyDescent="0.2">
      <c r="A53" s="12">
        <v>45139</v>
      </c>
      <c r="B53" s="26" t="s">
        <v>14</v>
      </c>
      <c r="C53" s="6">
        <f>'LAGGING INDICATORS'!C52</f>
        <v>0</v>
      </c>
      <c r="D53" s="6">
        <f>'LAGGING INDICATORS'!D52</f>
        <v>0</v>
      </c>
      <c r="E53" s="6">
        <f>'LAGGING INDICATORS'!E52</f>
        <v>0</v>
      </c>
      <c r="F53" s="6">
        <f>'LAGGING INDICATORS'!F52</f>
        <v>0</v>
      </c>
      <c r="G53" s="6">
        <f>'LAGGING INDICATORS'!G52</f>
        <v>0</v>
      </c>
      <c r="H53" s="6">
        <f>'LAGGING INDICATORS'!H52</f>
        <v>0</v>
      </c>
      <c r="I53" s="6">
        <f>'LAGGING INDICATORS'!I52</f>
        <v>0</v>
      </c>
      <c r="J53" s="6">
        <f>'LAGGING INDICATORS'!J52</f>
        <v>0</v>
      </c>
      <c r="K53" s="6">
        <f>'LAGGING INDICATORS'!K52</f>
        <v>31</v>
      </c>
      <c r="L53" s="7">
        <f>'LEADING INDICATORS'!C52</f>
        <v>1</v>
      </c>
      <c r="M53" s="7">
        <f>'LEADING INDICATORS'!D52</f>
        <v>0</v>
      </c>
      <c r="N53" s="7">
        <f>'LEADING INDICATORS'!E52</f>
        <v>0</v>
      </c>
      <c r="O53" s="7">
        <f>'LEADING INDICATORS'!F52</f>
        <v>0</v>
      </c>
      <c r="P53" s="7">
        <f>'LEADING INDICATORS'!G52</f>
        <v>0</v>
      </c>
      <c r="Q53" s="7">
        <f>'LEADING INDICATORS'!H52</f>
        <v>0</v>
      </c>
      <c r="R53" s="15">
        <f>'ENVIRONMENTAL CONTROLS'!C52</f>
        <v>0</v>
      </c>
      <c r="S53" s="15">
        <f>'ENVIRONMENTAL CONTROLS'!D52</f>
        <v>0</v>
      </c>
      <c r="T53" s="15">
        <f>'ENVIRONMENTAL CONTROLS'!E52</f>
        <v>0</v>
      </c>
      <c r="U53" s="17">
        <f>'ENVIRONMENTAL CONTROLS'!F52</f>
        <v>1149.31</v>
      </c>
      <c r="V53" s="17">
        <f>'ENVIRONMENTAL CONTROLS'!G52</f>
        <v>10201.61</v>
      </c>
      <c r="W53" s="17">
        <f>'ENVIRONMENTAL CONTROLS'!H52</f>
        <v>3049.1194299999997</v>
      </c>
      <c r="X53" s="17">
        <f>'ENVIRONMENTAL CONTROLS'!I52</f>
        <v>3764.3940900000002</v>
      </c>
      <c r="Y53" s="17">
        <f>'ENVIRONMENTAL CONTROLS'!J52</f>
        <v>6813.5135200000004</v>
      </c>
      <c r="Z53" s="17">
        <f>'ENVIRONMENTAL CONTROLS'!K52</f>
        <v>0</v>
      </c>
      <c r="AA53" s="27">
        <f>'SAFETY TRAINING'!C52</f>
        <v>1</v>
      </c>
      <c r="AB53" s="27">
        <f>'SAFETY TRAINING'!D52</f>
        <v>11</v>
      </c>
      <c r="AC53" s="27">
        <f>'SAFETY TRAINING'!E52</f>
        <v>7</v>
      </c>
      <c r="AD53" s="27">
        <f>'SAFETY TRAINING'!F52</f>
        <v>10.5</v>
      </c>
      <c r="AE53" s="27">
        <f>'SAFETY TRAINING'!G52</f>
        <v>0</v>
      </c>
      <c r="AF53" s="13">
        <f>'5S SCORES'!C52</f>
        <v>0</v>
      </c>
      <c r="AG53" s="58" t="e">
        <f>'QUALITY CONTROL'!C48</f>
        <v>#DIV/0!</v>
      </c>
      <c r="AH53" s="58" t="e">
        <f>'QUALITY CONTROL'!D48</f>
        <v>#DIV/0!</v>
      </c>
      <c r="AI53" s="58" t="e">
        <f>'QUALITY CONTROL'!E48</f>
        <v>#DIV/0!</v>
      </c>
      <c r="AJ53" s="58" t="e">
        <f>'QUALITY CONTROL'!F48</f>
        <v>#DIV/0!</v>
      </c>
      <c r="AK53" s="58" t="e">
        <f>'QUALITY CONTROL'!G48</f>
        <v>#DIV/0!</v>
      </c>
      <c r="AL53" s="58" t="e">
        <f>'QUALITY CONTROL'!H48</f>
        <v>#DIV/0!</v>
      </c>
      <c r="AM53" s="58" t="e">
        <f>'QUALITY CONTROL'!I48</f>
        <v>#DIV/0!</v>
      </c>
      <c r="AN53" s="104">
        <f>'QUALITY CONTROL'!J48</f>
        <v>0</v>
      </c>
    </row>
    <row r="54" spans="1:40" x14ac:dyDescent="0.2">
      <c r="A54" s="12">
        <v>45139</v>
      </c>
      <c r="B54" s="26" t="s">
        <v>15</v>
      </c>
      <c r="C54" s="6">
        <f>'LAGGING INDICATORS'!C53</f>
        <v>0</v>
      </c>
      <c r="D54" s="6">
        <f>'LAGGING INDICATORS'!D53</f>
        <v>0</v>
      </c>
      <c r="E54" s="6">
        <f>'LAGGING INDICATORS'!E53</f>
        <v>0</v>
      </c>
      <c r="F54" s="6">
        <f>'LAGGING INDICATORS'!F53</f>
        <v>0</v>
      </c>
      <c r="G54" s="6">
        <f>'LAGGING INDICATORS'!G53</f>
        <v>0</v>
      </c>
      <c r="H54" s="6">
        <f>'LAGGING INDICATORS'!H53</f>
        <v>0</v>
      </c>
      <c r="I54" s="6">
        <f>'LAGGING INDICATORS'!I53</f>
        <v>0</v>
      </c>
      <c r="J54" s="6">
        <f>'LAGGING INDICATORS'!J53</f>
        <v>0</v>
      </c>
      <c r="K54" s="6">
        <f>'LAGGING INDICATORS'!K53</f>
        <v>31</v>
      </c>
      <c r="L54" s="7">
        <f>'LEADING INDICATORS'!C53</f>
        <v>1</v>
      </c>
      <c r="M54" s="7">
        <f>'LEADING INDICATORS'!D53</f>
        <v>0</v>
      </c>
      <c r="N54" s="7">
        <f>'LEADING INDICATORS'!E53</f>
        <v>0</v>
      </c>
      <c r="O54" s="7">
        <f>'LEADING INDICATORS'!F53</f>
        <v>1</v>
      </c>
      <c r="P54" s="7">
        <f>'LEADING INDICATORS'!G53</f>
        <v>0</v>
      </c>
      <c r="Q54" s="7">
        <f>'LEADING INDICATORS'!H53</f>
        <v>1</v>
      </c>
      <c r="R54" s="15">
        <f>'ENVIRONMENTAL CONTROLS'!C53</f>
        <v>2</v>
      </c>
      <c r="S54" s="15">
        <f>'ENVIRONMENTAL CONTROLS'!D53</f>
        <v>0</v>
      </c>
      <c r="T54" s="15">
        <f>'ENVIRONMENTAL CONTROLS'!E53</f>
        <v>2</v>
      </c>
      <c r="U54" s="17">
        <f>'ENVIRONMENTAL CONTROLS'!F53</f>
        <v>970</v>
      </c>
      <c r="V54" s="17">
        <f>'ENVIRONMENTAL CONTROLS'!G53</f>
        <v>3572</v>
      </c>
      <c r="W54" s="17">
        <f>'ENVIRONMENTAL CONTROLS'!H53</f>
        <v>2573.41</v>
      </c>
      <c r="X54" s="17">
        <f>'ENVIRONMENTAL CONTROLS'!I53</f>
        <v>1318.068</v>
      </c>
      <c r="Y54" s="17">
        <f>'ENVIRONMENTAL CONTROLS'!J53</f>
        <v>3891.4780000000001</v>
      </c>
      <c r="Z54" s="17">
        <f>'ENVIRONMENTAL CONTROLS'!K53</f>
        <v>0</v>
      </c>
      <c r="AA54" s="27">
        <f>'SAFETY TRAINING'!C53</f>
        <v>0</v>
      </c>
      <c r="AB54" s="27">
        <f>'SAFETY TRAINING'!D53</f>
        <v>0</v>
      </c>
      <c r="AC54" s="27">
        <f>'SAFETY TRAINING'!E53</f>
        <v>0</v>
      </c>
      <c r="AD54" s="27">
        <f>'SAFETY TRAINING'!F53</f>
        <v>0</v>
      </c>
      <c r="AE54" s="27">
        <f>'SAFETY TRAINING'!G53</f>
        <v>0</v>
      </c>
      <c r="AF54" s="13">
        <f>'5S SCORES'!C53</f>
        <v>0.7026</v>
      </c>
      <c r="AG54" s="58">
        <f>'QUALITY CONTROL'!C49</f>
        <v>0.82222222222222219</v>
      </c>
      <c r="AH54" s="58">
        <f>'QUALITY CONTROL'!D49</f>
        <v>0.71111111111111114</v>
      </c>
      <c r="AI54" s="58">
        <f>'QUALITY CONTROL'!E49</f>
        <v>0.8</v>
      </c>
      <c r="AJ54" s="58">
        <f>'QUALITY CONTROL'!F49</f>
        <v>0.71111111111111114</v>
      </c>
      <c r="AK54" s="58">
        <f>'QUALITY CONTROL'!G49</f>
        <v>0.75555555555555554</v>
      </c>
      <c r="AL54" s="58">
        <f>'QUALITY CONTROL'!H49</f>
        <v>0.8</v>
      </c>
      <c r="AM54" s="58">
        <f>'QUALITY CONTROL'!I49</f>
        <v>0.97777777777777775</v>
      </c>
      <c r="AN54" s="104">
        <f>'QUALITY CONTROL'!J49</f>
        <v>0.79682539682539688</v>
      </c>
    </row>
    <row r="55" spans="1:40" x14ac:dyDescent="0.2">
      <c r="A55" s="12">
        <v>45139</v>
      </c>
      <c r="B55" s="26" t="s">
        <v>16</v>
      </c>
      <c r="C55" s="6">
        <f>'LAGGING INDICATORS'!C54</f>
        <v>0</v>
      </c>
      <c r="D55" s="6">
        <f>'LAGGING INDICATORS'!D54</f>
        <v>0</v>
      </c>
      <c r="E55" s="6">
        <f>'LAGGING INDICATORS'!E54</f>
        <v>0</v>
      </c>
      <c r="F55" s="6">
        <f>'LAGGING INDICATORS'!F54</f>
        <v>0</v>
      </c>
      <c r="G55" s="6">
        <f>'LAGGING INDICATORS'!G54</f>
        <v>0</v>
      </c>
      <c r="H55" s="6">
        <f>'LAGGING INDICATORS'!H54</f>
        <v>0</v>
      </c>
      <c r="I55" s="6">
        <f>'LAGGING INDICATORS'!I54</f>
        <v>0</v>
      </c>
      <c r="J55" s="6">
        <f>'LAGGING INDICATORS'!J54</f>
        <v>0</v>
      </c>
      <c r="K55" s="6">
        <f>'LAGGING INDICATORS'!K54</f>
        <v>31</v>
      </c>
      <c r="L55" s="7">
        <f>'LEADING INDICATORS'!C54</f>
        <v>1</v>
      </c>
      <c r="M55" s="7">
        <f>'LEADING INDICATORS'!D54</f>
        <v>0</v>
      </c>
      <c r="N55" s="7">
        <f>'LEADING INDICATORS'!E54</f>
        <v>0</v>
      </c>
      <c r="O55" s="7">
        <f>'LEADING INDICATORS'!F54</f>
        <v>1</v>
      </c>
      <c r="P55" s="7">
        <f>'LEADING INDICATORS'!G54</f>
        <v>1</v>
      </c>
      <c r="Q55" s="7">
        <f>'LEADING INDICATORS'!H54</f>
        <v>1</v>
      </c>
      <c r="R55" s="15">
        <f>'ENVIRONMENTAL CONTROLS'!C54</f>
        <v>0</v>
      </c>
      <c r="S55" s="15">
        <f>'ENVIRONMENTAL CONTROLS'!D54</f>
        <v>0</v>
      </c>
      <c r="T55" s="15">
        <f>'ENVIRONMENTAL CONTROLS'!E54</f>
        <v>0</v>
      </c>
      <c r="U55" s="17">
        <f>'ENVIRONMENTAL CONTROLS'!F54</f>
        <v>515.9</v>
      </c>
      <c r="V55" s="17">
        <f>'ENVIRONMENTAL CONTROLS'!G54</f>
        <v>2511</v>
      </c>
      <c r="W55" s="17">
        <f>'ENVIRONMENTAL CONTROLS'!H54</f>
        <v>1368.6826999999998</v>
      </c>
      <c r="X55" s="17">
        <f>'ENVIRONMENTAL CONTROLS'!I54</f>
        <v>926.55899999999997</v>
      </c>
      <c r="Y55" s="17">
        <f>'ENVIRONMENTAL CONTROLS'!J54</f>
        <v>2295.2416999999996</v>
      </c>
      <c r="Z55" s="17">
        <f>'ENVIRONMENTAL CONTROLS'!K54</f>
        <v>0</v>
      </c>
      <c r="AA55" s="27">
        <f>'SAFETY TRAINING'!C54</f>
        <v>0</v>
      </c>
      <c r="AB55" s="27">
        <f>'SAFETY TRAINING'!D54</f>
        <v>0</v>
      </c>
      <c r="AC55" s="27">
        <f>'SAFETY TRAINING'!E54</f>
        <v>0</v>
      </c>
      <c r="AD55" s="27">
        <f>'SAFETY TRAINING'!F54</f>
        <v>0</v>
      </c>
      <c r="AE55" s="27">
        <f>'SAFETY TRAINING'!G54</f>
        <v>0</v>
      </c>
      <c r="AF55" s="13">
        <f>'5S SCORES'!C54</f>
        <v>0.8</v>
      </c>
      <c r="AG55" s="58">
        <f>'QUALITY CONTROL'!C50</f>
        <v>0.9555555555555556</v>
      </c>
      <c r="AH55" s="58">
        <f>'QUALITY CONTROL'!D50</f>
        <v>0.91111111111111109</v>
      </c>
      <c r="AI55" s="58">
        <f>'QUALITY CONTROL'!E50</f>
        <v>0.91111111111111109</v>
      </c>
      <c r="AJ55" s="58">
        <f>'QUALITY CONTROL'!F50</f>
        <v>0.91111111111111109</v>
      </c>
      <c r="AK55" s="58">
        <f>'QUALITY CONTROL'!G50</f>
        <v>0.88888888888888884</v>
      </c>
      <c r="AL55" s="58">
        <f>'QUALITY CONTROL'!H50</f>
        <v>0.97777777777777775</v>
      </c>
      <c r="AM55" s="58">
        <f>'QUALITY CONTROL'!I50</f>
        <v>0.91111111111111109</v>
      </c>
      <c r="AN55" s="104">
        <f>'QUALITY CONTROL'!J50</f>
        <v>0.92380952380952386</v>
      </c>
    </row>
    <row r="56" spans="1:40" x14ac:dyDescent="0.2">
      <c r="A56" s="12">
        <v>45139</v>
      </c>
      <c r="B56" s="26" t="s">
        <v>33</v>
      </c>
      <c r="C56" s="6">
        <f>'LAGGING INDICATORS'!C55</f>
        <v>0</v>
      </c>
      <c r="D56" s="6">
        <f>'LAGGING INDICATORS'!D55</f>
        <v>0</v>
      </c>
      <c r="E56" s="6">
        <f>'LAGGING INDICATORS'!E55</f>
        <v>0</v>
      </c>
      <c r="F56" s="6">
        <f>'LAGGING INDICATORS'!F55</f>
        <v>0</v>
      </c>
      <c r="G56" s="6">
        <f>'LAGGING INDICATORS'!G55</f>
        <v>0</v>
      </c>
      <c r="H56" s="6">
        <f>'LAGGING INDICATORS'!H55</f>
        <v>0</v>
      </c>
      <c r="I56" s="6">
        <f>'LAGGING INDICATORS'!I55</f>
        <v>0</v>
      </c>
      <c r="J56" s="6">
        <f>'LAGGING INDICATORS'!J55</f>
        <v>0</v>
      </c>
      <c r="K56" s="6">
        <f>'LAGGING INDICATORS'!K55</f>
        <v>31</v>
      </c>
      <c r="L56" s="7">
        <f>'LEADING INDICATORS'!C55</f>
        <v>4</v>
      </c>
      <c r="M56" s="7">
        <f>'LEADING INDICATORS'!D55</f>
        <v>0</v>
      </c>
      <c r="N56" s="7">
        <f>'LEADING INDICATORS'!E55</f>
        <v>0</v>
      </c>
      <c r="O56" s="7">
        <f>'LEADING INDICATORS'!F55</f>
        <v>1</v>
      </c>
      <c r="P56" s="7">
        <f>'LEADING INDICATORS'!G55</f>
        <v>0</v>
      </c>
      <c r="Q56" s="7">
        <f>'LEADING INDICATORS'!H55</f>
        <v>1</v>
      </c>
      <c r="R56" s="15">
        <f>'ENVIRONMENTAL CONTROLS'!C55</f>
        <v>0</v>
      </c>
      <c r="S56" s="15">
        <f>'ENVIRONMENTAL CONTROLS'!D55</f>
        <v>0</v>
      </c>
      <c r="T56" s="15">
        <f>'ENVIRONMENTAL CONTROLS'!E55</f>
        <v>5</v>
      </c>
      <c r="U56" s="17">
        <f>'ENVIRONMENTAL CONTROLS'!F55</f>
        <v>1530</v>
      </c>
      <c r="V56" s="17">
        <f>'ENVIRONMENTAL CONTROLS'!G55</f>
        <v>21115</v>
      </c>
      <c r="W56" s="17">
        <f>'ENVIRONMENTAL CONTROLS'!H55</f>
        <v>4059.09</v>
      </c>
      <c r="X56" s="17">
        <f>'ENVIRONMENTAL CONTROLS'!I55</f>
        <v>7791.4349999999995</v>
      </c>
      <c r="Y56" s="17">
        <f>'ENVIRONMENTAL CONTROLS'!J55</f>
        <v>11850.525</v>
      </c>
      <c r="Z56" s="17">
        <f>'ENVIRONMENTAL CONTROLS'!K55</f>
        <v>0</v>
      </c>
      <c r="AA56" s="27">
        <f>'SAFETY TRAINING'!C55</f>
        <v>1</v>
      </c>
      <c r="AB56" s="27">
        <f>'SAFETY TRAINING'!D55</f>
        <v>4</v>
      </c>
      <c r="AC56" s="27">
        <f>'SAFETY TRAINING'!E55</f>
        <v>5</v>
      </c>
      <c r="AD56" s="27">
        <f>'SAFETY TRAINING'!F55</f>
        <v>25</v>
      </c>
      <c r="AE56" s="27">
        <f>'SAFETY TRAINING'!G55</f>
        <v>0</v>
      </c>
      <c r="AF56" s="13">
        <f>'5S SCORES'!C55</f>
        <v>0.9556</v>
      </c>
      <c r="AG56" s="58">
        <f>'QUALITY CONTROL'!C51</f>
        <v>1</v>
      </c>
      <c r="AH56" s="58">
        <f>'QUALITY CONTROL'!D51</f>
        <v>1</v>
      </c>
      <c r="AI56" s="58">
        <f>'QUALITY CONTROL'!E51</f>
        <v>1</v>
      </c>
      <c r="AJ56" s="58">
        <f>'QUALITY CONTROL'!F51</f>
        <v>0.8</v>
      </c>
      <c r="AK56" s="58">
        <f>'QUALITY CONTROL'!G51</f>
        <v>1</v>
      </c>
      <c r="AL56" s="58">
        <f>'QUALITY CONTROL'!H51</f>
        <v>1</v>
      </c>
      <c r="AM56" s="58">
        <f>'QUALITY CONTROL'!I51</f>
        <v>0.8</v>
      </c>
      <c r="AN56" s="104">
        <f>'QUALITY CONTROL'!J51</f>
        <v>0.94285714285714284</v>
      </c>
    </row>
    <row r="57" spans="1:40" x14ac:dyDescent="0.2">
      <c r="A57" s="12">
        <v>45139</v>
      </c>
      <c r="B57" s="26" t="s">
        <v>261</v>
      </c>
      <c r="C57" s="6"/>
      <c r="D57" s="6"/>
      <c r="E57" s="6"/>
      <c r="F57" s="6"/>
      <c r="G57" s="6"/>
      <c r="H57" s="6"/>
      <c r="I57" s="6"/>
      <c r="J57" s="6"/>
      <c r="K57" s="6"/>
      <c r="L57" s="7"/>
      <c r="M57" s="7"/>
      <c r="N57" s="7"/>
      <c r="O57" s="7"/>
      <c r="P57" s="7"/>
      <c r="Q57" s="7"/>
      <c r="R57" s="15"/>
      <c r="S57" s="15"/>
      <c r="T57" s="15"/>
      <c r="U57" s="17">
        <f>'ENVIRONMENTAL CONTROLS'!F56</f>
        <v>0</v>
      </c>
      <c r="V57" s="17"/>
      <c r="W57" s="17"/>
      <c r="X57" s="17"/>
      <c r="Y57" s="17"/>
      <c r="Z57" s="17"/>
      <c r="AA57" s="27"/>
      <c r="AB57" s="27"/>
      <c r="AC57" s="27"/>
      <c r="AD57" s="27"/>
      <c r="AE57" s="27"/>
      <c r="AF57" s="13"/>
      <c r="AG57" s="58"/>
      <c r="AH57" s="58"/>
      <c r="AI57" s="58"/>
      <c r="AJ57" s="58"/>
      <c r="AK57" s="58"/>
      <c r="AL57" s="58"/>
      <c r="AM57" s="58"/>
      <c r="AN57" s="104"/>
    </row>
    <row r="58" spans="1:40" x14ac:dyDescent="0.2">
      <c r="A58" s="12">
        <v>45170</v>
      </c>
      <c r="B58" s="26" t="s">
        <v>18</v>
      </c>
      <c r="C58" s="6">
        <f>'LAGGING INDICATORS'!C57</f>
        <v>0</v>
      </c>
      <c r="D58" s="6">
        <f>'LAGGING INDICATORS'!D57</f>
        <v>0</v>
      </c>
      <c r="E58" s="6">
        <f>'LAGGING INDICATORS'!E57</f>
        <v>0</v>
      </c>
      <c r="F58" s="6">
        <f>'LAGGING INDICATORS'!F57</f>
        <v>0</v>
      </c>
      <c r="G58" s="6">
        <f>'LAGGING INDICATORS'!G57</f>
        <v>0</v>
      </c>
      <c r="H58" s="6">
        <f>'LAGGING INDICATORS'!H57</f>
        <v>0</v>
      </c>
      <c r="I58" s="6">
        <f>'LAGGING INDICATORS'!I57</f>
        <v>0</v>
      </c>
      <c r="J58" s="6">
        <f>'LAGGING INDICATORS'!J57</f>
        <v>0</v>
      </c>
      <c r="K58" s="6">
        <f>'LAGGING INDICATORS'!K57</f>
        <v>0</v>
      </c>
      <c r="L58" s="7">
        <f>'LEADING INDICATORS'!C57</f>
        <v>0</v>
      </c>
      <c r="M58" s="7">
        <f>'LEADING INDICATORS'!D57</f>
        <v>0</v>
      </c>
      <c r="N58" s="7">
        <f>'LEADING INDICATORS'!E57</f>
        <v>0</v>
      </c>
      <c r="O58" s="7">
        <f>'LEADING INDICATORS'!F57</f>
        <v>0</v>
      </c>
      <c r="P58" s="7">
        <f>'LEADING INDICATORS'!G57</f>
        <v>0</v>
      </c>
      <c r="Q58" s="7">
        <f>'LEADING INDICATORS'!H57</f>
        <v>0</v>
      </c>
      <c r="R58" s="15">
        <f>'ENVIRONMENTAL CONTROLS'!C57</f>
        <v>0</v>
      </c>
      <c r="S58" s="15">
        <f>'ENVIRONMENTAL CONTROLS'!D57</f>
        <v>0</v>
      </c>
      <c r="T58" s="15">
        <f>'ENVIRONMENTAL CONTROLS'!E57</f>
        <v>0</v>
      </c>
      <c r="U58" s="17">
        <f>'ENVIRONMENTAL CONTROLS'!F57</f>
        <v>0</v>
      </c>
      <c r="V58" s="17">
        <f>'ENVIRONMENTAL CONTROLS'!G57</f>
        <v>0</v>
      </c>
      <c r="W58" s="17">
        <f>'ENVIRONMENTAL CONTROLS'!H57</f>
        <v>0</v>
      </c>
      <c r="X58" s="17">
        <f>'ENVIRONMENTAL CONTROLS'!I57</f>
        <v>0</v>
      </c>
      <c r="Y58" s="17">
        <f>'ENVIRONMENTAL CONTROLS'!J57</f>
        <v>0</v>
      </c>
      <c r="Z58" s="17">
        <f>'ENVIRONMENTAL CONTROLS'!K57</f>
        <v>0</v>
      </c>
      <c r="AA58" s="27">
        <f>'SAFETY TRAINING'!C57</f>
        <v>1</v>
      </c>
      <c r="AB58" s="27">
        <f>'SAFETY TRAINING'!D57</f>
        <v>14</v>
      </c>
      <c r="AC58" s="27">
        <f>'SAFETY TRAINING'!E57</f>
        <v>13</v>
      </c>
      <c r="AD58" s="27">
        <f>'SAFETY TRAINING'!F57</f>
        <v>19.5</v>
      </c>
      <c r="AE58" s="27">
        <f>'SAFETY TRAINING'!G57</f>
        <v>11623.54</v>
      </c>
      <c r="AF58" s="13">
        <f>'5S SCORES'!C57</f>
        <v>0</v>
      </c>
      <c r="AG58" s="58" t="e">
        <f>'QUALITY CONTROL'!C52</f>
        <v>#DIV/0!</v>
      </c>
      <c r="AH58" s="58" t="e">
        <f>'QUALITY CONTROL'!D52</f>
        <v>#DIV/0!</v>
      </c>
      <c r="AI58" s="58" t="e">
        <f>'QUALITY CONTROL'!E52</f>
        <v>#DIV/0!</v>
      </c>
      <c r="AJ58" s="58" t="e">
        <f>'QUALITY CONTROL'!F52</f>
        <v>#DIV/0!</v>
      </c>
      <c r="AK58" s="58" t="e">
        <f>'QUALITY CONTROL'!G52</f>
        <v>#DIV/0!</v>
      </c>
      <c r="AL58" s="58" t="e">
        <f>'QUALITY CONTROL'!H52</f>
        <v>#DIV/0!</v>
      </c>
      <c r="AM58" s="58" t="e">
        <f>'QUALITY CONTROL'!I52</f>
        <v>#DIV/0!</v>
      </c>
      <c r="AN58" s="104" t="e">
        <f>'QUALITY CONTROL'!J52</f>
        <v>#DIV/0!</v>
      </c>
    </row>
    <row r="59" spans="1:40" x14ac:dyDescent="0.2">
      <c r="A59" s="12">
        <v>45170</v>
      </c>
      <c r="B59" s="26" t="s">
        <v>9</v>
      </c>
      <c r="C59" s="6">
        <f>'LAGGING INDICATORS'!C58</f>
        <v>0</v>
      </c>
      <c r="D59" s="6">
        <f>'LAGGING INDICATORS'!D58</f>
        <v>0</v>
      </c>
      <c r="E59" s="6">
        <f>'LAGGING INDICATORS'!E58</f>
        <v>0</v>
      </c>
      <c r="F59" s="6">
        <f>'LAGGING INDICATORS'!F58</f>
        <v>0</v>
      </c>
      <c r="G59" s="6">
        <f>'LAGGING INDICATORS'!G58</f>
        <v>0</v>
      </c>
      <c r="H59" s="6">
        <f>'LAGGING INDICATORS'!H58</f>
        <v>0</v>
      </c>
      <c r="I59" s="6">
        <f>'LAGGING INDICATORS'!I58</f>
        <v>0</v>
      </c>
      <c r="J59" s="6">
        <f>'LAGGING INDICATORS'!J58</f>
        <v>0</v>
      </c>
      <c r="K59" s="6">
        <f>'LAGGING INDICATORS'!K58</f>
        <v>0</v>
      </c>
      <c r="L59" s="7">
        <f>'LEADING INDICATORS'!C58</f>
        <v>0</v>
      </c>
      <c r="M59" s="7">
        <f>'LEADING INDICATORS'!D58</f>
        <v>0</v>
      </c>
      <c r="N59" s="7">
        <f>'LEADING INDICATORS'!E58</f>
        <v>0</v>
      </c>
      <c r="O59" s="7">
        <f>'LEADING INDICATORS'!F58</f>
        <v>0</v>
      </c>
      <c r="P59" s="7">
        <f>'LEADING INDICATORS'!G58</f>
        <v>0</v>
      </c>
      <c r="Q59" s="7">
        <f>'LEADING INDICATORS'!H58</f>
        <v>0</v>
      </c>
      <c r="R59" s="15">
        <f>'ENVIRONMENTAL CONTROLS'!C58</f>
        <v>0</v>
      </c>
      <c r="S59" s="15">
        <f>'ENVIRONMENTAL CONTROLS'!D58</f>
        <v>0</v>
      </c>
      <c r="T59" s="15">
        <f>'ENVIRONMENTAL CONTROLS'!E58</f>
        <v>0</v>
      </c>
      <c r="U59" s="17">
        <f>'ENVIRONMENTAL CONTROLS'!F58</f>
        <v>0</v>
      </c>
      <c r="V59" s="17">
        <f>'ENVIRONMENTAL CONTROLS'!G58</f>
        <v>0</v>
      </c>
      <c r="W59" s="17">
        <f>'ENVIRONMENTAL CONTROLS'!H58</f>
        <v>0</v>
      </c>
      <c r="X59" s="17">
        <f>'ENVIRONMENTAL CONTROLS'!I58</f>
        <v>0</v>
      </c>
      <c r="Y59" s="17">
        <f>'ENVIRONMENTAL CONTROLS'!J58</f>
        <v>0</v>
      </c>
      <c r="Z59" s="17">
        <f>'ENVIRONMENTAL CONTROLS'!K58</f>
        <v>0</v>
      </c>
      <c r="AA59" s="27">
        <f>'SAFETY TRAINING'!C58</f>
        <v>0</v>
      </c>
      <c r="AB59" s="27">
        <f>'SAFETY TRAINING'!D58</f>
        <v>0</v>
      </c>
      <c r="AC59" s="27">
        <f>'SAFETY TRAINING'!E58</f>
        <v>0</v>
      </c>
      <c r="AD59" s="27">
        <f>'SAFETY TRAINING'!F58</f>
        <v>0</v>
      </c>
      <c r="AE59" s="27">
        <f>'SAFETY TRAINING'!G58</f>
        <v>0</v>
      </c>
      <c r="AF59" s="13">
        <f>'5S SCORES'!C58</f>
        <v>0</v>
      </c>
      <c r="AG59" s="58" t="e">
        <f>'QUALITY CONTROL'!C53</f>
        <v>#DIV/0!</v>
      </c>
      <c r="AH59" s="58" t="e">
        <f>'QUALITY CONTROL'!D53</f>
        <v>#DIV/0!</v>
      </c>
      <c r="AI59" s="58" t="e">
        <f>'QUALITY CONTROL'!E53</f>
        <v>#DIV/0!</v>
      </c>
      <c r="AJ59" s="58" t="e">
        <f>'QUALITY CONTROL'!F53</f>
        <v>#DIV/0!</v>
      </c>
      <c r="AK59" s="58" t="e">
        <f>'QUALITY CONTROL'!G53</f>
        <v>#DIV/0!</v>
      </c>
      <c r="AL59" s="58" t="e">
        <f>'QUALITY CONTROL'!H53</f>
        <v>#DIV/0!</v>
      </c>
      <c r="AM59" s="58" t="e">
        <f>'QUALITY CONTROL'!I53</f>
        <v>#DIV/0!</v>
      </c>
      <c r="AN59" s="104" t="e">
        <f>'QUALITY CONTROL'!J53</f>
        <v>#DIV/0!</v>
      </c>
    </row>
    <row r="60" spans="1:40" x14ac:dyDescent="0.2">
      <c r="A60" s="12">
        <v>45170</v>
      </c>
      <c r="B60" s="26" t="s">
        <v>10</v>
      </c>
      <c r="C60" s="6">
        <f>'LAGGING INDICATORS'!C59</f>
        <v>0</v>
      </c>
      <c r="D60" s="6">
        <f>'LAGGING INDICATORS'!D59</f>
        <v>0</v>
      </c>
      <c r="E60" s="6">
        <f>'LAGGING INDICATORS'!E59</f>
        <v>0</v>
      </c>
      <c r="F60" s="6">
        <f>'LAGGING INDICATORS'!F59</f>
        <v>0</v>
      </c>
      <c r="G60" s="6">
        <f>'LAGGING INDICATORS'!G59</f>
        <v>0</v>
      </c>
      <c r="H60" s="6">
        <f>'LAGGING INDICATORS'!H59</f>
        <v>0</v>
      </c>
      <c r="I60" s="6">
        <f>'LAGGING INDICATORS'!I59</f>
        <v>0</v>
      </c>
      <c r="J60" s="6">
        <f>'LAGGING INDICATORS'!J59</f>
        <v>0</v>
      </c>
      <c r="K60" s="6">
        <f>'LAGGING INDICATORS'!K59</f>
        <v>0</v>
      </c>
      <c r="L60" s="7">
        <f>'LEADING INDICATORS'!C59</f>
        <v>0</v>
      </c>
      <c r="M60" s="7">
        <f>'LEADING INDICATORS'!D59</f>
        <v>0</v>
      </c>
      <c r="N60" s="7">
        <f>'LEADING INDICATORS'!E59</f>
        <v>0</v>
      </c>
      <c r="O60" s="7">
        <f>'LEADING INDICATORS'!F59</f>
        <v>0</v>
      </c>
      <c r="P60" s="7">
        <f>'LEADING INDICATORS'!G59</f>
        <v>0</v>
      </c>
      <c r="Q60" s="7">
        <f>'LEADING INDICATORS'!H59</f>
        <v>0</v>
      </c>
      <c r="R60" s="15">
        <f>'ENVIRONMENTAL CONTROLS'!C59</f>
        <v>0</v>
      </c>
      <c r="S60" s="15">
        <f>'ENVIRONMENTAL CONTROLS'!D59</f>
        <v>0</v>
      </c>
      <c r="T60" s="15">
        <f>'ENVIRONMENTAL CONTROLS'!E59</f>
        <v>0</v>
      </c>
      <c r="U60" s="17">
        <f>'ENVIRONMENTAL CONTROLS'!F59</f>
        <v>0</v>
      </c>
      <c r="V60" s="17">
        <f>'ENVIRONMENTAL CONTROLS'!G59</f>
        <v>0</v>
      </c>
      <c r="W60" s="17">
        <f>'ENVIRONMENTAL CONTROLS'!H59</f>
        <v>0</v>
      </c>
      <c r="X60" s="17">
        <f>'ENVIRONMENTAL CONTROLS'!I59</f>
        <v>0</v>
      </c>
      <c r="Y60" s="17">
        <f>'ENVIRONMENTAL CONTROLS'!J59</f>
        <v>0</v>
      </c>
      <c r="Z60" s="17">
        <f>'ENVIRONMENTAL CONTROLS'!K59</f>
        <v>0</v>
      </c>
      <c r="AA60" s="27">
        <f>'SAFETY TRAINING'!C59</f>
        <v>1</v>
      </c>
      <c r="AB60" s="27">
        <f>'SAFETY TRAINING'!D59</f>
        <v>5</v>
      </c>
      <c r="AC60" s="27">
        <f>'SAFETY TRAINING'!E59</f>
        <v>5</v>
      </c>
      <c r="AD60" s="27">
        <f>'SAFETY TRAINING'!F59</f>
        <v>7.5</v>
      </c>
      <c r="AE60" s="27">
        <f>'SAFETY TRAINING'!G59</f>
        <v>4470.6000000000004</v>
      </c>
      <c r="AF60" s="13">
        <f>'5S SCORES'!C59</f>
        <v>0</v>
      </c>
      <c r="AG60" s="58" t="e">
        <f>'QUALITY CONTROL'!C54</f>
        <v>#DIV/0!</v>
      </c>
      <c r="AH60" s="58" t="e">
        <f>'QUALITY CONTROL'!D54</f>
        <v>#DIV/0!</v>
      </c>
      <c r="AI60" s="58" t="e">
        <f>'QUALITY CONTROL'!E54</f>
        <v>#DIV/0!</v>
      </c>
      <c r="AJ60" s="58" t="e">
        <f>'QUALITY CONTROL'!F54</f>
        <v>#DIV/0!</v>
      </c>
      <c r="AK60" s="58" t="e">
        <f>'QUALITY CONTROL'!G54</f>
        <v>#DIV/0!</v>
      </c>
      <c r="AL60" s="58" t="e">
        <f>'QUALITY CONTROL'!H54</f>
        <v>#DIV/0!</v>
      </c>
      <c r="AM60" s="58" t="e">
        <f>'QUALITY CONTROL'!I54</f>
        <v>#DIV/0!</v>
      </c>
      <c r="AN60" s="104" t="e">
        <f>'QUALITY CONTROL'!J54</f>
        <v>#DIV/0!</v>
      </c>
    </row>
    <row r="61" spans="1:40" x14ac:dyDescent="0.2">
      <c r="A61" s="12">
        <v>45170</v>
      </c>
      <c r="B61" s="26" t="s">
        <v>11</v>
      </c>
      <c r="C61" s="6">
        <f>'LAGGING INDICATORS'!C60</f>
        <v>0</v>
      </c>
      <c r="D61" s="6">
        <f>'LAGGING INDICATORS'!D60</f>
        <v>0</v>
      </c>
      <c r="E61" s="6">
        <f>'LAGGING INDICATORS'!E60</f>
        <v>0</v>
      </c>
      <c r="F61" s="6">
        <f>'LAGGING INDICATORS'!F60</f>
        <v>0</v>
      </c>
      <c r="G61" s="6">
        <f>'LAGGING INDICATORS'!G60</f>
        <v>0</v>
      </c>
      <c r="H61" s="6">
        <f>'LAGGING INDICATORS'!H60</f>
        <v>0</v>
      </c>
      <c r="I61" s="6">
        <f>'LAGGING INDICATORS'!I60</f>
        <v>0</v>
      </c>
      <c r="J61" s="6">
        <f>'LAGGING INDICATORS'!J60</f>
        <v>0</v>
      </c>
      <c r="K61" s="6">
        <f>'LAGGING INDICATORS'!K60</f>
        <v>0</v>
      </c>
      <c r="L61" s="7">
        <f>'LEADING INDICATORS'!C60</f>
        <v>0</v>
      </c>
      <c r="M61" s="7">
        <f>'LEADING INDICATORS'!D60</f>
        <v>0</v>
      </c>
      <c r="N61" s="7">
        <f>'LEADING INDICATORS'!E60</f>
        <v>0</v>
      </c>
      <c r="O61" s="7">
        <f>'LEADING INDICATORS'!F60</f>
        <v>0</v>
      </c>
      <c r="P61" s="7">
        <f>'LEADING INDICATORS'!G60</f>
        <v>0</v>
      </c>
      <c r="Q61" s="7">
        <f>'LEADING INDICATORS'!H60</f>
        <v>0</v>
      </c>
      <c r="R61" s="15">
        <f>'ENVIRONMENTAL CONTROLS'!C60</f>
        <v>0</v>
      </c>
      <c r="S61" s="15">
        <f>'ENVIRONMENTAL CONTROLS'!D60</f>
        <v>0</v>
      </c>
      <c r="T61" s="15">
        <f>'ENVIRONMENTAL CONTROLS'!E60</f>
        <v>0</v>
      </c>
      <c r="U61" s="17">
        <f>'ENVIRONMENTAL CONTROLS'!F60</f>
        <v>0</v>
      </c>
      <c r="V61" s="17">
        <f>'ENVIRONMENTAL CONTROLS'!G60</f>
        <v>0</v>
      </c>
      <c r="W61" s="17">
        <f>'ENVIRONMENTAL CONTROLS'!H60</f>
        <v>0</v>
      </c>
      <c r="X61" s="17">
        <f>'ENVIRONMENTAL CONTROLS'!I60</f>
        <v>0</v>
      </c>
      <c r="Y61" s="17">
        <f>'ENVIRONMENTAL CONTROLS'!J60</f>
        <v>0</v>
      </c>
      <c r="Z61" s="17">
        <f>'ENVIRONMENTAL CONTROLS'!K60</f>
        <v>0</v>
      </c>
      <c r="AA61" s="27">
        <f>'SAFETY TRAINING'!C60</f>
        <v>0</v>
      </c>
      <c r="AB61" s="27">
        <f>'SAFETY TRAINING'!D60</f>
        <v>0</v>
      </c>
      <c r="AC61" s="27">
        <f>'SAFETY TRAINING'!E60</f>
        <v>0</v>
      </c>
      <c r="AD61" s="27">
        <f>'SAFETY TRAINING'!F60</f>
        <v>0</v>
      </c>
      <c r="AE61" s="27">
        <f>'SAFETY TRAINING'!G60</f>
        <v>0</v>
      </c>
      <c r="AF61" s="13">
        <f>'5S SCORES'!C60</f>
        <v>0</v>
      </c>
      <c r="AG61" s="58" t="e">
        <f>'QUALITY CONTROL'!C55</f>
        <v>#DIV/0!</v>
      </c>
      <c r="AH61" s="58" t="e">
        <f>'QUALITY CONTROL'!D55</f>
        <v>#DIV/0!</v>
      </c>
      <c r="AI61" s="58" t="e">
        <f>'QUALITY CONTROL'!E55</f>
        <v>#DIV/0!</v>
      </c>
      <c r="AJ61" s="58" t="e">
        <f>'QUALITY CONTROL'!F55</f>
        <v>#DIV/0!</v>
      </c>
      <c r="AK61" s="58" t="e">
        <f>'QUALITY CONTROL'!G55</f>
        <v>#DIV/0!</v>
      </c>
      <c r="AL61" s="58" t="e">
        <f>'QUALITY CONTROL'!H55</f>
        <v>#DIV/0!</v>
      </c>
      <c r="AM61" s="58" t="e">
        <f>'QUALITY CONTROL'!I55</f>
        <v>#DIV/0!</v>
      </c>
      <c r="AN61" s="104" t="e">
        <f>'QUALITY CONTROL'!J55</f>
        <v>#DIV/0!</v>
      </c>
    </row>
    <row r="62" spans="1:40" x14ac:dyDescent="0.2">
      <c r="A62" s="12">
        <v>45170</v>
      </c>
      <c r="B62" s="26" t="s">
        <v>12</v>
      </c>
      <c r="C62" s="6">
        <f>'LAGGING INDICATORS'!C61</f>
        <v>0</v>
      </c>
      <c r="D62" s="6">
        <f>'LAGGING INDICATORS'!D61</f>
        <v>0</v>
      </c>
      <c r="E62" s="6">
        <f>'LAGGING INDICATORS'!E61</f>
        <v>0</v>
      </c>
      <c r="F62" s="6">
        <f>'LAGGING INDICATORS'!F61</f>
        <v>0</v>
      </c>
      <c r="G62" s="6">
        <f>'LAGGING INDICATORS'!G61</f>
        <v>0</v>
      </c>
      <c r="H62" s="6">
        <f>'LAGGING INDICATORS'!H61</f>
        <v>0</v>
      </c>
      <c r="I62" s="6">
        <f>'LAGGING INDICATORS'!I61</f>
        <v>0</v>
      </c>
      <c r="J62" s="6">
        <f>'LAGGING INDICATORS'!J61</f>
        <v>0</v>
      </c>
      <c r="K62" s="6">
        <f>'LAGGING INDICATORS'!K61</f>
        <v>0</v>
      </c>
      <c r="L62" s="7">
        <f>'LEADING INDICATORS'!C61</f>
        <v>0</v>
      </c>
      <c r="M62" s="7">
        <f>'LEADING INDICATORS'!D61</f>
        <v>0</v>
      </c>
      <c r="N62" s="7">
        <f>'LEADING INDICATORS'!E61</f>
        <v>0</v>
      </c>
      <c r="O62" s="7">
        <f>'LEADING INDICATORS'!F61</f>
        <v>0</v>
      </c>
      <c r="P62" s="7">
        <f>'LEADING INDICATORS'!G61</f>
        <v>0</v>
      </c>
      <c r="Q62" s="7">
        <f>'LEADING INDICATORS'!H61</f>
        <v>0</v>
      </c>
      <c r="R62" s="15">
        <f>'ENVIRONMENTAL CONTROLS'!C61</f>
        <v>0</v>
      </c>
      <c r="S62" s="15">
        <f>'ENVIRONMENTAL CONTROLS'!D61</f>
        <v>0</v>
      </c>
      <c r="T62" s="15">
        <f>'ENVIRONMENTAL CONTROLS'!E61</f>
        <v>0</v>
      </c>
      <c r="U62" s="17">
        <f>'ENVIRONMENTAL CONTROLS'!F61</f>
        <v>0</v>
      </c>
      <c r="V62" s="17">
        <f>'ENVIRONMENTAL CONTROLS'!G61</f>
        <v>0</v>
      </c>
      <c r="W62" s="17">
        <f>'ENVIRONMENTAL CONTROLS'!H61</f>
        <v>0</v>
      </c>
      <c r="X62" s="17">
        <f>'ENVIRONMENTAL CONTROLS'!I61</f>
        <v>0</v>
      </c>
      <c r="Y62" s="17">
        <f>'ENVIRONMENTAL CONTROLS'!J61</f>
        <v>0</v>
      </c>
      <c r="Z62" s="17">
        <f>'ENVIRONMENTAL CONTROLS'!K61</f>
        <v>0</v>
      </c>
      <c r="AA62" s="27">
        <f>'SAFETY TRAINING'!C61</f>
        <v>1</v>
      </c>
      <c r="AB62" s="27">
        <f>'SAFETY TRAINING'!D61</f>
        <v>1</v>
      </c>
      <c r="AC62" s="27">
        <f>'SAFETY TRAINING'!E61</f>
        <v>1</v>
      </c>
      <c r="AD62" s="27">
        <f>'SAFETY TRAINING'!F61</f>
        <v>1.5</v>
      </c>
      <c r="AE62" s="27">
        <f>'SAFETY TRAINING'!G61</f>
        <v>894.1</v>
      </c>
      <c r="AF62" s="13">
        <f>'5S SCORES'!C61</f>
        <v>0</v>
      </c>
      <c r="AG62" s="58" t="e">
        <f>'QUALITY CONTROL'!C56</f>
        <v>#DIV/0!</v>
      </c>
      <c r="AH62" s="58" t="e">
        <f>'QUALITY CONTROL'!D56</f>
        <v>#DIV/0!</v>
      </c>
      <c r="AI62" s="58" t="e">
        <f>'QUALITY CONTROL'!E56</f>
        <v>#DIV/0!</v>
      </c>
      <c r="AJ62" s="58" t="e">
        <f>'QUALITY CONTROL'!F56</f>
        <v>#DIV/0!</v>
      </c>
      <c r="AK62" s="58" t="e">
        <f>'QUALITY CONTROL'!G56</f>
        <v>#DIV/0!</v>
      </c>
      <c r="AL62" s="58" t="e">
        <f>'QUALITY CONTROL'!H56</f>
        <v>#DIV/0!</v>
      </c>
      <c r="AM62" s="58" t="e">
        <f>'QUALITY CONTROL'!I56</f>
        <v>#DIV/0!</v>
      </c>
      <c r="AN62" s="104" t="e">
        <f>'QUALITY CONTROL'!J56</f>
        <v>#DIV/0!</v>
      </c>
    </row>
    <row r="63" spans="1:40" x14ac:dyDescent="0.2">
      <c r="A63" s="12">
        <v>45170</v>
      </c>
      <c r="B63" s="26" t="s">
        <v>13</v>
      </c>
      <c r="C63" s="6">
        <f>'LAGGING INDICATORS'!C62</f>
        <v>0</v>
      </c>
      <c r="D63" s="6">
        <f>'LAGGING INDICATORS'!D62</f>
        <v>0</v>
      </c>
      <c r="E63" s="6">
        <f>'LAGGING INDICATORS'!E62</f>
        <v>0</v>
      </c>
      <c r="F63" s="6">
        <f>'LAGGING INDICATORS'!F62</f>
        <v>0</v>
      </c>
      <c r="G63" s="6">
        <f>'LAGGING INDICATORS'!G62</f>
        <v>0</v>
      </c>
      <c r="H63" s="6">
        <f>'LAGGING INDICATORS'!H62</f>
        <v>0</v>
      </c>
      <c r="I63" s="6">
        <f>'LAGGING INDICATORS'!I62</f>
        <v>0</v>
      </c>
      <c r="J63" s="6">
        <f>'LAGGING INDICATORS'!J62</f>
        <v>0</v>
      </c>
      <c r="K63" s="6">
        <f>'LAGGING INDICATORS'!K62</f>
        <v>0</v>
      </c>
      <c r="L63" s="7">
        <f>'LEADING INDICATORS'!C62</f>
        <v>0</v>
      </c>
      <c r="M63" s="7">
        <f>'LEADING INDICATORS'!D62</f>
        <v>0</v>
      </c>
      <c r="N63" s="7">
        <f>'LEADING INDICATORS'!E62</f>
        <v>0</v>
      </c>
      <c r="O63" s="7">
        <f>'LEADING INDICATORS'!F62</f>
        <v>0</v>
      </c>
      <c r="P63" s="7">
        <f>'LEADING INDICATORS'!G62</f>
        <v>0</v>
      </c>
      <c r="Q63" s="7">
        <f>'LEADING INDICATORS'!H62</f>
        <v>0</v>
      </c>
      <c r="R63" s="15">
        <f>'ENVIRONMENTAL CONTROLS'!C62</f>
        <v>0</v>
      </c>
      <c r="S63" s="15">
        <f>'ENVIRONMENTAL CONTROLS'!D62</f>
        <v>0</v>
      </c>
      <c r="T63" s="15">
        <f>'ENVIRONMENTAL CONTROLS'!E62</f>
        <v>0</v>
      </c>
      <c r="U63" s="17">
        <f>'ENVIRONMENTAL CONTROLS'!F62</f>
        <v>0</v>
      </c>
      <c r="V63" s="17">
        <f>'ENVIRONMENTAL CONTROLS'!G62</f>
        <v>0</v>
      </c>
      <c r="W63" s="17">
        <f>'ENVIRONMENTAL CONTROLS'!H62</f>
        <v>0</v>
      </c>
      <c r="X63" s="17">
        <f>'ENVIRONMENTAL CONTROLS'!I62</f>
        <v>0</v>
      </c>
      <c r="Y63" s="17">
        <f>'ENVIRONMENTAL CONTROLS'!J62</f>
        <v>0</v>
      </c>
      <c r="Z63" s="17">
        <f>'ENVIRONMENTAL CONTROLS'!K62</f>
        <v>0</v>
      </c>
      <c r="AA63" s="27">
        <f>'SAFETY TRAINING'!C62</f>
        <v>1</v>
      </c>
      <c r="AB63" s="27">
        <f>'SAFETY TRAINING'!D62</f>
        <v>10</v>
      </c>
      <c r="AC63" s="27">
        <f>'SAFETY TRAINING'!E62</f>
        <v>12</v>
      </c>
      <c r="AD63" s="27">
        <f>'SAFETY TRAINING'!F62</f>
        <v>18</v>
      </c>
      <c r="AE63" s="27">
        <f>'SAFETY TRAINING'!G62</f>
        <v>10729.42</v>
      </c>
      <c r="AF63" s="13">
        <f>'5S SCORES'!C62</f>
        <v>0</v>
      </c>
      <c r="AG63" s="58" t="e">
        <f>'QUALITY CONTROL'!C57</f>
        <v>#DIV/0!</v>
      </c>
      <c r="AH63" s="58" t="e">
        <f>'QUALITY CONTROL'!D57</f>
        <v>#DIV/0!</v>
      </c>
      <c r="AI63" s="58" t="e">
        <f>'QUALITY CONTROL'!E57</f>
        <v>#DIV/0!</v>
      </c>
      <c r="AJ63" s="58" t="e">
        <f>'QUALITY CONTROL'!F57</f>
        <v>#DIV/0!</v>
      </c>
      <c r="AK63" s="58" t="e">
        <f>'QUALITY CONTROL'!G57</f>
        <v>#DIV/0!</v>
      </c>
      <c r="AL63" s="58" t="e">
        <f>'QUALITY CONTROL'!H57</f>
        <v>#DIV/0!</v>
      </c>
      <c r="AM63" s="58" t="e">
        <f>'QUALITY CONTROL'!I57</f>
        <v>#DIV/0!</v>
      </c>
      <c r="AN63" s="104" t="e">
        <f>'QUALITY CONTROL'!J57</f>
        <v>#DIV/0!</v>
      </c>
    </row>
    <row r="64" spans="1:40" x14ac:dyDescent="0.2">
      <c r="A64" s="12">
        <v>45170</v>
      </c>
      <c r="B64" s="26" t="s">
        <v>14</v>
      </c>
      <c r="C64" s="6">
        <f>'LAGGING INDICATORS'!C63</f>
        <v>0</v>
      </c>
      <c r="D64" s="6">
        <f>'LAGGING INDICATORS'!D63</f>
        <v>0</v>
      </c>
      <c r="E64" s="6">
        <f>'LAGGING INDICATORS'!E63</f>
        <v>0</v>
      </c>
      <c r="F64" s="6">
        <f>'LAGGING INDICATORS'!F63</f>
        <v>0</v>
      </c>
      <c r="G64" s="6">
        <f>'LAGGING INDICATORS'!G63</f>
        <v>0</v>
      </c>
      <c r="H64" s="6">
        <f>'LAGGING INDICATORS'!H63</f>
        <v>0</v>
      </c>
      <c r="I64" s="6">
        <f>'LAGGING INDICATORS'!I63</f>
        <v>0</v>
      </c>
      <c r="J64" s="6">
        <f>'LAGGING INDICATORS'!J63</f>
        <v>0</v>
      </c>
      <c r="K64" s="6">
        <f>'LAGGING INDICATORS'!K63</f>
        <v>0</v>
      </c>
      <c r="L64" s="7">
        <f>'LEADING INDICATORS'!C63</f>
        <v>0</v>
      </c>
      <c r="M64" s="7">
        <f>'LEADING INDICATORS'!D63</f>
        <v>0</v>
      </c>
      <c r="N64" s="7">
        <f>'LEADING INDICATORS'!E63</f>
        <v>0</v>
      </c>
      <c r="O64" s="7">
        <f>'LEADING INDICATORS'!F63</f>
        <v>0</v>
      </c>
      <c r="P64" s="7">
        <f>'LEADING INDICATORS'!G63</f>
        <v>0</v>
      </c>
      <c r="Q64" s="7">
        <f>'LEADING INDICATORS'!H63</f>
        <v>0</v>
      </c>
      <c r="R64" s="15">
        <f>'ENVIRONMENTAL CONTROLS'!C63</f>
        <v>0</v>
      </c>
      <c r="S64" s="15">
        <f>'ENVIRONMENTAL CONTROLS'!D63</f>
        <v>0</v>
      </c>
      <c r="T64" s="15">
        <f>'ENVIRONMENTAL CONTROLS'!E63</f>
        <v>0</v>
      </c>
      <c r="U64" s="17">
        <f>'ENVIRONMENTAL CONTROLS'!F63</f>
        <v>0</v>
      </c>
      <c r="V64" s="17">
        <f>'ENVIRONMENTAL CONTROLS'!G63</f>
        <v>0</v>
      </c>
      <c r="W64" s="17">
        <f>'ENVIRONMENTAL CONTROLS'!H63</f>
        <v>0</v>
      </c>
      <c r="X64" s="17">
        <f>'ENVIRONMENTAL CONTROLS'!I63</f>
        <v>0</v>
      </c>
      <c r="Y64" s="17">
        <f>'ENVIRONMENTAL CONTROLS'!J63</f>
        <v>0</v>
      </c>
      <c r="Z64" s="17">
        <f>'ENVIRONMENTAL CONTROLS'!K63</f>
        <v>0</v>
      </c>
      <c r="AA64" s="27">
        <f>'SAFETY TRAINING'!C63</f>
        <v>1</v>
      </c>
      <c r="AB64" s="27">
        <f>'SAFETY TRAINING'!D63</f>
        <v>6</v>
      </c>
      <c r="AC64" s="27">
        <f>'SAFETY TRAINING'!E63</f>
        <v>3</v>
      </c>
      <c r="AD64" s="27">
        <f>'SAFETY TRAINING'!F63</f>
        <v>4.5</v>
      </c>
      <c r="AE64" s="27">
        <f>'SAFETY TRAINING'!G63</f>
        <v>2682.34</v>
      </c>
      <c r="AF64" s="13">
        <f>'5S SCORES'!C63</f>
        <v>0</v>
      </c>
      <c r="AG64" s="58" t="e">
        <f>'QUALITY CONTROL'!C58</f>
        <v>#DIV/0!</v>
      </c>
      <c r="AH64" s="58" t="e">
        <f>'QUALITY CONTROL'!D58</f>
        <v>#DIV/0!</v>
      </c>
      <c r="AI64" s="58" t="e">
        <f>'QUALITY CONTROL'!E58</f>
        <v>#DIV/0!</v>
      </c>
      <c r="AJ64" s="58" t="e">
        <f>'QUALITY CONTROL'!F58</f>
        <v>#DIV/0!</v>
      </c>
      <c r="AK64" s="58" t="e">
        <f>'QUALITY CONTROL'!G58</f>
        <v>#DIV/0!</v>
      </c>
      <c r="AL64" s="58" t="e">
        <f>'QUALITY CONTROL'!H58</f>
        <v>#DIV/0!</v>
      </c>
      <c r="AM64" s="58" t="e">
        <f>'QUALITY CONTROL'!I58</f>
        <v>#DIV/0!</v>
      </c>
      <c r="AN64" s="104" t="e">
        <f>'QUALITY CONTROL'!J58</f>
        <v>#DIV/0!</v>
      </c>
    </row>
    <row r="65" spans="1:40" x14ac:dyDescent="0.2">
      <c r="A65" s="12">
        <v>45170</v>
      </c>
      <c r="B65" s="26" t="s">
        <v>15</v>
      </c>
      <c r="C65" s="6">
        <f>'LAGGING INDICATORS'!C64</f>
        <v>0</v>
      </c>
      <c r="D65" s="6">
        <f>'LAGGING INDICATORS'!D64</f>
        <v>0</v>
      </c>
      <c r="E65" s="6">
        <f>'LAGGING INDICATORS'!E64</f>
        <v>0</v>
      </c>
      <c r="F65" s="6">
        <f>'LAGGING INDICATORS'!F64</f>
        <v>0</v>
      </c>
      <c r="G65" s="6">
        <f>'LAGGING INDICATORS'!G64</f>
        <v>0</v>
      </c>
      <c r="H65" s="6">
        <f>'LAGGING INDICATORS'!H64</f>
        <v>0</v>
      </c>
      <c r="I65" s="6">
        <f>'LAGGING INDICATORS'!I64</f>
        <v>0</v>
      </c>
      <c r="J65" s="6">
        <f>'LAGGING INDICATORS'!J64</f>
        <v>0</v>
      </c>
      <c r="K65" s="6">
        <f>'LAGGING INDICATORS'!K64</f>
        <v>0</v>
      </c>
      <c r="L65" s="7">
        <f>'LEADING INDICATORS'!C64</f>
        <v>0</v>
      </c>
      <c r="M65" s="7">
        <f>'LEADING INDICATORS'!D64</f>
        <v>0</v>
      </c>
      <c r="N65" s="7">
        <f>'LEADING INDICATORS'!E64</f>
        <v>0</v>
      </c>
      <c r="O65" s="7">
        <f>'LEADING INDICATORS'!F64</f>
        <v>0</v>
      </c>
      <c r="P65" s="7">
        <f>'LEADING INDICATORS'!G64</f>
        <v>0</v>
      </c>
      <c r="Q65" s="7">
        <f>'LEADING INDICATORS'!H64</f>
        <v>0</v>
      </c>
      <c r="R65" s="15">
        <f>'ENVIRONMENTAL CONTROLS'!C64</f>
        <v>0</v>
      </c>
      <c r="S65" s="15">
        <f>'ENVIRONMENTAL CONTROLS'!D64</f>
        <v>0</v>
      </c>
      <c r="T65" s="15">
        <f>'ENVIRONMENTAL CONTROLS'!E64</f>
        <v>0</v>
      </c>
      <c r="U65" s="17">
        <f>'ENVIRONMENTAL CONTROLS'!F64</f>
        <v>0</v>
      </c>
      <c r="V65" s="17">
        <f>'ENVIRONMENTAL CONTROLS'!G64</f>
        <v>0</v>
      </c>
      <c r="W65" s="17">
        <f>'ENVIRONMENTAL CONTROLS'!H64</f>
        <v>0</v>
      </c>
      <c r="X65" s="17">
        <f>'ENVIRONMENTAL CONTROLS'!I64</f>
        <v>0</v>
      </c>
      <c r="Y65" s="17">
        <f>'ENVIRONMENTAL CONTROLS'!J64</f>
        <v>0</v>
      </c>
      <c r="Z65" s="17">
        <f>'ENVIRONMENTAL CONTROLS'!K64</f>
        <v>0</v>
      </c>
      <c r="AA65" s="27">
        <f>'SAFETY TRAINING'!C64</f>
        <v>0</v>
      </c>
      <c r="AB65" s="27">
        <f>'SAFETY TRAINING'!D64</f>
        <v>0</v>
      </c>
      <c r="AC65" s="27">
        <f>'SAFETY TRAINING'!E64</f>
        <v>0</v>
      </c>
      <c r="AD65" s="27">
        <f>'SAFETY TRAINING'!F64</f>
        <v>0</v>
      </c>
      <c r="AE65" s="27">
        <f>'SAFETY TRAINING'!G64</f>
        <v>0</v>
      </c>
      <c r="AF65" s="13">
        <f>'5S SCORES'!C64</f>
        <v>0</v>
      </c>
      <c r="AG65" s="58" t="e">
        <f>'QUALITY CONTROL'!C59</f>
        <v>#DIV/0!</v>
      </c>
      <c r="AH65" s="58" t="e">
        <f>'QUALITY CONTROL'!D59</f>
        <v>#DIV/0!</v>
      </c>
      <c r="AI65" s="58" t="e">
        <f>'QUALITY CONTROL'!E59</f>
        <v>#DIV/0!</v>
      </c>
      <c r="AJ65" s="58" t="e">
        <f>'QUALITY CONTROL'!F59</f>
        <v>#DIV/0!</v>
      </c>
      <c r="AK65" s="58" t="e">
        <f>'QUALITY CONTROL'!G59</f>
        <v>#DIV/0!</v>
      </c>
      <c r="AL65" s="58" t="e">
        <f>'QUALITY CONTROL'!H59</f>
        <v>#DIV/0!</v>
      </c>
      <c r="AM65" s="58" t="e">
        <f>'QUALITY CONTROL'!I59</f>
        <v>#DIV/0!</v>
      </c>
      <c r="AN65" s="104" t="e">
        <f>'QUALITY CONTROL'!J59</f>
        <v>#DIV/0!</v>
      </c>
    </row>
    <row r="66" spans="1:40" x14ac:dyDescent="0.2">
      <c r="A66" s="12">
        <v>45170</v>
      </c>
      <c r="B66" s="26" t="s">
        <v>16</v>
      </c>
      <c r="C66" s="6">
        <f>'LAGGING INDICATORS'!C65</f>
        <v>0</v>
      </c>
      <c r="D66" s="6">
        <f>'LAGGING INDICATORS'!D65</f>
        <v>0</v>
      </c>
      <c r="E66" s="6">
        <f>'LAGGING INDICATORS'!E65</f>
        <v>0</v>
      </c>
      <c r="F66" s="6">
        <f>'LAGGING INDICATORS'!F65</f>
        <v>0</v>
      </c>
      <c r="G66" s="6">
        <f>'LAGGING INDICATORS'!G65</f>
        <v>0</v>
      </c>
      <c r="H66" s="6">
        <f>'LAGGING INDICATORS'!H65</f>
        <v>0</v>
      </c>
      <c r="I66" s="6">
        <f>'LAGGING INDICATORS'!I65</f>
        <v>0</v>
      </c>
      <c r="J66" s="6">
        <f>'LAGGING INDICATORS'!J65</f>
        <v>0</v>
      </c>
      <c r="K66" s="6">
        <f>'LAGGING INDICATORS'!K65</f>
        <v>0</v>
      </c>
      <c r="L66" s="7">
        <f>'LEADING INDICATORS'!C65</f>
        <v>0</v>
      </c>
      <c r="M66" s="7">
        <f>'LEADING INDICATORS'!D65</f>
        <v>0</v>
      </c>
      <c r="N66" s="7">
        <f>'LEADING INDICATORS'!E65</f>
        <v>0</v>
      </c>
      <c r="O66" s="7">
        <f>'LEADING INDICATORS'!F65</f>
        <v>0</v>
      </c>
      <c r="P66" s="7">
        <f>'LEADING INDICATORS'!G65</f>
        <v>0</v>
      </c>
      <c r="Q66" s="7">
        <f>'LEADING INDICATORS'!H65</f>
        <v>0</v>
      </c>
      <c r="R66" s="15">
        <f>'ENVIRONMENTAL CONTROLS'!C65</f>
        <v>0</v>
      </c>
      <c r="S66" s="15">
        <f>'ENVIRONMENTAL CONTROLS'!D65</f>
        <v>0</v>
      </c>
      <c r="T66" s="15">
        <f>'ENVIRONMENTAL CONTROLS'!E65</f>
        <v>0</v>
      </c>
      <c r="U66" s="17">
        <f>'ENVIRONMENTAL CONTROLS'!F65</f>
        <v>0</v>
      </c>
      <c r="V66" s="17">
        <f>'ENVIRONMENTAL CONTROLS'!G65</f>
        <v>0</v>
      </c>
      <c r="W66" s="17">
        <f>'ENVIRONMENTAL CONTROLS'!H65</f>
        <v>0</v>
      </c>
      <c r="X66" s="17">
        <f>'ENVIRONMENTAL CONTROLS'!I65</f>
        <v>0</v>
      </c>
      <c r="Y66" s="17">
        <f>'ENVIRONMENTAL CONTROLS'!J65</f>
        <v>0</v>
      </c>
      <c r="Z66" s="17">
        <f>'ENVIRONMENTAL CONTROLS'!K65</f>
        <v>0</v>
      </c>
      <c r="AA66" s="27">
        <f>'SAFETY TRAINING'!C65</f>
        <v>0</v>
      </c>
      <c r="AB66" s="27">
        <f>'SAFETY TRAINING'!D65</f>
        <v>0</v>
      </c>
      <c r="AC66" s="27">
        <f>'SAFETY TRAINING'!E65</f>
        <v>0</v>
      </c>
      <c r="AD66" s="27">
        <f>'SAFETY TRAINING'!F65</f>
        <v>0</v>
      </c>
      <c r="AE66" s="27">
        <f>'SAFETY TRAINING'!G65</f>
        <v>0</v>
      </c>
      <c r="AF66" s="13">
        <f>'5S SCORES'!C65</f>
        <v>0</v>
      </c>
      <c r="AG66" s="58" t="e">
        <f>'QUALITY CONTROL'!C60</f>
        <v>#DIV/0!</v>
      </c>
      <c r="AH66" s="58" t="e">
        <f>'QUALITY CONTROL'!D60</f>
        <v>#DIV/0!</v>
      </c>
      <c r="AI66" s="58" t="e">
        <f>'QUALITY CONTROL'!E60</f>
        <v>#DIV/0!</v>
      </c>
      <c r="AJ66" s="58" t="e">
        <f>'QUALITY CONTROL'!F60</f>
        <v>#DIV/0!</v>
      </c>
      <c r="AK66" s="58" t="e">
        <f>'QUALITY CONTROL'!G60</f>
        <v>#DIV/0!</v>
      </c>
      <c r="AL66" s="58" t="e">
        <f>'QUALITY CONTROL'!H60</f>
        <v>#DIV/0!</v>
      </c>
      <c r="AM66" s="58" t="e">
        <f>'QUALITY CONTROL'!I60</f>
        <v>#DIV/0!</v>
      </c>
      <c r="AN66" s="104" t="e">
        <f>'QUALITY CONTROL'!J60</f>
        <v>#DIV/0!</v>
      </c>
    </row>
    <row r="67" spans="1:40" x14ac:dyDescent="0.2">
      <c r="A67" s="12">
        <v>45170</v>
      </c>
      <c r="B67" s="26" t="s">
        <v>33</v>
      </c>
      <c r="C67" s="6">
        <f>'LAGGING INDICATORS'!C66</f>
        <v>0</v>
      </c>
      <c r="D67" s="6">
        <f>'LAGGING INDICATORS'!D66</f>
        <v>0</v>
      </c>
      <c r="E67" s="6">
        <f>'LAGGING INDICATORS'!E66</f>
        <v>0</v>
      </c>
      <c r="F67" s="6">
        <f>'LAGGING INDICATORS'!F66</f>
        <v>0</v>
      </c>
      <c r="G67" s="6">
        <f>'LAGGING INDICATORS'!G66</f>
        <v>0</v>
      </c>
      <c r="H67" s="6">
        <f>'LAGGING INDICATORS'!H66</f>
        <v>0</v>
      </c>
      <c r="I67" s="6">
        <f>'LAGGING INDICATORS'!I66</f>
        <v>0</v>
      </c>
      <c r="J67" s="6">
        <f>'LAGGING INDICATORS'!J66</f>
        <v>0</v>
      </c>
      <c r="K67" s="6">
        <f>'LAGGING INDICATORS'!K66</f>
        <v>0</v>
      </c>
      <c r="L67" s="7">
        <f>'LEADING INDICATORS'!C66</f>
        <v>0</v>
      </c>
      <c r="M67" s="7">
        <f>'LEADING INDICATORS'!D66</f>
        <v>0</v>
      </c>
      <c r="N67" s="7">
        <f>'LEADING INDICATORS'!E66</f>
        <v>0</v>
      </c>
      <c r="O67" s="7">
        <f>'LEADING INDICATORS'!F66</f>
        <v>0</v>
      </c>
      <c r="P67" s="7">
        <f>'LEADING INDICATORS'!G66</f>
        <v>0</v>
      </c>
      <c r="Q67" s="7">
        <f>'LEADING INDICATORS'!H66</f>
        <v>0</v>
      </c>
      <c r="R67" s="15">
        <f>'ENVIRONMENTAL CONTROLS'!C66</f>
        <v>0</v>
      </c>
      <c r="S67" s="15">
        <f>'ENVIRONMENTAL CONTROLS'!D66</f>
        <v>0</v>
      </c>
      <c r="T67" s="15">
        <f>'ENVIRONMENTAL CONTROLS'!E66</f>
        <v>0</v>
      </c>
      <c r="U67" s="17">
        <f>'ENVIRONMENTAL CONTROLS'!F66</f>
        <v>0</v>
      </c>
      <c r="V67" s="17">
        <f>'ENVIRONMENTAL CONTROLS'!G66</f>
        <v>0</v>
      </c>
      <c r="W67" s="17">
        <f>'ENVIRONMENTAL CONTROLS'!H66</f>
        <v>0</v>
      </c>
      <c r="X67" s="17">
        <f>'ENVIRONMENTAL CONTROLS'!I66</f>
        <v>0</v>
      </c>
      <c r="Y67" s="17">
        <f>'ENVIRONMENTAL CONTROLS'!J66</f>
        <v>0</v>
      </c>
      <c r="Z67" s="17">
        <f>'ENVIRONMENTAL CONTROLS'!K66</f>
        <v>0</v>
      </c>
      <c r="AA67" s="27">
        <f>'SAFETY TRAINING'!C66</f>
        <v>0</v>
      </c>
      <c r="AB67" s="27">
        <f>'SAFETY TRAINING'!D66</f>
        <v>0</v>
      </c>
      <c r="AC67" s="27">
        <f>'SAFETY TRAINING'!E66</f>
        <v>0</v>
      </c>
      <c r="AD67" s="27">
        <f>'SAFETY TRAINING'!F66</f>
        <v>0</v>
      </c>
      <c r="AE67" s="27">
        <f>'SAFETY TRAINING'!G66</f>
        <v>0</v>
      </c>
      <c r="AF67" s="13">
        <f>'5S SCORES'!C66</f>
        <v>0</v>
      </c>
      <c r="AG67" s="58" t="e">
        <f>'QUALITY CONTROL'!C61</f>
        <v>#DIV/0!</v>
      </c>
      <c r="AH67" s="58" t="e">
        <f>'QUALITY CONTROL'!D61</f>
        <v>#DIV/0!</v>
      </c>
      <c r="AI67" s="58" t="e">
        <f>'QUALITY CONTROL'!E61</f>
        <v>#DIV/0!</v>
      </c>
      <c r="AJ67" s="58" t="e">
        <f>'QUALITY CONTROL'!F61</f>
        <v>#DIV/0!</v>
      </c>
      <c r="AK67" s="58" t="e">
        <f>'QUALITY CONTROL'!G61</f>
        <v>#DIV/0!</v>
      </c>
      <c r="AL67" s="58" t="e">
        <f>'QUALITY CONTROL'!H61</f>
        <v>#DIV/0!</v>
      </c>
      <c r="AM67" s="58" t="e">
        <f>'QUALITY CONTROL'!I61</f>
        <v>#DIV/0!</v>
      </c>
      <c r="AN67" s="104" t="e">
        <f>'QUALITY CONTROL'!J61</f>
        <v>#DIV/0!</v>
      </c>
    </row>
    <row r="68" spans="1:40" x14ac:dyDescent="0.2">
      <c r="A68" s="12">
        <v>45170</v>
      </c>
      <c r="B68" s="26" t="s">
        <v>261</v>
      </c>
      <c r="C68" s="6"/>
      <c r="D68" s="6"/>
      <c r="E68" s="6"/>
      <c r="F68" s="6"/>
      <c r="G68" s="6"/>
      <c r="H68" s="6"/>
      <c r="I68" s="6"/>
      <c r="J68" s="6"/>
      <c r="K68" s="6"/>
      <c r="L68" s="7"/>
      <c r="M68" s="7"/>
      <c r="N68" s="7"/>
      <c r="O68" s="7"/>
      <c r="P68" s="7"/>
      <c r="Q68" s="7"/>
      <c r="R68" s="15"/>
      <c r="S68" s="15"/>
      <c r="T68" s="15"/>
      <c r="U68" s="17">
        <f>'ENVIRONMENTAL CONTROLS'!F67</f>
        <v>0</v>
      </c>
      <c r="V68" s="17"/>
      <c r="W68" s="17"/>
      <c r="X68" s="17"/>
      <c r="Y68" s="17"/>
      <c r="Z68" s="17"/>
      <c r="AA68" s="27"/>
      <c r="AB68" s="27"/>
      <c r="AC68" s="27"/>
      <c r="AD68" s="27"/>
      <c r="AE68" s="27"/>
      <c r="AF68" s="13"/>
      <c r="AG68" s="58"/>
      <c r="AH68" s="58"/>
      <c r="AI68" s="58"/>
      <c r="AJ68" s="58"/>
      <c r="AK68" s="58"/>
      <c r="AL68" s="58"/>
      <c r="AM68" s="58"/>
      <c r="AN68" s="104"/>
    </row>
    <row r="69" spans="1:40" x14ac:dyDescent="0.2">
      <c r="A69" s="12">
        <v>45200</v>
      </c>
      <c r="B69" s="26" t="s">
        <v>18</v>
      </c>
      <c r="C69" s="6">
        <f>'LAGGING INDICATORS'!C68</f>
        <v>0</v>
      </c>
      <c r="D69" s="6">
        <f>'LAGGING INDICATORS'!D68</f>
        <v>0</v>
      </c>
      <c r="E69" s="6">
        <f>'LAGGING INDICATORS'!E68</f>
        <v>0</v>
      </c>
      <c r="F69" s="6">
        <f>'LAGGING INDICATORS'!F68</f>
        <v>0</v>
      </c>
      <c r="G69" s="6">
        <f>'LAGGING INDICATORS'!G68</f>
        <v>0</v>
      </c>
      <c r="H69" s="6">
        <f>'LAGGING INDICATORS'!H68</f>
        <v>0</v>
      </c>
      <c r="I69" s="6">
        <f>'LAGGING INDICATORS'!I68</f>
        <v>0</v>
      </c>
      <c r="J69" s="6">
        <f>'LAGGING INDICATORS'!J68</f>
        <v>0</v>
      </c>
      <c r="K69" s="6">
        <f>'LAGGING INDICATORS'!K68</f>
        <v>0</v>
      </c>
      <c r="L69" s="7">
        <f>'LEADING INDICATORS'!C68</f>
        <v>0</v>
      </c>
      <c r="M69" s="7">
        <f>'LEADING INDICATORS'!D68</f>
        <v>0</v>
      </c>
      <c r="N69" s="7">
        <f>'LEADING INDICATORS'!E68</f>
        <v>0</v>
      </c>
      <c r="O69" s="7">
        <f>'LEADING INDICATORS'!F68</f>
        <v>0</v>
      </c>
      <c r="P69" s="7">
        <f>'LEADING INDICATORS'!G68</f>
        <v>0</v>
      </c>
      <c r="Q69" s="7">
        <f>'LEADING INDICATORS'!H68</f>
        <v>0</v>
      </c>
      <c r="R69" s="15">
        <f>'ENVIRONMENTAL CONTROLS'!C68</f>
        <v>0</v>
      </c>
      <c r="S69" s="15">
        <f>'ENVIRONMENTAL CONTROLS'!D68</f>
        <v>0</v>
      </c>
      <c r="T69" s="15">
        <f>'ENVIRONMENTAL CONTROLS'!E68</f>
        <v>0</v>
      </c>
      <c r="U69" s="17">
        <f>'ENVIRONMENTAL CONTROLS'!F68</f>
        <v>0</v>
      </c>
      <c r="V69" s="17">
        <f>'ENVIRONMENTAL CONTROLS'!G68</f>
        <v>0</v>
      </c>
      <c r="W69" s="17">
        <f>'ENVIRONMENTAL CONTROLS'!H68</f>
        <v>0</v>
      </c>
      <c r="X69" s="17">
        <f>'ENVIRONMENTAL CONTROLS'!I68</f>
        <v>0</v>
      </c>
      <c r="Y69" s="17">
        <f>'ENVIRONMENTAL CONTROLS'!J68</f>
        <v>0</v>
      </c>
      <c r="Z69" s="17">
        <f>'ENVIRONMENTAL CONTROLS'!K68</f>
        <v>0</v>
      </c>
      <c r="AA69" s="27">
        <f>'SAFETY TRAINING'!C68</f>
        <v>0</v>
      </c>
      <c r="AB69" s="27">
        <f>'SAFETY TRAINING'!D68</f>
        <v>0</v>
      </c>
      <c r="AC69" s="27">
        <f>'SAFETY TRAINING'!E68</f>
        <v>0</v>
      </c>
      <c r="AD69" s="27">
        <f>'SAFETY TRAINING'!F68</f>
        <v>0</v>
      </c>
      <c r="AE69" s="27">
        <f>'SAFETY TRAINING'!G68</f>
        <v>0</v>
      </c>
      <c r="AF69" s="13">
        <f>'5S SCORES'!C68</f>
        <v>0</v>
      </c>
      <c r="AG69" s="58" t="e">
        <f>'QUALITY CONTROL'!C62</f>
        <v>#DIV/0!</v>
      </c>
      <c r="AH69" s="58" t="e">
        <f>'QUALITY CONTROL'!D62</f>
        <v>#DIV/0!</v>
      </c>
      <c r="AI69" s="58" t="e">
        <f>'QUALITY CONTROL'!E62</f>
        <v>#DIV/0!</v>
      </c>
      <c r="AJ69" s="58" t="e">
        <f>'QUALITY CONTROL'!F62</f>
        <v>#DIV/0!</v>
      </c>
      <c r="AK69" s="58" t="e">
        <f>'QUALITY CONTROL'!G62</f>
        <v>#DIV/0!</v>
      </c>
      <c r="AL69" s="58" t="e">
        <f>'QUALITY CONTROL'!H62</f>
        <v>#DIV/0!</v>
      </c>
      <c r="AM69" s="58" t="e">
        <f>'QUALITY CONTROL'!I62</f>
        <v>#DIV/0!</v>
      </c>
      <c r="AN69" s="104" t="e">
        <f>'QUALITY CONTROL'!J62</f>
        <v>#DIV/0!</v>
      </c>
    </row>
    <row r="70" spans="1:40" x14ac:dyDescent="0.2">
      <c r="A70" s="12">
        <v>45200</v>
      </c>
      <c r="B70" s="26" t="s">
        <v>9</v>
      </c>
      <c r="C70" s="6">
        <f>'LAGGING INDICATORS'!C69</f>
        <v>0</v>
      </c>
      <c r="D70" s="6">
        <f>'LAGGING INDICATORS'!D69</f>
        <v>0</v>
      </c>
      <c r="E70" s="6">
        <f>'LAGGING INDICATORS'!E69</f>
        <v>0</v>
      </c>
      <c r="F70" s="6">
        <f>'LAGGING INDICATORS'!F69</f>
        <v>0</v>
      </c>
      <c r="G70" s="6">
        <f>'LAGGING INDICATORS'!G69</f>
        <v>0</v>
      </c>
      <c r="H70" s="6">
        <f>'LAGGING INDICATORS'!H69</f>
        <v>0</v>
      </c>
      <c r="I70" s="6">
        <f>'LAGGING INDICATORS'!I69</f>
        <v>0</v>
      </c>
      <c r="J70" s="6">
        <f>'LAGGING INDICATORS'!J69</f>
        <v>0</v>
      </c>
      <c r="K70" s="6">
        <f>'LAGGING INDICATORS'!K69</f>
        <v>0</v>
      </c>
      <c r="L70" s="7">
        <f>'LEADING INDICATORS'!C69</f>
        <v>0</v>
      </c>
      <c r="M70" s="7">
        <f>'LEADING INDICATORS'!D69</f>
        <v>0</v>
      </c>
      <c r="N70" s="7">
        <f>'LEADING INDICATORS'!E69</f>
        <v>0</v>
      </c>
      <c r="O70" s="7">
        <f>'LEADING INDICATORS'!F69</f>
        <v>0</v>
      </c>
      <c r="P70" s="7">
        <f>'LEADING INDICATORS'!G69</f>
        <v>0</v>
      </c>
      <c r="Q70" s="7">
        <f>'LEADING INDICATORS'!H69</f>
        <v>0</v>
      </c>
      <c r="R70" s="15">
        <f>'ENVIRONMENTAL CONTROLS'!C69</f>
        <v>0</v>
      </c>
      <c r="S70" s="15">
        <f>'ENVIRONMENTAL CONTROLS'!D69</f>
        <v>0</v>
      </c>
      <c r="T70" s="15">
        <f>'ENVIRONMENTAL CONTROLS'!E69</f>
        <v>0</v>
      </c>
      <c r="U70" s="17">
        <f>'ENVIRONMENTAL CONTROLS'!F69</f>
        <v>0</v>
      </c>
      <c r="V70" s="17">
        <f>'ENVIRONMENTAL CONTROLS'!G69</f>
        <v>0</v>
      </c>
      <c r="W70" s="17">
        <f>'ENVIRONMENTAL CONTROLS'!H69</f>
        <v>0</v>
      </c>
      <c r="X70" s="17">
        <f>'ENVIRONMENTAL CONTROLS'!I69</f>
        <v>0</v>
      </c>
      <c r="Y70" s="17">
        <f>'ENVIRONMENTAL CONTROLS'!J69</f>
        <v>0</v>
      </c>
      <c r="Z70" s="17">
        <f>'ENVIRONMENTAL CONTROLS'!K69</f>
        <v>0</v>
      </c>
      <c r="AA70" s="27">
        <f>'SAFETY TRAINING'!C69</f>
        <v>0</v>
      </c>
      <c r="AB70" s="27">
        <f>'SAFETY TRAINING'!D69</f>
        <v>0</v>
      </c>
      <c r="AC70" s="27">
        <f>'SAFETY TRAINING'!E69</f>
        <v>0</v>
      </c>
      <c r="AD70" s="27">
        <f>'SAFETY TRAINING'!F69</f>
        <v>0</v>
      </c>
      <c r="AE70" s="27">
        <f>'SAFETY TRAINING'!G69</f>
        <v>0</v>
      </c>
      <c r="AF70" s="13">
        <f>'5S SCORES'!C69</f>
        <v>0</v>
      </c>
      <c r="AG70" s="58" t="e">
        <f>'QUALITY CONTROL'!C63</f>
        <v>#DIV/0!</v>
      </c>
      <c r="AH70" s="58" t="e">
        <f>'QUALITY CONTROL'!D63</f>
        <v>#DIV/0!</v>
      </c>
      <c r="AI70" s="58" t="e">
        <f>'QUALITY CONTROL'!E63</f>
        <v>#DIV/0!</v>
      </c>
      <c r="AJ70" s="58" t="e">
        <f>'QUALITY CONTROL'!F63</f>
        <v>#DIV/0!</v>
      </c>
      <c r="AK70" s="58" t="e">
        <f>'QUALITY CONTROL'!G63</f>
        <v>#DIV/0!</v>
      </c>
      <c r="AL70" s="58" t="e">
        <f>'QUALITY CONTROL'!H63</f>
        <v>#DIV/0!</v>
      </c>
      <c r="AM70" s="58" t="e">
        <f>'QUALITY CONTROL'!I63</f>
        <v>#DIV/0!</v>
      </c>
      <c r="AN70" s="104" t="e">
        <f>'QUALITY CONTROL'!J63</f>
        <v>#DIV/0!</v>
      </c>
    </row>
    <row r="71" spans="1:40" x14ac:dyDescent="0.2">
      <c r="A71" s="12">
        <v>45200</v>
      </c>
      <c r="B71" s="26" t="s">
        <v>10</v>
      </c>
      <c r="C71" s="6">
        <f>'LAGGING INDICATORS'!C70</f>
        <v>0</v>
      </c>
      <c r="D71" s="6">
        <f>'LAGGING INDICATORS'!D70</f>
        <v>0</v>
      </c>
      <c r="E71" s="6">
        <f>'LAGGING INDICATORS'!E70</f>
        <v>0</v>
      </c>
      <c r="F71" s="6">
        <f>'LAGGING INDICATORS'!F70</f>
        <v>0</v>
      </c>
      <c r="G71" s="6">
        <f>'LAGGING INDICATORS'!G70</f>
        <v>0</v>
      </c>
      <c r="H71" s="6">
        <f>'LAGGING INDICATORS'!H70</f>
        <v>0</v>
      </c>
      <c r="I71" s="6">
        <f>'LAGGING INDICATORS'!I70</f>
        <v>0</v>
      </c>
      <c r="J71" s="6">
        <f>'LAGGING INDICATORS'!J70</f>
        <v>0</v>
      </c>
      <c r="K71" s="6">
        <f>'LAGGING INDICATORS'!K70</f>
        <v>0</v>
      </c>
      <c r="L71" s="7">
        <f>'LEADING INDICATORS'!C70</f>
        <v>0</v>
      </c>
      <c r="M71" s="7">
        <f>'LEADING INDICATORS'!D70</f>
        <v>0</v>
      </c>
      <c r="N71" s="7">
        <f>'LEADING INDICATORS'!E70</f>
        <v>0</v>
      </c>
      <c r="O71" s="7">
        <f>'LEADING INDICATORS'!F70</f>
        <v>0</v>
      </c>
      <c r="P71" s="7">
        <f>'LEADING INDICATORS'!G70</f>
        <v>0</v>
      </c>
      <c r="Q71" s="7">
        <f>'LEADING INDICATORS'!H70</f>
        <v>0</v>
      </c>
      <c r="R71" s="15">
        <f>'ENVIRONMENTAL CONTROLS'!C70</f>
        <v>0</v>
      </c>
      <c r="S71" s="15">
        <f>'ENVIRONMENTAL CONTROLS'!D70</f>
        <v>0</v>
      </c>
      <c r="T71" s="15">
        <f>'ENVIRONMENTAL CONTROLS'!E70</f>
        <v>0</v>
      </c>
      <c r="U71" s="17">
        <f>'ENVIRONMENTAL CONTROLS'!F70</f>
        <v>0</v>
      </c>
      <c r="V71" s="17">
        <f>'ENVIRONMENTAL CONTROLS'!G70</f>
        <v>0</v>
      </c>
      <c r="W71" s="17">
        <f>'ENVIRONMENTAL CONTROLS'!H70</f>
        <v>0</v>
      </c>
      <c r="X71" s="17">
        <f>'ENVIRONMENTAL CONTROLS'!I70</f>
        <v>0</v>
      </c>
      <c r="Y71" s="17">
        <f>'ENVIRONMENTAL CONTROLS'!J70</f>
        <v>0</v>
      </c>
      <c r="Z71" s="17">
        <f>'ENVIRONMENTAL CONTROLS'!K70</f>
        <v>0</v>
      </c>
      <c r="AA71" s="27">
        <f>'SAFETY TRAINING'!C70</f>
        <v>0</v>
      </c>
      <c r="AB71" s="27">
        <f>'SAFETY TRAINING'!D70</f>
        <v>0</v>
      </c>
      <c r="AC71" s="27">
        <f>'SAFETY TRAINING'!E70</f>
        <v>0</v>
      </c>
      <c r="AD71" s="27">
        <f>'SAFETY TRAINING'!F70</f>
        <v>0</v>
      </c>
      <c r="AE71" s="27">
        <f>'SAFETY TRAINING'!G70</f>
        <v>0</v>
      </c>
      <c r="AF71" s="13">
        <f>'5S SCORES'!C70</f>
        <v>0</v>
      </c>
      <c r="AG71" s="58" t="e">
        <f>'QUALITY CONTROL'!C64</f>
        <v>#DIV/0!</v>
      </c>
      <c r="AH71" s="58" t="e">
        <f>'QUALITY CONTROL'!D64</f>
        <v>#DIV/0!</v>
      </c>
      <c r="AI71" s="58" t="e">
        <f>'QUALITY CONTROL'!E64</f>
        <v>#DIV/0!</v>
      </c>
      <c r="AJ71" s="58" t="e">
        <f>'QUALITY CONTROL'!F64</f>
        <v>#DIV/0!</v>
      </c>
      <c r="AK71" s="58" t="e">
        <f>'QUALITY CONTROL'!G64</f>
        <v>#DIV/0!</v>
      </c>
      <c r="AL71" s="58" t="e">
        <f>'QUALITY CONTROL'!H64</f>
        <v>#DIV/0!</v>
      </c>
      <c r="AM71" s="58" t="e">
        <f>'QUALITY CONTROL'!I64</f>
        <v>#DIV/0!</v>
      </c>
      <c r="AN71" s="104" t="e">
        <f>'QUALITY CONTROL'!J64</f>
        <v>#DIV/0!</v>
      </c>
    </row>
    <row r="72" spans="1:40" x14ac:dyDescent="0.2">
      <c r="A72" s="12">
        <v>45200</v>
      </c>
      <c r="B72" s="26" t="s">
        <v>11</v>
      </c>
      <c r="C72" s="6">
        <f>'LAGGING INDICATORS'!C71</f>
        <v>0</v>
      </c>
      <c r="D72" s="6">
        <f>'LAGGING INDICATORS'!D71</f>
        <v>0</v>
      </c>
      <c r="E72" s="6">
        <f>'LAGGING INDICATORS'!E71</f>
        <v>0</v>
      </c>
      <c r="F72" s="6">
        <f>'LAGGING INDICATORS'!F71</f>
        <v>0</v>
      </c>
      <c r="G72" s="6">
        <f>'LAGGING INDICATORS'!G71</f>
        <v>0</v>
      </c>
      <c r="H72" s="6">
        <f>'LAGGING INDICATORS'!H71</f>
        <v>0</v>
      </c>
      <c r="I72" s="6">
        <f>'LAGGING INDICATORS'!I71</f>
        <v>0</v>
      </c>
      <c r="J72" s="6">
        <f>'LAGGING INDICATORS'!J71</f>
        <v>0</v>
      </c>
      <c r="K72" s="6">
        <f>'LAGGING INDICATORS'!K71</f>
        <v>0</v>
      </c>
      <c r="L72" s="7">
        <f>'LEADING INDICATORS'!C71</f>
        <v>0</v>
      </c>
      <c r="M72" s="7">
        <f>'LEADING INDICATORS'!D71</f>
        <v>0</v>
      </c>
      <c r="N72" s="7">
        <f>'LEADING INDICATORS'!E71</f>
        <v>0</v>
      </c>
      <c r="O72" s="7">
        <f>'LEADING INDICATORS'!F71</f>
        <v>0</v>
      </c>
      <c r="P72" s="7">
        <f>'LEADING INDICATORS'!G71</f>
        <v>0</v>
      </c>
      <c r="Q72" s="7">
        <f>'LEADING INDICATORS'!H71</f>
        <v>0</v>
      </c>
      <c r="R72" s="15">
        <f>'ENVIRONMENTAL CONTROLS'!C71</f>
        <v>0</v>
      </c>
      <c r="S72" s="15">
        <f>'ENVIRONMENTAL CONTROLS'!D71</f>
        <v>0</v>
      </c>
      <c r="T72" s="15">
        <f>'ENVIRONMENTAL CONTROLS'!E71</f>
        <v>0</v>
      </c>
      <c r="U72" s="17">
        <f>'ENVIRONMENTAL CONTROLS'!F71</f>
        <v>0</v>
      </c>
      <c r="V72" s="17">
        <f>'ENVIRONMENTAL CONTROLS'!G71</f>
        <v>0</v>
      </c>
      <c r="W72" s="17">
        <f>'ENVIRONMENTAL CONTROLS'!H71</f>
        <v>0</v>
      </c>
      <c r="X72" s="17">
        <f>'ENVIRONMENTAL CONTROLS'!I71</f>
        <v>0</v>
      </c>
      <c r="Y72" s="17">
        <f>'ENVIRONMENTAL CONTROLS'!J71</f>
        <v>0</v>
      </c>
      <c r="Z72" s="17">
        <f>'ENVIRONMENTAL CONTROLS'!K71</f>
        <v>0</v>
      </c>
      <c r="AA72" s="27">
        <f>'SAFETY TRAINING'!C71</f>
        <v>0</v>
      </c>
      <c r="AB72" s="27">
        <f>'SAFETY TRAINING'!D71</f>
        <v>0</v>
      </c>
      <c r="AC72" s="27">
        <f>'SAFETY TRAINING'!E71</f>
        <v>0</v>
      </c>
      <c r="AD72" s="27">
        <f>'SAFETY TRAINING'!F71</f>
        <v>0</v>
      </c>
      <c r="AE72" s="27">
        <f>'SAFETY TRAINING'!G71</f>
        <v>0</v>
      </c>
      <c r="AF72" s="13">
        <f>'5S SCORES'!C71</f>
        <v>0</v>
      </c>
      <c r="AG72" s="58" t="e">
        <f>'QUALITY CONTROL'!C65</f>
        <v>#DIV/0!</v>
      </c>
      <c r="AH72" s="58" t="e">
        <f>'QUALITY CONTROL'!D65</f>
        <v>#DIV/0!</v>
      </c>
      <c r="AI72" s="58" t="e">
        <f>'QUALITY CONTROL'!E65</f>
        <v>#DIV/0!</v>
      </c>
      <c r="AJ72" s="58" t="e">
        <f>'QUALITY CONTROL'!F65</f>
        <v>#DIV/0!</v>
      </c>
      <c r="AK72" s="58" t="e">
        <f>'QUALITY CONTROL'!G65</f>
        <v>#DIV/0!</v>
      </c>
      <c r="AL72" s="58" t="e">
        <f>'QUALITY CONTROL'!H65</f>
        <v>#DIV/0!</v>
      </c>
      <c r="AM72" s="58" t="e">
        <f>'QUALITY CONTROL'!I65</f>
        <v>#DIV/0!</v>
      </c>
      <c r="AN72" s="104" t="e">
        <f>'QUALITY CONTROL'!J65</f>
        <v>#DIV/0!</v>
      </c>
    </row>
    <row r="73" spans="1:40" x14ac:dyDescent="0.2">
      <c r="A73" s="12">
        <v>45200</v>
      </c>
      <c r="B73" s="26" t="s">
        <v>12</v>
      </c>
      <c r="C73" s="6">
        <f>'LAGGING INDICATORS'!C72</f>
        <v>0</v>
      </c>
      <c r="D73" s="6">
        <f>'LAGGING INDICATORS'!D72</f>
        <v>0</v>
      </c>
      <c r="E73" s="6">
        <f>'LAGGING INDICATORS'!E72</f>
        <v>0</v>
      </c>
      <c r="F73" s="6">
        <f>'LAGGING INDICATORS'!F72</f>
        <v>0</v>
      </c>
      <c r="G73" s="6">
        <f>'LAGGING INDICATORS'!G72</f>
        <v>0</v>
      </c>
      <c r="H73" s="6">
        <f>'LAGGING INDICATORS'!H72</f>
        <v>0</v>
      </c>
      <c r="I73" s="6">
        <f>'LAGGING INDICATORS'!I72</f>
        <v>0</v>
      </c>
      <c r="J73" s="6">
        <f>'LAGGING INDICATORS'!J72</f>
        <v>0</v>
      </c>
      <c r="K73" s="6">
        <f>'LAGGING INDICATORS'!K72</f>
        <v>0</v>
      </c>
      <c r="L73" s="7">
        <f>'LEADING INDICATORS'!C72</f>
        <v>0</v>
      </c>
      <c r="M73" s="7">
        <f>'LEADING INDICATORS'!D72</f>
        <v>0</v>
      </c>
      <c r="N73" s="7">
        <f>'LEADING INDICATORS'!E72</f>
        <v>0</v>
      </c>
      <c r="O73" s="7">
        <f>'LEADING INDICATORS'!F72</f>
        <v>0</v>
      </c>
      <c r="P73" s="7">
        <f>'LEADING INDICATORS'!G72</f>
        <v>0</v>
      </c>
      <c r="Q73" s="7">
        <f>'LEADING INDICATORS'!H72</f>
        <v>0</v>
      </c>
      <c r="R73" s="15">
        <f>'ENVIRONMENTAL CONTROLS'!C72</f>
        <v>0</v>
      </c>
      <c r="S73" s="15">
        <f>'ENVIRONMENTAL CONTROLS'!D72</f>
        <v>0</v>
      </c>
      <c r="T73" s="15">
        <f>'ENVIRONMENTAL CONTROLS'!E72</f>
        <v>0</v>
      </c>
      <c r="U73" s="17">
        <f>'ENVIRONMENTAL CONTROLS'!F72</f>
        <v>0</v>
      </c>
      <c r="V73" s="17">
        <f>'ENVIRONMENTAL CONTROLS'!G72</f>
        <v>0</v>
      </c>
      <c r="W73" s="17">
        <f>'ENVIRONMENTAL CONTROLS'!H72</f>
        <v>0</v>
      </c>
      <c r="X73" s="17">
        <f>'ENVIRONMENTAL CONTROLS'!I72</f>
        <v>0</v>
      </c>
      <c r="Y73" s="17">
        <f>'ENVIRONMENTAL CONTROLS'!J72</f>
        <v>0</v>
      </c>
      <c r="Z73" s="17">
        <f>'ENVIRONMENTAL CONTROLS'!K72</f>
        <v>0</v>
      </c>
      <c r="AA73" s="27">
        <f>'SAFETY TRAINING'!C72</f>
        <v>0</v>
      </c>
      <c r="AB73" s="27">
        <f>'SAFETY TRAINING'!D72</f>
        <v>0</v>
      </c>
      <c r="AC73" s="27">
        <f>'SAFETY TRAINING'!E72</f>
        <v>0</v>
      </c>
      <c r="AD73" s="27">
        <f>'SAFETY TRAINING'!F72</f>
        <v>0</v>
      </c>
      <c r="AE73" s="27">
        <f>'SAFETY TRAINING'!G72</f>
        <v>0</v>
      </c>
      <c r="AF73" s="13">
        <f>'5S SCORES'!C72</f>
        <v>0</v>
      </c>
      <c r="AG73" s="58" t="e">
        <f>'QUALITY CONTROL'!C66</f>
        <v>#DIV/0!</v>
      </c>
      <c r="AH73" s="58" t="e">
        <f>'QUALITY CONTROL'!D66</f>
        <v>#DIV/0!</v>
      </c>
      <c r="AI73" s="58" t="e">
        <f>'QUALITY CONTROL'!E66</f>
        <v>#DIV/0!</v>
      </c>
      <c r="AJ73" s="58" t="e">
        <f>'QUALITY CONTROL'!F66</f>
        <v>#DIV/0!</v>
      </c>
      <c r="AK73" s="58" t="e">
        <f>'QUALITY CONTROL'!G66</f>
        <v>#DIV/0!</v>
      </c>
      <c r="AL73" s="58" t="e">
        <f>'QUALITY CONTROL'!H66</f>
        <v>#DIV/0!</v>
      </c>
      <c r="AM73" s="58" t="e">
        <f>'QUALITY CONTROL'!I66</f>
        <v>#DIV/0!</v>
      </c>
      <c r="AN73" s="104" t="e">
        <f>'QUALITY CONTROL'!J66</f>
        <v>#DIV/0!</v>
      </c>
    </row>
    <row r="74" spans="1:40" x14ac:dyDescent="0.2">
      <c r="A74" s="12">
        <v>45200</v>
      </c>
      <c r="B74" s="26" t="s">
        <v>13</v>
      </c>
      <c r="C74" s="6">
        <f>'LAGGING INDICATORS'!C73</f>
        <v>0</v>
      </c>
      <c r="D74" s="6">
        <f>'LAGGING INDICATORS'!D73</f>
        <v>0</v>
      </c>
      <c r="E74" s="6">
        <f>'LAGGING INDICATORS'!E73</f>
        <v>0</v>
      </c>
      <c r="F74" s="6">
        <f>'LAGGING INDICATORS'!F73</f>
        <v>0</v>
      </c>
      <c r="G74" s="6">
        <f>'LAGGING INDICATORS'!G73</f>
        <v>0</v>
      </c>
      <c r="H74" s="6">
        <f>'LAGGING INDICATORS'!H73</f>
        <v>0</v>
      </c>
      <c r="I74" s="6">
        <f>'LAGGING INDICATORS'!I73</f>
        <v>0</v>
      </c>
      <c r="J74" s="6">
        <f>'LAGGING INDICATORS'!J73</f>
        <v>0</v>
      </c>
      <c r="K74" s="6">
        <f>'LAGGING INDICATORS'!K73</f>
        <v>0</v>
      </c>
      <c r="L74" s="7">
        <f>'LEADING INDICATORS'!C73</f>
        <v>0</v>
      </c>
      <c r="M74" s="7">
        <f>'LEADING INDICATORS'!D73</f>
        <v>0</v>
      </c>
      <c r="N74" s="7">
        <f>'LEADING INDICATORS'!E73</f>
        <v>0</v>
      </c>
      <c r="O74" s="7">
        <f>'LEADING INDICATORS'!F73</f>
        <v>0</v>
      </c>
      <c r="P74" s="7">
        <f>'LEADING INDICATORS'!G73</f>
        <v>0</v>
      </c>
      <c r="Q74" s="7">
        <f>'LEADING INDICATORS'!H73</f>
        <v>0</v>
      </c>
      <c r="R74" s="15">
        <f>'ENVIRONMENTAL CONTROLS'!C73</f>
        <v>0</v>
      </c>
      <c r="S74" s="15">
        <f>'ENVIRONMENTAL CONTROLS'!D73</f>
        <v>0</v>
      </c>
      <c r="T74" s="15">
        <f>'ENVIRONMENTAL CONTROLS'!E73</f>
        <v>0</v>
      </c>
      <c r="U74" s="17">
        <f>'ENVIRONMENTAL CONTROLS'!F73</f>
        <v>0</v>
      </c>
      <c r="V74" s="17">
        <f>'ENVIRONMENTAL CONTROLS'!G73</f>
        <v>0</v>
      </c>
      <c r="W74" s="17">
        <f>'ENVIRONMENTAL CONTROLS'!H73</f>
        <v>0</v>
      </c>
      <c r="X74" s="17">
        <f>'ENVIRONMENTAL CONTROLS'!I73</f>
        <v>0</v>
      </c>
      <c r="Y74" s="17">
        <f>'ENVIRONMENTAL CONTROLS'!J73</f>
        <v>0</v>
      </c>
      <c r="Z74" s="17">
        <f>'ENVIRONMENTAL CONTROLS'!K73</f>
        <v>0</v>
      </c>
      <c r="AA74" s="27">
        <f>'SAFETY TRAINING'!C73</f>
        <v>0</v>
      </c>
      <c r="AB74" s="27">
        <f>'SAFETY TRAINING'!D73</f>
        <v>0</v>
      </c>
      <c r="AC74" s="27">
        <f>'SAFETY TRAINING'!E73</f>
        <v>0</v>
      </c>
      <c r="AD74" s="27">
        <f>'SAFETY TRAINING'!F73</f>
        <v>0</v>
      </c>
      <c r="AE74" s="27">
        <f>'SAFETY TRAINING'!G73</f>
        <v>0</v>
      </c>
      <c r="AF74" s="13">
        <f>'5S SCORES'!C73</f>
        <v>0</v>
      </c>
      <c r="AG74" s="58" t="e">
        <f>'QUALITY CONTROL'!C67</f>
        <v>#DIV/0!</v>
      </c>
      <c r="AH74" s="58" t="e">
        <f>'QUALITY CONTROL'!D67</f>
        <v>#DIV/0!</v>
      </c>
      <c r="AI74" s="58" t="e">
        <f>'QUALITY CONTROL'!E67</f>
        <v>#DIV/0!</v>
      </c>
      <c r="AJ74" s="58" t="e">
        <f>'QUALITY CONTROL'!F67</f>
        <v>#DIV/0!</v>
      </c>
      <c r="AK74" s="58" t="e">
        <f>'QUALITY CONTROL'!G67</f>
        <v>#DIV/0!</v>
      </c>
      <c r="AL74" s="58" t="e">
        <f>'QUALITY CONTROL'!H67</f>
        <v>#DIV/0!</v>
      </c>
      <c r="AM74" s="58" t="e">
        <f>'QUALITY CONTROL'!I67</f>
        <v>#DIV/0!</v>
      </c>
      <c r="AN74" s="104" t="e">
        <f>'QUALITY CONTROL'!J67</f>
        <v>#DIV/0!</v>
      </c>
    </row>
    <row r="75" spans="1:40" x14ac:dyDescent="0.2">
      <c r="A75" s="12">
        <v>45200</v>
      </c>
      <c r="B75" s="26" t="s">
        <v>14</v>
      </c>
      <c r="C75" s="6">
        <f>'LAGGING INDICATORS'!C74</f>
        <v>0</v>
      </c>
      <c r="D75" s="6">
        <f>'LAGGING INDICATORS'!D74</f>
        <v>0</v>
      </c>
      <c r="E75" s="6">
        <f>'LAGGING INDICATORS'!E74</f>
        <v>0</v>
      </c>
      <c r="F75" s="6">
        <f>'LAGGING INDICATORS'!F74</f>
        <v>0</v>
      </c>
      <c r="G75" s="6">
        <f>'LAGGING INDICATORS'!G74</f>
        <v>0</v>
      </c>
      <c r="H75" s="6">
        <f>'LAGGING INDICATORS'!H74</f>
        <v>0</v>
      </c>
      <c r="I75" s="6">
        <f>'LAGGING INDICATORS'!I74</f>
        <v>0</v>
      </c>
      <c r="J75" s="6">
        <f>'LAGGING INDICATORS'!J74</f>
        <v>0</v>
      </c>
      <c r="K75" s="6">
        <f>'LAGGING INDICATORS'!K74</f>
        <v>0</v>
      </c>
      <c r="L75" s="7">
        <f>'LEADING INDICATORS'!C74</f>
        <v>0</v>
      </c>
      <c r="M75" s="7">
        <f>'LEADING INDICATORS'!D74</f>
        <v>0</v>
      </c>
      <c r="N75" s="7">
        <f>'LEADING INDICATORS'!E74</f>
        <v>0</v>
      </c>
      <c r="O75" s="7">
        <f>'LEADING INDICATORS'!F74</f>
        <v>0</v>
      </c>
      <c r="P75" s="7">
        <f>'LEADING INDICATORS'!G74</f>
        <v>0</v>
      </c>
      <c r="Q75" s="7">
        <f>'LEADING INDICATORS'!H74</f>
        <v>0</v>
      </c>
      <c r="R75" s="15">
        <f>'ENVIRONMENTAL CONTROLS'!C74</f>
        <v>0</v>
      </c>
      <c r="S75" s="15">
        <f>'ENVIRONMENTAL CONTROLS'!D74</f>
        <v>0</v>
      </c>
      <c r="T75" s="15">
        <f>'ENVIRONMENTAL CONTROLS'!E74</f>
        <v>0</v>
      </c>
      <c r="U75" s="17">
        <f>'ENVIRONMENTAL CONTROLS'!F74</f>
        <v>0</v>
      </c>
      <c r="V75" s="17">
        <f>'ENVIRONMENTAL CONTROLS'!G74</f>
        <v>0</v>
      </c>
      <c r="W75" s="17">
        <f>'ENVIRONMENTAL CONTROLS'!H74</f>
        <v>0</v>
      </c>
      <c r="X75" s="17">
        <f>'ENVIRONMENTAL CONTROLS'!I74</f>
        <v>0</v>
      </c>
      <c r="Y75" s="17">
        <f>'ENVIRONMENTAL CONTROLS'!J74</f>
        <v>0</v>
      </c>
      <c r="Z75" s="17">
        <f>'ENVIRONMENTAL CONTROLS'!K74</f>
        <v>0</v>
      </c>
      <c r="AA75" s="27">
        <f>'SAFETY TRAINING'!C74</f>
        <v>0</v>
      </c>
      <c r="AB75" s="27">
        <f>'SAFETY TRAINING'!D74</f>
        <v>0</v>
      </c>
      <c r="AC75" s="27">
        <f>'SAFETY TRAINING'!E74</f>
        <v>0</v>
      </c>
      <c r="AD75" s="27">
        <f>'SAFETY TRAINING'!F74</f>
        <v>0</v>
      </c>
      <c r="AE75" s="27">
        <f>'SAFETY TRAINING'!G74</f>
        <v>0</v>
      </c>
      <c r="AF75" s="13">
        <f>'5S SCORES'!C74</f>
        <v>0</v>
      </c>
      <c r="AG75" s="58" t="e">
        <f>'QUALITY CONTROL'!C68</f>
        <v>#DIV/0!</v>
      </c>
      <c r="AH75" s="58" t="e">
        <f>'QUALITY CONTROL'!D68</f>
        <v>#DIV/0!</v>
      </c>
      <c r="AI75" s="58" t="e">
        <f>'QUALITY CONTROL'!E68</f>
        <v>#DIV/0!</v>
      </c>
      <c r="AJ75" s="58" t="e">
        <f>'QUALITY CONTROL'!F68</f>
        <v>#DIV/0!</v>
      </c>
      <c r="AK75" s="58" t="e">
        <f>'QUALITY CONTROL'!G68</f>
        <v>#DIV/0!</v>
      </c>
      <c r="AL75" s="58" t="e">
        <f>'QUALITY CONTROL'!H68</f>
        <v>#DIV/0!</v>
      </c>
      <c r="AM75" s="58" t="e">
        <f>'QUALITY CONTROL'!I68</f>
        <v>#DIV/0!</v>
      </c>
      <c r="AN75" s="104" t="e">
        <f>'QUALITY CONTROL'!J68</f>
        <v>#DIV/0!</v>
      </c>
    </row>
    <row r="76" spans="1:40" x14ac:dyDescent="0.2">
      <c r="A76" s="12">
        <v>45200</v>
      </c>
      <c r="B76" s="26" t="s">
        <v>15</v>
      </c>
      <c r="C76" s="6">
        <f>'LAGGING INDICATORS'!C75</f>
        <v>0</v>
      </c>
      <c r="D76" s="6">
        <f>'LAGGING INDICATORS'!D75</f>
        <v>0</v>
      </c>
      <c r="E76" s="6">
        <f>'LAGGING INDICATORS'!E75</f>
        <v>0</v>
      </c>
      <c r="F76" s="6">
        <f>'LAGGING INDICATORS'!F75</f>
        <v>0</v>
      </c>
      <c r="G76" s="6">
        <f>'LAGGING INDICATORS'!G75</f>
        <v>0</v>
      </c>
      <c r="H76" s="6">
        <f>'LAGGING INDICATORS'!H75</f>
        <v>0</v>
      </c>
      <c r="I76" s="6">
        <f>'LAGGING INDICATORS'!I75</f>
        <v>0</v>
      </c>
      <c r="J76" s="6">
        <f>'LAGGING INDICATORS'!J75</f>
        <v>0</v>
      </c>
      <c r="K76" s="6">
        <f>'LAGGING INDICATORS'!K75</f>
        <v>0</v>
      </c>
      <c r="L76" s="7">
        <f>'LEADING INDICATORS'!C75</f>
        <v>0</v>
      </c>
      <c r="M76" s="7">
        <f>'LEADING INDICATORS'!D75</f>
        <v>0</v>
      </c>
      <c r="N76" s="7">
        <f>'LEADING INDICATORS'!E75</f>
        <v>0</v>
      </c>
      <c r="O76" s="7">
        <f>'LEADING INDICATORS'!F75</f>
        <v>0</v>
      </c>
      <c r="P76" s="7">
        <f>'LEADING INDICATORS'!G75</f>
        <v>0</v>
      </c>
      <c r="Q76" s="7">
        <f>'LEADING INDICATORS'!H75</f>
        <v>0</v>
      </c>
      <c r="R76" s="15">
        <f>'ENVIRONMENTAL CONTROLS'!C75</f>
        <v>0</v>
      </c>
      <c r="S76" s="15">
        <f>'ENVIRONMENTAL CONTROLS'!D75</f>
        <v>0</v>
      </c>
      <c r="T76" s="15">
        <f>'ENVIRONMENTAL CONTROLS'!E75</f>
        <v>0</v>
      </c>
      <c r="U76" s="17">
        <f>'ENVIRONMENTAL CONTROLS'!F75</f>
        <v>0</v>
      </c>
      <c r="V76" s="17">
        <f>'ENVIRONMENTAL CONTROLS'!G75</f>
        <v>0</v>
      </c>
      <c r="W76" s="17">
        <f>'ENVIRONMENTAL CONTROLS'!H75</f>
        <v>0</v>
      </c>
      <c r="X76" s="17">
        <f>'ENVIRONMENTAL CONTROLS'!I75</f>
        <v>0</v>
      </c>
      <c r="Y76" s="17">
        <f>'ENVIRONMENTAL CONTROLS'!J75</f>
        <v>0</v>
      </c>
      <c r="Z76" s="17">
        <f>'ENVIRONMENTAL CONTROLS'!K75</f>
        <v>0</v>
      </c>
      <c r="AA76" s="27">
        <f>'SAFETY TRAINING'!C75</f>
        <v>0</v>
      </c>
      <c r="AB76" s="27">
        <f>'SAFETY TRAINING'!D75</f>
        <v>0</v>
      </c>
      <c r="AC76" s="27">
        <f>'SAFETY TRAINING'!E75</f>
        <v>0</v>
      </c>
      <c r="AD76" s="27">
        <f>'SAFETY TRAINING'!F75</f>
        <v>0</v>
      </c>
      <c r="AE76" s="27">
        <f>'SAFETY TRAINING'!G75</f>
        <v>0</v>
      </c>
      <c r="AF76" s="13">
        <f>'5S SCORES'!C75</f>
        <v>0</v>
      </c>
      <c r="AG76" s="58" t="e">
        <f>'QUALITY CONTROL'!C69</f>
        <v>#DIV/0!</v>
      </c>
      <c r="AH76" s="58" t="e">
        <f>'QUALITY CONTROL'!D69</f>
        <v>#DIV/0!</v>
      </c>
      <c r="AI76" s="58" t="e">
        <f>'QUALITY CONTROL'!E69</f>
        <v>#DIV/0!</v>
      </c>
      <c r="AJ76" s="58" t="e">
        <f>'QUALITY CONTROL'!F69</f>
        <v>#DIV/0!</v>
      </c>
      <c r="AK76" s="58" t="e">
        <f>'QUALITY CONTROL'!G69</f>
        <v>#DIV/0!</v>
      </c>
      <c r="AL76" s="58" t="e">
        <f>'QUALITY CONTROL'!H69</f>
        <v>#DIV/0!</v>
      </c>
      <c r="AM76" s="58" t="e">
        <f>'QUALITY CONTROL'!I69</f>
        <v>#DIV/0!</v>
      </c>
      <c r="AN76" s="104" t="e">
        <f>'QUALITY CONTROL'!J69</f>
        <v>#DIV/0!</v>
      </c>
    </row>
    <row r="77" spans="1:40" x14ac:dyDescent="0.2">
      <c r="A77" s="12">
        <v>45200</v>
      </c>
      <c r="B77" s="26" t="s">
        <v>16</v>
      </c>
      <c r="C77" s="6">
        <f>'LAGGING INDICATORS'!C76</f>
        <v>0</v>
      </c>
      <c r="D77" s="6">
        <f>'LAGGING INDICATORS'!D76</f>
        <v>0</v>
      </c>
      <c r="E77" s="6">
        <f>'LAGGING INDICATORS'!E76</f>
        <v>0</v>
      </c>
      <c r="F77" s="6">
        <f>'LAGGING INDICATORS'!F76</f>
        <v>0</v>
      </c>
      <c r="G77" s="6">
        <f>'LAGGING INDICATORS'!G76</f>
        <v>0</v>
      </c>
      <c r="H77" s="6">
        <f>'LAGGING INDICATORS'!H76</f>
        <v>0</v>
      </c>
      <c r="I77" s="6">
        <f>'LAGGING INDICATORS'!I76</f>
        <v>0</v>
      </c>
      <c r="J77" s="6">
        <f>'LAGGING INDICATORS'!J76</f>
        <v>0</v>
      </c>
      <c r="K77" s="6">
        <f>'LAGGING INDICATORS'!K76</f>
        <v>0</v>
      </c>
      <c r="L77" s="7">
        <f>'LEADING INDICATORS'!C76</f>
        <v>0</v>
      </c>
      <c r="M77" s="7">
        <f>'LEADING INDICATORS'!D76</f>
        <v>0</v>
      </c>
      <c r="N77" s="7">
        <f>'LEADING INDICATORS'!E76</f>
        <v>0</v>
      </c>
      <c r="O77" s="7">
        <f>'LEADING INDICATORS'!F76</f>
        <v>0</v>
      </c>
      <c r="P77" s="7">
        <f>'LEADING INDICATORS'!G76</f>
        <v>0</v>
      </c>
      <c r="Q77" s="7">
        <f>'LEADING INDICATORS'!H76</f>
        <v>0</v>
      </c>
      <c r="R77" s="15">
        <f>'ENVIRONMENTAL CONTROLS'!C76</f>
        <v>0</v>
      </c>
      <c r="S77" s="15">
        <f>'ENVIRONMENTAL CONTROLS'!D76</f>
        <v>0</v>
      </c>
      <c r="T77" s="15">
        <f>'ENVIRONMENTAL CONTROLS'!E76</f>
        <v>0</v>
      </c>
      <c r="U77" s="17">
        <f>'ENVIRONMENTAL CONTROLS'!F76</f>
        <v>0</v>
      </c>
      <c r="V77" s="17">
        <f>'ENVIRONMENTAL CONTROLS'!G76</f>
        <v>0</v>
      </c>
      <c r="W77" s="17">
        <f>'ENVIRONMENTAL CONTROLS'!H76</f>
        <v>0</v>
      </c>
      <c r="X77" s="17">
        <f>'ENVIRONMENTAL CONTROLS'!I76</f>
        <v>0</v>
      </c>
      <c r="Y77" s="17">
        <f>'ENVIRONMENTAL CONTROLS'!J76</f>
        <v>0</v>
      </c>
      <c r="Z77" s="17">
        <f>'ENVIRONMENTAL CONTROLS'!K76</f>
        <v>0</v>
      </c>
      <c r="AA77" s="27">
        <f>'SAFETY TRAINING'!C76</f>
        <v>0</v>
      </c>
      <c r="AB77" s="27">
        <f>'SAFETY TRAINING'!D76</f>
        <v>0</v>
      </c>
      <c r="AC77" s="27">
        <f>'SAFETY TRAINING'!E76</f>
        <v>0</v>
      </c>
      <c r="AD77" s="27">
        <f>'SAFETY TRAINING'!F76</f>
        <v>0</v>
      </c>
      <c r="AE77" s="27">
        <f>'SAFETY TRAINING'!G76</f>
        <v>0</v>
      </c>
      <c r="AF77" s="13">
        <f>'5S SCORES'!C76</f>
        <v>0</v>
      </c>
      <c r="AG77" s="58" t="e">
        <f>'QUALITY CONTROL'!C70</f>
        <v>#DIV/0!</v>
      </c>
      <c r="AH77" s="58" t="e">
        <f>'QUALITY CONTROL'!D70</f>
        <v>#DIV/0!</v>
      </c>
      <c r="AI77" s="58" t="e">
        <f>'QUALITY CONTROL'!E70</f>
        <v>#DIV/0!</v>
      </c>
      <c r="AJ77" s="58" t="e">
        <f>'QUALITY CONTROL'!F70</f>
        <v>#DIV/0!</v>
      </c>
      <c r="AK77" s="58" t="e">
        <f>'QUALITY CONTROL'!G70</f>
        <v>#DIV/0!</v>
      </c>
      <c r="AL77" s="58" t="e">
        <f>'QUALITY CONTROL'!H70</f>
        <v>#DIV/0!</v>
      </c>
      <c r="AM77" s="58" t="e">
        <f>'QUALITY CONTROL'!I70</f>
        <v>#DIV/0!</v>
      </c>
      <c r="AN77" s="104" t="e">
        <f>'QUALITY CONTROL'!J70</f>
        <v>#DIV/0!</v>
      </c>
    </row>
    <row r="78" spans="1:40" x14ac:dyDescent="0.2">
      <c r="A78" s="12">
        <v>45200</v>
      </c>
      <c r="B78" s="26" t="s">
        <v>33</v>
      </c>
      <c r="C78" s="6">
        <f>'LAGGING INDICATORS'!C77</f>
        <v>0</v>
      </c>
      <c r="D78" s="6">
        <f>'LAGGING INDICATORS'!D77</f>
        <v>0</v>
      </c>
      <c r="E78" s="6">
        <f>'LAGGING INDICATORS'!E77</f>
        <v>0</v>
      </c>
      <c r="F78" s="6">
        <f>'LAGGING INDICATORS'!F77</f>
        <v>0</v>
      </c>
      <c r="G78" s="6">
        <f>'LAGGING INDICATORS'!G77</f>
        <v>0</v>
      </c>
      <c r="H78" s="6">
        <f>'LAGGING INDICATORS'!H77</f>
        <v>0</v>
      </c>
      <c r="I78" s="6">
        <f>'LAGGING INDICATORS'!I77</f>
        <v>0</v>
      </c>
      <c r="J78" s="6">
        <f>'LAGGING INDICATORS'!J77</f>
        <v>0</v>
      </c>
      <c r="K78" s="6">
        <f>'LAGGING INDICATORS'!K77</f>
        <v>0</v>
      </c>
      <c r="L78" s="7">
        <f>'LEADING INDICATORS'!C77</f>
        <v>0</v>
      </c>
      <c r="M78" s="7">
        <f>'LEADING INDICATORS'!D77</f>
        <v>0</v>
      </c>
      <c r="N78" s="7">
        <f>'LEADING INDICATORS'!E77</f>
        <v>0</v>
      </c>
      <c r="O78" s="7">
        <f>'LEADING INDICATORS'!F77</f>
        <v>0</v>
      </c>
      <c r="P78" s="7">
        <f>'LEADING INDICATORS'!G77</f>
        <v>0</v>
      </c>
      <c r="Q78" s="7">
        <f>'LEADING INDICATORS'!H77</f>
        <v>0</v>
      </c>
      <c r="R78" s="15">
        <f>'ENVIRONMENTAL CONTROLS'!C77</f>
        <v>0</v>
      </c>
      <c r="S78" s="15">
        <f>'ENVIRONMENTAL CONTROLS'!D77</f>
        <v>0</v>
      </c>
      <c r="T78" s="15">
        <f>'ENVIRONMENTAL CONTROLS'!E77</f>
        <v>0</v>
      </c>
      <c r="U78" s="17">
        <f>'ENVIRONMENTAL CONTROLS'!F77</f>
        <v>0</v>
      </c>
      <c r="V78" s="17">
        <f>'ENVIRONMENTAL CONTROLS'!G77</f>
        <v>0</v>
      </c>
      <c r="W78" s="17">
        <f>'ENVIRONMENTAL CONTROLS'!H77</f>
        <v>0</v>
      </c>
      <c r="X78" s="17">
        <f>'ENVIRONMENTAL CONTROLS'!I77</f>
        <v>0</v>
      </c>
      <c r="Y78" s="17">
        <f>'ENVIRONMENTAL CONTROLS'!J77</f>
        <v>0</v>
      </c>
      <c r="Z78" s="17">
        <f>'ENVIRONMENTAL CONTROLS'!K77</f>
        <v>0</v>
      </c>
      <c r="AA78" s="27">
        <f>'SAFETY TRAINING'!C77</f>
        <v>0</v>
      </c>
      <c r="AB78" s="27">
        <f>'SAFETY TRAINING'!D77</f>
        <v>0</v>
      </c>
      <c r="AC78" s="27">
        <f>'SAFETY TRAINING'!E77</f>
        <v>0</v>
      </c>
      <c r="AD78" s="27">
        <f>'SAFETY TRAINING'!F77</f>
        <v>0</v>
      </c>
      <c r="AE78" s="27">
        <f>'SAFETY TRAINING'!G77</f>
        <v>0</v>
      </c>
      <c r="AF78" s="13">
        <f>'5S SCORES'!C77</f>
        <v>0</v>
      </c>
      <c r="AG78" s="58" t="e">
        <f>'QUALITY CONTROL'!C71</f>
        <v>#DIV/0!</v>
      </c>
      <c r="AH78" s="58" t="e">
        <f>'QUALITY CONTROL'!D71</f>
        <v>#DIV/0!</v>
      </c>
      <c r="AI78" s="58" t="e">
        <f>'QUALITY CONTROL'!E71</f>
        <v>#DIV/0!</v>
      </c>
      <c r="AJ78" s="58" t="e">
        <f>'QUALITY CONTROL'!F71</f>
        <v>#DIV/0!</v>
      </c>
      <c r="AK78" s="58" t="e">
        <f>'QUALITY CONTROL'!G71</f>
        <v>#DIV/0!</v>
      </c>
      <c r="AL78" s="58" t="e">
        <f>'QUALITY CONTROL'!H71</f>
        <v>#DIV/0!</v>
      </c>
      <c r="AM78" s="58" t="e">
        <f>'QUALITY CONTROL'!I71</f>
        <v>#DIV/0!</v>
      </c>
      <c r="AN78" s="104" t="e">
        <f>'QUALITY CONTROL'!J71</f>
        <v>#DIV/0!</v>
      </c>
    </row>
    <row r="79" spans="1:40" x14ac:dyDescent="0.2">
      <c r="A79" s="12">
        <v>45200</v>
      </c>
      <c r="B79" s="26" t="s">
        <v>261</v>
      </c>
      <c r="C79" s="6"/>
      <c r="D79" s="6"/>
      <c r="E79" s="6"/>
      <c r="F79" s="6"/>
      <c r="G79" s="6"/>
      <c r="H79" s="6"/>
      <c r="I79" s="6"/>
      <c r="J79" s="6"/>
      <c r="K79" s="6"/>
      <c r="L79" s="7"/>
      <c r="M79" s="7"/>
      <c r="N79" s="7"/>
      <c r="O79" s="7"/>
      <c r="P79" s="7"/>
      <c r="Q79" s="7"/>
      <c r="R79" s="15"/>
      <c r="S79" s="15"/>
      <c r="T79" s="15"/>
      <c r="U79" s="17">
        <f>'ENVIRONMENTAL CONTROLS'!F78</f>
        <v>0</v>
      </c>
      <c r="V79" s="17"/>
      <c r="W79" s="17"/>
      <c r="X79" s="17"/>
      <c r="Y79" s="17"/>
      <c r="Z79" s="17"/>
      <c r="AA79" s="27"/>
      <c r="AB79" s="27"/>
      <c r="AC79" s="27"/>
      <c r="AD79" s="27"/>
      <c r="AE79" s="27"/>
      <c r="AF79" s="13"/>
      <c r="AG79" s="58"/>
      <c r="AH79" s="58"/>
      <c r="AI79" s="58"/>
      <c r="AJ79" s="58"/>
      <c r="AK79" s="58"/>
      <c r="AL79" s="58"/>
      <c r="AM79" s="58"/>
      <c r="AN79" s="104"/>
    </row>
    <row r="80" spans="1:40" x14ac:dyDescent="0.2">
      <c r="A80" s="12">
        <v>45231</v>
      </c>
      <c r="B80" s="26" t="s">
        <v>18</v>
      </c>
      <c r="C80" s="6">
        <f>'LAGGING INDICATORS'!C79</f>
        <v>0</v>
      </c>
      <c r="D80" s="6">
        <f>'LAGGING INDICATORS'!D79</f>
        <v>0</v>
      </c>
      <c r="E80" s="6">
        <f>'LAGGING INDICATORS'!E79</f>
        <v>0</v>
      </c>
      <c r="F80" s="6">
        <f>'LAGGING INDICATORS'!F79</f>
        <v>0</v>
      </c>
      <c r="G80" s="6">
        <f>'LAGGING INDICATORS'!G79</f>
        <v>0</v>
      </c>
      <c r="H80" s="6">
        <f>'LAGGING INDICATORS'!H79</f>
        <v>0</v>
      </c>
      <c r="I80" s="6">
        <f>'LAGGING INDICATORS'!I79</f>
        <v>0</v>
      </c>
      <c r="J80" s="6">
        <f>'LAGGING INDICATORS'!J79</f>
        <v>0</v>
      </c>
      <c r="K80" s="6">
        <f>'LAGGING INDICATORS'!K79</f>
        <v>0</v>
      </c>
      <c r="L80" s="7">
        <f>'LEADING INDICATORS'!C79</f>
        <v>0</v>
      </c>
      <c r="M80" s="7">
        <f>'LEADING INDICATORS'!D79</f>
        <v>0</v>
      </c>
      <c r="N80" s="7">
        <f>'LEADING INDICATORS'!E79</f>
        <v>0</v>
      </c>
      <c r="O80" s="7">
        <f>'LEADING INDICATORS'!F79</f>
        <v>0</v>
      </c>
      <c r="P80" s="7">
        <f>'LEADING INDICATORS'!G79</f>
        <v>0</v>
      </c>
      <c r="Q80" s="7">
        <f>'LEADING INDICATORS'!H79</f>
        <v>0</v>
      </c>
      <c r="R80" s="15">
        <f>'ENVIRONMENTAL CONTROLS'!C79</f>
        <v>0</v>
      </c>
      <c r="S80" s="15">
        <f>'ENVIRONMENTAL CONTROLS'!D79</f>
        <v>0</v>
      </c>
      <c r="T80" s="15">
        <f>'ENVIRONMENTAL CONTROLS'!E79</f>
        <v>0</v>
      </c>
      <c r="U80" s="17">
        <f>'ENVIRONMENTAL CONTROLS'!F79</f>
        <v>0</v>
      </c>
      <c r="V80" s="17">
        <f>'ENVIRONMENTAL CONTROLS'!G79</f>
        <v>0</v>
      </c>
      <c r="W80" s="17">
        <f>'ENVIRONMENTAL CONTROLS'!H79</f>
        <v>0</v>
      </c>
      <c r="X80" s="17">
        <f>'ENVIRONMENTAL CONTROLS'!I79</f>
        <v>0</v>
      </c>
      <c r="Y80" s="17">
        <f>'ENVIRONMENTAL CONTROLS'!J79</f>
        <v>0</v>
      </c>
      <c r="Z80" s="17">
        <f>'ENVIRONMENTAL CONTROLS'!K79</f>
        <v>0</v>
      </c>
      <c r="AA80" s="27">
        <f>'SAFETY TRAINING'!C79</f>
        <v>0</v>
      </c>
      <c r="AB80" s="27">
        <f>'SAFETY TRAINING'!D79</f>
        <v>0</v>
      </c>
      <c r="AC80" s="27">
        <f>'SAFETY TRAINING'!E79</f>
        <v>0</v>
      </c>
      <c r="AD80" s="27">
        <f>'SAFETY TRAINING'!F79</f>
        <v>0</v>
      </c>
      <c r="AE80" s="27">
        <f>'SAFETY TRAINING'!G79</f>
        <v>0</v>
      </c>
      <c r="AF80" s="13">
        <f>'5S SCORES'!C79</f>
        <v>0</v>
      </c>
      <c r="AG80" s="58" t="e">
        <f>'QUALITY CONTROL'!C72</f>
        <v>#DIV/0!</v>
      </c>
      <c r="AH80" s="58" t="e">
        <f>'QUALITY CONTROL'!D72</f>
        <v>#DIV/0!</v>
      </c>
      <c r="AI80" s="58" t="e">
        <f>'QUALITY CONTROL'!E72</f>
        <v>#DIV/0!</v>
      </c>
      <c r="AJ80" s="58" t="e">
        <f>'QUALITY CONTROL'!F72</f>
        <v>#DIV/0!</v>
      </c>
      <c r="AK80" s="58" t="e">
        <f>'QUALITY CONTROL'!G72</f>
        <v>#DIV/0!</v>
      </c>
      <c r="AL80" s="58" t="e">
        <f>'QUALITY CONTROL'!H72</f>
        <v>#DIV/0!</v>
      </c>
      <c r="AM80" s="58" t="e">
        <f>'QUALITY CONTROL'!I72</f>
        <v>#DIV/0!</v>
      </c>
      <c r="AN80" s="104" t="e">
        <f>'QUALITY CONTROL'!J72</f>
        <v>#DIV/0!</v>
      </c>
    </row>
    <row r="81" spans="1:40" x14ac:dyDescent="0.2">
      <c r="A81" s="12">
        <v>45231</v>
      </c>
      <c r="B81" s="26" t="s">
        <v>9</v>
      </c>
      <c r="C81" s="6">
        <f>'LAGGING INDICATORS'!C80</f>
        <v>0</v>
      </c>
      <c r="D81" s="6">
        <f>'LAGGING INDICATORS'!D80</f>
        <v>0</v>
      </c>
      <c r="E81" s="6">
        <f>'LAGGING INDICATORS'!E80</f>
        <v>0</v>
      </c>
      <c r="F81" s="6">
        <f>'LAGGING INDICATORS'!F80</f>
        <v>0</v>
      </c>
      <c r="G81" s="6">
        <f>'LAGGING INDICATORS'!G80</f>
        <v>0</v>
      </c>
      <c r="H81" s="6">
        <f>'LAGGING INDICATORS'!H80</f>
        <v>0</v>
      </c>
      <c r="I81" s="6">
        <f>'LAGGING INDICATORS'!I80</f>
        <v>0</v>
      </c>
      <c r="J81" s="6">
        <f>'LAGGING INDICATORS'!J80</f>
        <v>0</v>
      </c>
      <c r="K81" s="6">
        <f>'LAGGING INDICATORS'!K80</f>
        <v>0</v>
      </c>
      <c r="L81" s="7">
        <f>'LEADING INDICATORS'!C80</f>
        <v>0</v>
      </c>
      <c r="M81" s="7">
        <f>'LEADING INDICATORS'!D80</f>
        <v>0</v>
      </c>
      <c r="N81" s="7">
        <f>'LEADING INDICATORS'!E80</f>
        <v>0</v>
      </c>
      <c r="O81" s="7">
        <f>'LEADING INDICATORS'!F80</f>
        <v>0</v>
      </c>
      <c r="P81" s="7">
        <f>'LEADING INDICATORS'!G80</f>
        <v>0</v>
      </c>
      <c r="Q81" s="7">
        <f>'LEADING INDICATORS'!H80</f>
        <v>0</v>
      </c>
      <c r="R81" s="15">
        <f>'ENVIRONMENTAL CONTROLS'!C80</f>
        <v>0</v>
      </c>
      <c r="S81" s="15">
        <f>'ENVIRONMENTAL CONTROLS'!D80</f>
        <v>0</v>
      </c>
      <c r="T81" s="15">
        <f>'ENVIRONMENTAL CONTROLS'!E80</f>
        <v>0</v>
      </c>
      <c r="U81" s="17">
        <f>'ENVIRONMENTAL CONTROLS'!F80</f>
        <v>0</v>
      </c>
      <c r="V81" s="17">
        <f>'ENVIRONMENTAL CONTROLS'!G80</f>
        <v>0</v>
      </c>
      <c r="W81" s="17">
        <f>'ENVIRONMENTAL CONTROLS'!H80</f>
        <v>0</v>
      </c>
      <c r="X81" s="17">
        <f>'ENVIRONMENTAL CONTROLS'!I80</f>
        <v>0</v>
      </c>
      <c r="Y81" s="17">
        <f>'ENVIRONMENTAL CONTROLS'!J80</f>
        <v>0</v>
      </c>
      <c r="Z81" s="17">
        <f>'ENVIRONMENTAL CONTROLS'!K80</f>
        <v>0</v>
      </c>
      <c r="AA81" s="27">
        <f>'SAFETY TRAINING'!C80</f>
        <v>0</v>
      </c>
      <c r="AB81" s="27">
        <f>'SAFETY TRAINING'!D80</f>
        <v>0</v>
      </c>
      <c r="AC81" s="27">
        <f>'SAFETY TRAINING'!E80</f>
        <v>0</v>
      </c>
      <c r="AD81" s="27">
        <f>'SAFETY TRAINING'!F80</f>
        <v>0</v>
      </c>
      <c r="AE81" s="27">
        <f>'SAFETY TRAINING'!G80</f>
        <v>0</v>
      </c>
      <c r="AF81" s="13">
        <f>'5S SCORES'!C80</f>
        <v>0</v>
      </c>
      <c r="AG81" s="58" t="e">
        <f>'QUALITY CONTROL'!C73</f>
        <v>#DIV/0!</v>
      </c>
      <c r="AH81" s="58" t="e">
        <f>'QUALITY CONTROL'!D73</f>
        <v>#DIV/0!</v>
      </c>
      <c r="AI81" s="58" t="e">
        <f>'QUALITY CONTROL'!E73</f>
        <v>#DIV/0!</v>
      </c>
      <c r="AJ81" s="58" t="e">
        <f>'QUALITY CONTROL'!F73</f>
        <v>#DIV/0!</v>
      </c>
      <c r="AK81" s="58" t="e">
        <f>'QUALITY CONTROL'!G73</f>
        <v>#DIV/0!</v>
      </c>
      <c r="AL81" s="58" t="e">
        <f>'QUALITY CONTROL'!H73</f>
        <v>#DIV/0!</v>
      </c>
      <c r="AM81" s="58" t="e">
        <f>'QUALITY CONTROL'!I73</f>
        <v>#DIV/0!</v>
      </c>
      <c r="AN81" s="104" t="e">
        <f>'QUALITY CONTROL'!J73</f>
        <v>#DIV/0!</v>
      </c>
    </row>
    <row r="82" spans="1:40" x14ac:dyDescent="0.2">
      <c r="A82" s="12">
        <v>45231</v>
      </c>
      <c r="B82" s="26" t="s">
        <v>10</v>
      </c>
      <c r="C82" s="6">
        <f>'LAGGING INDICATORS'!C81</f>
        <v>0</v>
      </c>
      <c r="D82" s="6">
        <f>'LAGGING INDICATORS'!D81</f>
        <v>0</v>
      </c>
      <c r="E82" s="6">
        <f>'LAGGING INDICATORS'!E81</f>
        <v>0</v>
      </c>
      <c r="F82" s="6">
        <f>'LAGGING INDICATORS'!F81</f>
        <v>0</v>
      </c>
      <c r="G82" s="6">
        <f>'LAGGING INDICATORS'!G81</f>
        <v>0</v>
      </c>
      <c r="H82" s="6">
        <f>'LAGGING INDICATORS'!H81</f>
        <v>0</v>
      </c>
      <c r="I82" s="6">
        <f>'LAGGING INDICATORS'!I81</f>
        <v>0</v>
      </c>
      <c r="J82" s="6">
        <f>'LAGGING INDICATORS'!J81</f>
        <v>0</v>
      </c>
      <c r="K82" s="6">
        <f>'LAGGING INDICATORS'!K81</f>
        <v>0</v>
      </c>
      <c r="L82" s="7">
        <f>'LEADING INDICATORS'!C81</f>
        <v>0</v>
      </c>
      <c r="M82" s="7">
        <f>'LEADING INDICATORS'!D81</f>
        <v>0</v>
      </c>
      <c r="N82" s="7">
        <f>'LEADING INDICATORS'!E81</f>
        <v>0</v>
      </c>
      <c r="O82" s="7">
        <f>'LEADING INDICATORS'!F81</f>
        <v>0</v>
      </c>
      <c r="P82" s="7">
        <f>'LEADING INDICATORS'!G81</f>
        <v>0</v>
      </c>
      <c r="Q82" s="7">
        <f>'LEADING INDICATORS'!H81</f>
        <v>0</v>
      </c>
      <c r="R82" s="15">
        <f>'ENVIRONMENTAL CONTROLS'!C81</f>
        <v>0</v>
      </c>
      <c r="S82" s="15">
        <f>'ENVIRONMENTAL CONTROLS'!D81</f>
        <v>0</v>
      </c>
      <c r="T82" s="15">
        <f>'ENVIRONMENTAL CONTROLS'!E81</f>
        <v>0</v>
      </c>
      <c r="U82" s="17">
        <f>'ENVIRONMENTAL CONTROLS'!F81</f>
        <v>0</v>
      </c>
      <c r="V82" s="17">
        <f>'ENVIRONMENTAL CONTROLS'!G81</f>
        <v>0</v>
      </c>
      <c r="W82" s="17">
        <f>'ENVIRONMENTAL CONTROLS'!H81</f>
        <v>0</v>
      </c>
      <c r="X82" s="17">
        <f>'ENVIRONMENTAL CONTROLS'!I81</f>
        <v>0</v>
      </c>
      <c r="Y82" s="17">
        <f>'ENVIRONMENTAL CONTROLS'!J81</f>
        <v>0</v>
      </c>
      <c r="Z82" s="17">
        <f>'ENVIRONMENTAL CONTROLS'!K81</f>
        <v>0</v>
      </c>
      <c r="AA82" s="27">
        <f>'SAFETY TRAINING'!C81</f>
        <v>0</v>
      </c>
      <c r="AB82" s="27">
        <f>'SAFETY TRAINING'!D81</f>
        <v>0</v>
      </c>
      <c r="AC82" s="27">
        <f>'SAFETY TRAINING'!E81</f>
        <v>0</v>
      </c>
      <c r="AD82" s="27">
        <f>'SAFETY TRAINING'!F81</f>
        <v>0</v>
      </c>
      <c r="AE82" s="27">
        <f>'SAFETY TRAINING'!G81</f>
        <v>0</v>
      </c>
      <c r="AF82" s="13">
        <f>'5S SCORES'!C81</f>
        <v>0</v>
      </c>
      <c r="AG82" s="58" t="e">
        <f>'QUALITY CONTROL'!C74</f>
        <v>#DIV/0!</v>
      </c>
      <c r="AH82" s="58" t="e">
        <f>'QUALITY CONTROL'!D74</f>
        <v>#DIV/0!</v>
      </c>
      <c r="AI82" s="58" t="e">
        <f>'QUALITY CONTROL'!E74</f>
        <v>#DIV/0!</v>
      </c>
      <c r="AJ82" s="58" t="e">
        <f>'QUALITY CONTROL'!F74</f>
        <v>#DIV/0!</v>
      </c>
      <c r="AK82" s="58" t="e">
        <f>'QUALITY CONTROL'!G74</f>
        <v>#DIV/0!</v>
      </c>
      <c r="AL82" s="58" t="e">
        <f>'QUALITY CONTROL'!H74</f>
        <v>#DIV/0!</v>
      </c>
      <c r="AM82" s="58" t="e">
        <f>'QUALITY CONTROL'!I74</f>
        <v>#DIV/0!</v>
      </c>
      <c r="AN82" s="104" t="e">
        <f>'QUALITY CONTROL'!J74</f>
        <v>#DIV/0!</v>
      </c>
    </row>
    <row r="83" spans="1:40" x14ac:dyDescent="0.2">
      <c r="A83" s="12">
        <v>45231</v>
      </c>
      <c r="B83" s="26" t="s">
        <v>11</v>
      </c>
      <c r="C83" s="6">
        <f>'LAGGING INDICATORS'!C82</f>
        <v>0</v>
      </c>
      <c r="D83" s="6">
        <f>'LAGGING INDICATORS'!D82</f>
        <v>0</v>
      </c>
      <c r="E83" s="6">
        <f>'LAGGING INDICATORS'!E82</f>
        <v>0</v>
      </c>
      <c r="F83" s="6">
        <f>'LAGGING INDICATORS'!F82</f>
        <v>0</v>
      </c>
      <c r="G83" s="6">
        <f>'LAGGING INDICATORS'!G82</f>
        <v>0</v>
      </c>
      <c r="H83" s="6">
        <f>'LAGGING INDICATORS'!H82</f>
        <v>0</v>
      </c>
      <c r="I83" s="6">
        <f>'LAGGING INDICATORS'!I82</f>
        <v>0</v>
      </c>
      <c r="J83" s="6">
        <f>'LAGGING INDICATORS'!J82</f>
        <v>0</v>
      </c>
      <c r="K83" s="6">
        <f>'LAGGING INDICATORS'!K82</f>
        <v>0</v>
      </c>
      <c r="L83" s="7">
        <f>'LEADING INDICATORS'!C82</f>
        <v>0</v>
      </c>
      <c r="M83" s="7">
        <f>'LEADING INDICATORS'!D82</f>
        <v>0</v>
      </c>
      <c r="N83" s="7">
        <f>'LEADING INDICATORS'!E82</f>
        <v>0</v>
      </c>
      <c r="O83" s="7">
        <f>'LEADING INDICATORS'!F82</f>
        <v>0</v>
      </c>
      <c r="P83" s="7">
        <f>'LEADING INDICATORS'!G82</f>
        <v>0</v>
      </c>
      <c r="Q83" s="7">
        <f>'LEADING INDICATORS'!H82</f>
        <v>0</v>
      </c>
      <c r="R83" s="15">
        <f>'ENVIRONMENTAL CONTROLS'!C82</f>
        <v>0</v>
      </c>
      <c r="S83" s="15">
        <f>'ENVIRONMENTAL CONTROLS'!D82</f>
        <v>0</v>
      </c>
      <c r="T83" s="15">
        <f>'ENVIRONMENTAL CONTROLS'!E82</f>
        <v>0</v>
      </c>
      <c r="U83" s="17">
        <f>'ENVIRONMENTAL CONTROLS'!F82</f>
        <v>0</v>
      </c>
      <c r="V83" s="17">
        <f>'ENVIRONMENTAL CONTROLS'!G82</f>
        <v>0</v>
      </c>
      <c r="W83" s="17">
        <f>'ENVIRONMENTAL CONTROLS'!H82</f>
        <v>0</v>
      </c>
      <c r="X83" s="17">
        <f>'ENVIRONMENTAL CONTROLS'!I82</f>
        <v>0</v>
      </c>
      <c r="Y83" s="17">
        <f>'ENVIRONMENTAL CONTROLS'!J82</f>
        <v>0</v>
      </c>
      <c r="Z83" s="17">
        <f>'ENVIRONMENTAL CONTROLS'!K82</f>
        <v>0</v>
      </c>
      <c r="AA83" s="27">
        <f>'SAFETY TRAINING'!C82</f>
        <v>0</v>
      </c>
      <c r="AB83" s="27">
        <f>'SAFETY TRAINING'!D82</f>
        <v>0</v>
      </c>
      <c r="AC83" s="27">
        <f>'SAFETY TRAINING'!E82</f>
        <v>0</v>
      </c>
      <c r="AD83" s="27">
        <f>'SAFETY TRAINING'!F82</f>
        <v>0</v>
      </c>
      <c r="AE83" s="27">
        <f>'SAFETY TRAINING'!G82</f>
        <v>0</v>
      </c>
      <c r="AF83" s="13">
        <f>'5S SCORES'!C82</f>
        <v>0</v>
      </c>
      <c r="AG83" s="58" t="e">
        <f>'QUALITY CONTROL'!C75</f>
        <v>#DIV/0!</v>
      </c>
      <c r="AH83" s="58" t="e">
        <f>'QUALITY CONTROL'!D75</f>
        <v>#DIV/0!</v>
      </c>
      <c r="AI83" s="58" t="e">
        <f>'QUALITY CONTROL'!E75</f>
        <v>#DIV/0!</v>
      </c>
      <c r="AJ83" s="58" t="e">
        <f>'QUALITY CONTROL'!F75</f>
        <v>#DIV/0!</v>
      </c>
      <c r="AK83" s="58" t="e">
        <f>'QUALITY CONTROL'!G75</f>
        <v>#DIV/0!</v>
      </c>
      <c r="AL83" s="58" t="e">
        <f>'QUALITY CONTROL'!H75</f>
        <v>#DIV/0!</v>
      </c>
      <c r="AM83" s="58" t="e">
        <f>'QUALITY CONTROL'!I75</f>
        <v>#DIV/0!</v>
      </c>
      <c r="AN83" s="104" t="e">
        <f>'QUALITY CONTROL'!J75</f>
        <v>#DIV/0!</v>
      </c>
    </row>
    <row r="84" spans="1:40" x14ac:dyDescent="0.2">
      <c r="A84" s="12">
        <v>45231</v>
      </c>
      <c r="B84" s="26" t="s">
        <v>12</v>
      </c>
      <c r="C84" s="6">
        <f>'LAGGING INDICATORS'!C83</f>
        <v>0</v>
      </c>
      <c r="D84" s="6">
        <f>'LAGGING INDICATORS'!D83</f>
        <v>0</v>
      </c>
      <c r="E84" s="6">
        <f>'LAGGING INDICATORS'!E83</f>
        <v>0</v>
      </c>
      <c r="F84" s="6">
        <f>'LAGGING INDICATORS'!F83</f>
        <v>0</v>
      </c>
      <c r="G84" s="6">
        <f>'LAGGING INDICATORS'!G83</f>
        <v>0</v>
      </c>
      <c r="H84" s="6">
        <f>'LAGGING INDICATORS'!H83</f>
        <v>0</v>
      </c>
      <c r="I84" s="6">
        <f>'LAGGING INDICATORS'!I83</f>
        <v>0</v>
      </c>
      <c r="J84" s="6">
        <f>'LAGGING INDICATORS'!J83</f>
        <v>0</v>
      </c>
      <c r="K84" s="6">
        <f>'LAGGING INDICATORS'!K83</f>
        <v>0</v>
      </c>
      <c r="L84" s="7">
        <f>'LEADING INDICATORS'!C83</f>
        <v>0</v>
      </c>
      <c r="M84" s="7">
        <f>'LEADING INDICATORS'!D83</f>
        <v>0</v>
      </c>
      <c r="N84" s="7">
        <f>'LEADING INDICATORS'!E83</f>
        <v>0</v>
      </c>
      <c r="O84" s="7">
        <f>'LEADING INDICATORS'!F83</f>
        <v>0</v>
      </c>
      <c r="P84" s="7">
        <f>'LEADING INDICATORS'!G83</f>
        <v>0</v>
      </c>
      <c r="Q84" s="7">
        <f>'LEADING INDICATORS'!H83</f>
        <v>0</v>
      </c>
      <c r="R84" s="15">
        <f>'ENVIRONMENTAL CONTROLS'!C83</f>
        <v>0</v>
      </c>
      <c r="S84" s="15">
        <f>'ENVIRONMENTAL CONTROLS'!D83</f>
        <v>0</v>
      </c>
      <c r="T84" s="15">
        <f>'ENVIRONMENTAL CONTROLS'!E83</f>
        <v>0</v>
      </c>
      <c r="U84" s="17">
        <f>'ENVIRONMENTAL CONTROLS'!F83</f>
        <v>0</v>
      </c>
      <c r="V84" s="17">
        <f>'ENVIRONMENTAL CONTROLS'!G83</f>
        <v>0</v>
      </c>
      <c r="W84" s="17">
        <f>'ENVIRONMENTAL CONTROLS'!H83</f>
        <v>0</v>
      </c>
      <c r="X84" s="17">
        <f>'ENVIRONMENTAL CONTROLS'!I83</f>
        <v>0</v>
      </c>
      <c r="Y84" s="17">
        <f>'ENVIRONMENTAL CONTROLS'!J83</f>
        <v>0</v>
      </c>
      <c r="Z84" s="17">
        <f>'ENVIRONMENTAL CONTROLS'!K83</f>
        <v>0</v>
      </c>
      <c r="AA84" s="27">
        <f>'SAFETY TRAINING'!C83</f>
        <v>0</v>
      </c>
      <c r="AB84" s="27">
        <f>'SAFETY TRAINING'!D83</f>
        <v>0</v>
      </c>
      <c r="AC84" s="27">
        <f>'SAFETY TRAINING'!E83</f>
        <v>0</v>
      </c>
      <c r="AD84" s="27">
        <f>'SAFETY TRAINING'!F83</f>
        <v>0</v>
      </c>
      <c r="AE84" s="27">
        <f>'SAFETY TRAINING'!G83</f>
        <v>0</v>
      </c>
      <c r="AF84" s="13">
        <f>'5S SCORES'!C83</f>
        <v>0</v>
      </c>
      <c r="AG84" s="58" t="e">
        <f>'QUALITY CONTROL'!C76</f>
        <v>#DIV/0!</v>
      </c>
      <c r="AH84" s="58" t="e">
        <f>'QUALITY CONTROL'!D76</f>
        <v>#DIV/0!</v>
      </c>
      <c r="AI84" s="58" t="e">
        <f>'QUALITY CONTROL'!E76</f>
        <v>#DIV/0!</v>
      </c>
      <c r="AJ84" s="58" t="e">
        <f>'QUALITY CONTROL'!F76</f>
        <v>#DIV/0!</v>
      </c>
      <c r="AK84" s="58" t="e">
        <f>'QUALITY CONTROL'!G76</f>
        <v>#DIV/0!</v>
      </c>
      <c r="AL84" s="58" t="e">
        <f>'QUALITY CONTROL'!H76</f>
        <v>#DIV/0!</v>
      </c>
      <c r="AM84" s="58" t="e">
        <f>'QUALITY CONTROL'!I76</f>
        <v>#DIV/0!</v>
      </c>
      <c r="AN84" s="104" t="e">
        <f>'QUALITY CONTROL'!J76</f>
        <v>#DIV/0!</v>
      </c>
    </row>
    <row r="85" spans="1:40" x14ac:dyDescent="0.2">
      <c r="A85" s="12">
        <v>45231</v>
      </c>
      <c r="B85" s="26" t="s">
        <v>13</v>
      </c>
      <c r="C85" s="6">
        <f>'LAGGING INDICATORS'!C84</f>
        <v>0</v>
      </c>
      <c r="D85" s="6">
        <f>'LAGGING INDICATORS'!D84</f>
        <v>0</v>
      </c>
      <c r="E85" s="6">
        <f>'LAGGING INDICATORS'!E84</f>
        <v>0</v>
      </c>
      <c r="F85" s="6">
        <f>'LAGGING INDICATORS'!F84</f>
        <v>0</v>
      </c>
      <c r="G85" s="6">
        <f>'LAGGING INDICATORS'!G84</f>
        <v>0</v>
      </c>
      <c r="H85" s="6">
        <f>'LAGGING INDICATORS'!H84</f>
        <v>0</v>
      </c>
      <c r="I85" s="6">
        <f>'LAGGING INDICATORS'!I84</f>
        <v>0</v>
      </c>
      <c r="J85" s="6">
        <f>'LAGGING INDICATORS'!J84</f>
        <v>0</v>
      </c>
      <c r="K85" s="6">
        <f>'LAGGING INDICATORS'!K84</f>
        <v>0</v>
      </c>
      <c r="L85" s="7">
        <f>'LEADING INDICATORS'!C84</f>
        <v>0</v>
      </c>
      <c r="M85" s="7">
        <f>'LEADING INDICATORS'!D84</f>
        <v>0</v>
      </c>
      <c r="N85" s="7">
        <f>'LEADING INDICATORS'!E84</f>
        <v>0</v>
      </c>
      <c r="O85" s="7">
        <f>'LEADING INDICATORS'!F84</f>
        <v>0</v>
      </c>
      <c r="P85" s="7">
        <f>'LEADING INDICATORS'!G84</f>
        <v>0</v>
      </c>
      <c r="Q85" s="7">
        <f>'LEADING INDICATORS'!H84</f>
        <v>0</v>
      </c>
      <c r="R85" s="15">
        <f>'ENVIRONMENTAL CONTROLS'!C84</f>
        <v>0</v>
      </c>
      <c r="S85" s="15">
        <f>'ENVIRONMENTAL CONTROLS'!D84</f>
        <v>0</v>
      </c>
      <c r="T85" s="15">
        <f>'ENVIRONMENTAL CONTROLS'!E84</f>
        <v>0</v>
      </c>
      <c r="U85" s="17">
        <f>'ENVIRONMENTAL CONTROLS'!F84</f>
        <v>0</v>
      </c>
      <c r="V85" s="17">
        <f>'ENVIRONMENTAL CONTROLS'!G84</f>
        <v>0</v>
      </c>
      <c r="W85" s="17">
        <f>'ENVIRONMENTAL CONTROLS'!H84</f>
        <v>0</v>
      </c>
      <c r="X85" s="17">
        <f>'ENVIRONMENTAL CONTROLS'!I84</f>
        <v>0</v>
      </c>
      <c r="Y85" s="17">
        <f>'ENVIRONMENTAL CONTROLS'!J84</f>
        <v>0</v>
      </c>
      <c r="Z85" s="17">
        <f>'ENVIRONMENTAL CONTROLS'!K84</f>
        <v>0</v>
      </c>
      <c r="AA85" s="27">
        <f>'SAFETY TRAINING'!C84</f>
        <v>0</v>
      </c>
      <c r="AB85" s="27">
        <f>'SAFETY TRAINING'!D84</f>
        <v>0</v>
      </c>
      <c r="AC85" s="27">
        <f>'SAFETY TRAINING'!E84</f>
        <v>0</v>
      </c>
      <c r="AD85" s="27">
        <f>'SAFETY TRAINING'!F84</f>
        <v>0</v>
      </c>
      <c r="AE85" s="27">
        <f>'SAFETY TRAINING'!G84</f>
        <v>0</v>
      </c>
      <c r="AF85" s="13">
        <f>'5S SCORES'!C84</f>
        <v>0</v>
      </c>
      <c r="AG85" s="58" t="e">
        <f>'QUALITY CONTROL'!C77</f>
        <v>#DIV/0!</v>
      </c>
      <c r="AH85" s="58" t="e">
        <f>'QUALITY CONTROL'!D77</f>
        <v>#DIV/0!</v>
      </c>
      <c r="AI85" s="58" t="e">
        <f>'QUALITY CONTROL'!E77</f>
        <v>#DIV/0!</v>
      </c>
      <c r="AJ85" s="58" t="e">
        <f>'QUALITY CONTROL'!F77</f>
        <v>#DIV/0!</v>
      </c>
      <c r="AK85" s="58" t="e">
        <f>'QUALITY CONTROL'!G77</f>
        <v>#DIV/0!</v>
      </c>
      <c r="AL85" s="58" t="e">
        <f>'QUALITY CONTROL'!H77</f>
        <v>#DIV/0!</v>
      </c>
      <c r="AM85" s="58" t="e">
        <f>'QUALITY CONTROL'!I77</f>
        <v>#DIV/0!</v>
      </c>
      <c r="AN85" s="104" t="e">
        <f>'QUALITY CONTROL'!J77</f>
        <v>#DIV/0!</v>
      </c>
    </row>
    <row r="86" spans="1:40" x14ac:dyDescent="0.2">
      <c r="A86" s="12">
        <v>45231</v>
      </c>
      <c r="B86" s="26" t="s">
        <v>14</v>
      </c>
      <c r="C86" s="6">
        <f>'LAGGING INDICATORS'!C85</f>
        <v>0</v>
      </c>
      <c r="D86" s="6">
        <f>'LAGGING INDICATORS'!D85</f>
        <v>0</v>
      </c>
      <c r="E86" s="6">
        <f>'LAGGING INDICATORS'!E85</f>
        <v>0</v>
      </c>
      <c r="F86" s="6">
        <f>'LAGGING INDICATORS'!F85</f>
        <v>0</v>
      </c>
      <c r="G86" s="6">
        <f>'LAGGING INDICATORS'!G85</f>
        <v>0</v>
      </c>
      <c r="H86" s="6">
        <f>'LAGGING INDICATORS'!H85</f>
        <v>0</v>
      </c>
      <c r="I86" s="6">
        <f>'LAGGING INDICATORS'!I85</f>
        <v>0</v>
      </c>
      <c r="J86" s="6">
        <f>'LAGGING INDICATORS'!J85</f>
        <v>0</v>
      </c>
      <c r="K86" s="6">
        <f>'LAGGING INDICATORS'!K85</f>
        <v>0</v>
      </c>
      <c r="L86" s="7">
        <f>'LEADING INDICATORS'!C85</f>
        <v>0</v>
      </c>
      <c r="M86" s="7">
        <f>'LEADING INDICATORS'!D85</f>
        <v>0</v>
      </c>
      <c r="N86" s="7">
        <f>'LEADING INDICATORS'!E85</f>
        <v>0</v>
      </c>
      <c r="O86" s="7">
        <f>'LEADING INDICATORS'!F85</f>
        <v>0</v>
      </c>
      <c r="P86" s="7">
        <f>'LEADING INDICATORS'!G85</f>
        <v>0</v>
      </c>
      <c r="Q86" s="7">
        <f>'LEADING INDICATORS'!H85</f>
        <v>0</v>
      </c>
      <c r="R86" s="15">
        <f>'ENVIRONMENTAL CONTROLS'!C85</f>
        <v>0</v>
      </c>
      <c r="S86" s="15">
        <f>'ENVIRONMENTAL CONTROLS'!D85</f>
        <v>0</v>
      </c>
      <c r="T86" s="15">
        <f>'ENVIRONMENTAL CONTROLS'!E85</f>
        <v>0</v>
      </c>
      <c r="U86" s="17">
        <f>'ENVIRONMENTAL CONTROLS'!F85</f>
        <v>0</v>
      </c>
      <c r="V86" s="17">
        <f>'ENVIRONMENTAL CONTROLS'!G85</f>
        <v>0</v>
      </c>
      <c r="W86" s="17">
        <f>'ENVIRONMENTAL CONTROLS'!H85</f>
        <v>0</v>
      </c>
      <c r="X86" s="17">
        <f>'ENVIRONMENTAL CONTROLS'!I85</f>
        <v>0</v>
      </c>
      <c r="Y86" s="17">
        <f>'ENVIRONMENTAL CONTROLS'!J85</f>
        <v>0</v>
      </c>
      <c r="Z86" s="17">
        <f>'ENVIRONMENTAL CONTROLS'!K85</f>
        <v>0</v>
      </c>
      <c r="AA86" s="27">
        <f>'SAFETY TRAINING'!C85</f>
        <v>0</v>
      </c>
      <c r="AB86" s="27">
        <f>'SAFETY TRAINING'!D85</f>
        <v>0</v>
      </c>
      <c r="AC86" s="27">
        <f>'SAFETY TRAINING'!E85</f>
        <v>0</v>
      </c>
      <c r="AD86" s="27">
        <f>'SAFETY TRAINING'!F85</f>
        <v>0</v>
      </c>
      <c r="AE86" s="27">
        <f>'SAFETY TRAINING'!G85</f>
        <v>0</v>
      </c>
      <c r="AF86" s="13">
        <f>'5S SCORES'!C85</f>
        <v>0</v>
      </c>
      <c r="AG86" s="58" t="e">
        <f>'QUALITY CONTROL'!C78</f>
        <v>#DIV/0!</v>
      </c>
      <c r="AH86" s="58" t="e">
        <f>'QUALITY CONTROL'!D78</f>
        <v>#DIV/0!</v>
      </c>
      <c r="AI86" s="58" t="e">
        <f>'QUALITY CONTROL'!E78</f>
        <v>#DIV/0!</v>
      </c>
      <c r="AJ86" s="58" t="e">
        <f>'QUALITY CONTROL'!F78</f>
        <v>#DIV/0!</v>
      </c>
      <c r="AK86" s="58" t="e">
        <f>'QUALITY CONTROL'!G78</f>
        <v>#DIV/0!</v>
      </c>
      <c r="AL86" s="58" t="e">
        <f>'QUALITY CONTROL'!H78</f>
        <v>#DIV/0!</v>
      </c>
      <c r="AM86" s="58" t="e">
        <f>'QUALITY CONTROL'!I78</f>
        <v>#DIV/0!</v>
      </c>
      <c r="AN86" s="104" t="e">
        <f>'QUALITY CONTROL'!J78</f>
        <v>#DIV/0!</v>
      </c>
    </row>
    <row r="87" spans="1:40" x14ac:dyDescent="0.2">
      <c r="A87" s="12">
        <v>45231</v>
      </c>
      <c r="B87" s="26" t="s">
        <v>15</v>
      </c>
      <c r="C87" s="6">
        <f>'LAGGING INDICATORS'!C86</f>
        <v>0</v>
      </c>
      <c r="D87" s="6">
        <f>'LAGGING INDICATORS'!D86</f>
        <v>0</v>
      </c>
      <c r="E87" s="6">
        <f>'LAGGING INDICATORS'!E86</f>
        <v>0</v>
      </c>
      <c r="F87" s="6">
        <f>'LAGGING INDICATORS'!F86</f>
        <v>0</v>
      </c>
      <c r="G87" s="6">
        <f>'LAGGING INDICATORS'!G86</f>
        <v>0</v>
      </c>
      <c r="H87" s="6">
        <f>'LAGGING INDICATORS'!H86</f>
        <v>0</v>
      </c>
      <c r="I87" s="6">
        <f>'LAGGING INDICATORS'!I86</f>
        <v>0</v>
      </c>
      <c r="J87" s="6">
        <f>'LAGGING INDICATORS'!J86</f>
        <v>0</v>
      </c>
      <c r="K87" s="6">
        <f>'LAGGING INDICATORS'!K86</f>
        <v>0</v>
      </c>
      <c r="L87" s="7">
        <f>'LEADING INDICATORS'!C86</f>
        <v>0</v>
      </c>
      <c r="M87" s="7">
        <f>'LEADING INDICATORS'!D86</f>
        <v>0</v>
      </c>
      <c r="N87" s="7">
        <f>'LEADING INDICATORS'!E86</f>
        <v>0</v>
      </c>
      <c r="O87" s="7">
        <f>'LEADING INDICATORS'!F86</f>
        <v>0</v>
      </c>
      <c r="P87" s="7">
        <f>'LEADING INDICATORS'!G86</f>
        <v>0</v>
      </c>
      <c r="Q87" s="7">
        <f>'LEADING INDICATORS'!H86</f>
        <v>0</v>
      </c>
      <c r="R87" s="15">
        <f>'ENVIRONMENTAL CONTROLS'!C86</f>
        <v>0</v>
      </c>
      <c r="S87" s="15">
        <f>'ENVIRONMENTAL CONTROLS'!D86</f>
        <v>0</v>
      </c>
      <c r="T87" s="15">
        <f>'ENVIRONMENTAL CONTROLS'!E86</f>
        <v>0</v>
      </c>
      <c r="U87" s="17">
        <f>'ENVIRONMENTAL CONTROLS'!F86</f>
        <v>0</v>
      </c>
      <c r="V87" s="17">
        <f>'ENVIRONMENTAL CONTROLS'!G86</f>
        <v>0</v>
      </c>
      <c r="W87" s="17">
        <f>'ENVIRONMENTAL CONTROLS'!H86</f>
        <v>0</v>
      </c>
      <c r="X87" s="17">
        <f>'ENVIRONMENTAL CONTROLS'!I86</f>
        <v>0</v>
      </c>
      <c r="Y87" s="17">
        <f>'ENVIRONMENTAL CONTROLS'!J86</f>
        <v>0</v>
      </c>
      <c r="Z87" s="17">
        <f>'ENVIRONMENTAL CONTROLS'!K86</f>
        <v>0</v>
      </c>
      <c r="AA87" s="27">
        <f>'SAFETY TRAINING'!C86</f>
        <v>0</v>
      </c>
      <c r="AB87" s="27">
        <f>'SAFETY TRAINING'!D86</f>
        <v>0</v>
      </c>
      <c r="AC87" s="27">
        <f>'SAFETY TRAINING'!E86</f>
        <v>0</v>
      </c>
      <c r="AD87" s="27">
        <f>'SAFETY TRAINING'!F86</f>
        <v>0</v>
      </c>
      <c r="AE87" s="27">
        <f>'SAFETY TRAINING'!G86</f>
        <v>0</v>
      </c>
      <c r="AF87" s="13">
        <f>'5S SCORES'!C86</f>
        <v>0</v>
      </c>
      <c r="AG87" s="58" t="e">
        <f>'QUALITY CONTROL'!C79</f>
        <v>#DIV/0!</v>
      </c>
      <c r="AH87" s="58" t="e">
        <f>'QUALITY CONTROL'!D79</f>
        <v>#DIV/0!</v>
      </c>
      <c r="AI87" s="58" t="e">
        <f>'QUALITY CONTROL'!E79</f>
        <v>#DIV/0!</v>
      </c>
      <c r="AJ87" s="58" t="e">
        <f>'QUALITY CONTROL'!F79</f>
        <v>#DIV/0!</v>
      </c>
      <c r="AK87" s="58" t="e">
        <f>'QUALITY CONTROL'!G79</f>
        <v>#DIV/0!</v>
      </c>
      <c r="AL87" s="58" t="e">
        <f>'QUALITY CONTROL'!H79</f>
        <v>#DIV/0!</v>
      </c>
      <c r="AM87" s="58" t="e">
        <f>'QUALITY CONTROL'!I79</f>
        <v>#DIV/0!</v>
      </c>
      <c r="AN87" s="104" t="e">
        <f>'QUALITY CONTROL'!J79</f>
        <v>#DIV/0!</v>
      </c>
    </row>
    <row r="88" spans="1:40" x14ac:dyDescent="0.2">
      <c r="A88" s="12">
        <v>45231</v>
      </c>
      <c r="B88" s="26" t="s">
        <v>16</v>
      </c>
      <c r="C88" s="6">
        <f>'LAGGING INDICATORS'!C87</f>
        <v>0</v>
      </c>
      <c r="D88" s="6">
        <f>'LAGGING INDICATORS'!D87</f>
        <v>0</v>
      </c>
      <c r="E88" s="6">
        <f>'LAGGING INDICATORS'!E87</f>
        <v>0</v>
      </c>
      <c r="F88" s="6">
        <f>'LAGGING INDICATORS'!F87</f>
        <v>0</v>
      </c>
      <c r="G88" s="6">
        <f>'LAGGING INDICATORS'!G87</f>
        <v>0</v>
      </c>
      <c r="H88" s="6">
        <f>'LAGGING INDICATORS'!H87</f>
        <v>0</v>
      </c>
      <c r="I88" s="6">
        <f>'LAGGING INDICATORS'!I87</f>
        <v>0</v>
      </c>
      <c r="J88" s="6">
        <f>'LAGGING INDICATORS'!J87</f>
        <v>0</v>
      </c>
      <c r="K88" s="6">
        <f>'LAGGING INDICATORS'!K87</f>
        <v>0</v>
      </c>
      <c r="L88" s="7">
        <f>'LEADING INDICATORS'!C87</f>
        <v>0</v>
      </c>
      <c r="M88" s="7">
        <f>'LEADING INDICATORS'!D87</f>
        <v>0</v>
      </c>
      <c r="N88" s="7">
        <f>'LEADING INDICATORS'!E87</f>
        <v>0</v>
      </c>
      <c r="O88" s="7">
        <f>'LEADING INDICATORS'!F87</f>
        <v>0</v>
      </c>
      <c r="P88" s="7">
        <f>'LEADING INDICATORS'!G87</f>
        <v>0</v>
      </c>
      <c r="Q88" s="7">
        <f>'LEADING INDICATORS'!H87</f>
        <v>0</v>
      </c>
      <c r="R88" s="15">
        <f>'ENVIRONMENTAL CONTROLS'!C87</f>
        <v>0</v>
      </c>
      <c r="S88" s="15">
        <f>'ENVIRONMENTAL CONTROLS'!D87</f>
        <v>0</v>
      </c>
      <c r="T88" s="15">
        <f>'ENVIRONMENTAL CONTROLS'!E87</f>
        <v>0</v>
      </c>
      <c r="U88" s="17">
        <f>'ENVIRONMENTAL CONTROLS'!F87</f>
        <v>0</v>
      </c>
      <c r="V88" s="17">
        <f>'ENVIRONMENTAL CONTROLS'!G87</f>
        <v>0</v>
      </c>
      <c r="W88" s="17">
        <f>'ENVIRONMENTAL CONTROLS'!H87</f>
        <v>0</v>
      </c>
      <c r="X88" s="17">
        <f>'ENVIRONMENTAL CONTROLS'!I87</f>
        <v>0</v>
      </c>
      <c r="Y88" s="17">
        <f>'ENVIRONMENTAL CONTROLS'!J87</f>
        <v>0</v>
      </c>
      <c r="Z88" s="17">
        <f>'ENVIRONMENTAL CONTROLS'!K87</f>
        <v>0</v>
      </c>
      <c r="AA88" s="27">
        <f>'SAFETY TRAINING'!C87</f>
        <v>0</v>
      </c>
      <c r="AB88" s="27">
        <f>'SAFETY TRAINING'!D87</f>
        <v>0</v>
      </c>
      <c r="AC88" s="27">
        <f>'SAFETY TRAINING'!E87</f>
        <v>0</v>
      </c>
      <c r="AD88" s="27">
        <f>'SAFETY TRAINING'!F87</f>
        <v>0</v>
      </c>
      <c r="AE88" s="27">
        <f>'SAFETY TRAINING'!G87</f>
        <v>0</v>
      </c>
      <c r="AF88" s="13">
        <f>'5S SCORES'!C87</f>
        <v>0</v>
      </c>
      <c r="AG88" s="58" t="e">
        <f>'QUALITY CONTROL'!C80</f>
        <v>#DIV/0!</v>
      </c>
      <c r="AH88" s="58" t="e">
        <f>'QUALITY CONTROL'!D80</f>
        <v>#DIV/0!</v>
      </c>
      <c r="AI88" s="58" t="e">
        <f>'QUALITY CONTROL'!E80</f>
        <v>#DIV/0!</v>
      </c>
      <c r="AJ88" s="58" t="e">
        <f>'QUALITY CONTROL'!F80</f>
        <v>#DIV/0!</v>
      </c>
      <c r="AK88" s="58" t="e">
        <f>'QUALITY CONTROL'!G80</f>
        <v>#DIV/0!</v>
      </c>
      <c r="AL88" s="58" t="e">
        <f>'QUALITY CONTROL'!H80</f>
        <v>#DIV/0!</v>
      </c>
      <c r="AM88" s="58" t="e">
        <f>'QUALITY CONTROL'!I80</f>
        <v>#DIV/0!</v>
      </c>
      <c r="AN88" s="104" t="e">
        <f>'QUALITY CONTROL'!J80</f>
        <v>#DIV/0!</v>
      </c>
    </row>
    <row r="89" spans="1:40" x14ac:dyDescent="0.2">
      <c r="A89" s="12">
        <v>45231</v>
      </c>
      <c r="B89" s="26" t="s">
        <v>33</v>
      </c>
      <c r="C89" s="6">
        <f>'LAGGING INDICATORS'!C88</f>
        <v>0</v>
      </c>
      <c r="D89" s="6">
        <f>'LAGGING INDICATORS'!D88</f>
        <v>0</v>
      </c>
      <c r="E89" s="6">
        <f>'LAGGING INDICATORS'!E88</f>
        <v>0</v>
      </c>
      <c r="F89" s="6">
        <f>'LAGGING INDICATORS'!F88</f>
        <v>0</v>
      </c>
      <c r="G89" s="6">
        <f>'LAGGING INDICATORS'!G88</f>
        <v>0</v>
      </c>
      <c r="H89" s="6">
        <f>'LAGGING INDICATORS'!H88</f>
        <v>0</v>
      </c>
      <c r="I89" s="6">
        <f>'LAGGING INDICATORS'!I88</f>
        <v>0</v>
      </c>
      <c r="J89" s="6">
        <f>'LAGGING INDICATORS'!J88</f>
        <v>0</v>
      </c>
      <c r="K89" s="6">
        <f>'LAGGING INDICATORS'!K88</f>
        <v>0</v>
      </c>
      <c r="L89" s="7">
        <f>'LEADING INDICATORS'!C88</f>
        <v>0</v>
      </c>
      <c r="M89" s="7">
        <f>'LEADING INDICATORS'!D88</f>
        <v>0</v>
      </c>
      <c r="N89" s="7">
        <f>'LEADING INDICATORS'!E88</f>
        <v>0</v>
      </c>
      <c r="O89" s="7">
        <f>'LEADING INDICATORS'!F88</f>
        <v>0</v>
      </c>
      <c r="P89" s="7">
        <f>'LEADING INDICATORS'!G88</f>
        <v>0</v>
      </c>
      <c r="Q89" s="7">
        <f>'LEADING INDICATORS'!H88</f>
        <v>0</v>
      </c>
      <c r="R89" s="15">
        <f>'ENVIRONMENTAL CONTROLS'!C88</f>
        <v>0</v>
      </c>
      <c r="S89" s="15">
        <f>'ENVIRONMENTAL CONTROLS'!D88</f>
        <v>0</v>
      </c>
      <c r="T89" s="15">
        <f>'ENVIRONMENTAL CONTROLS'!E88</f>
        <v>0</v>
      </c>
      <c r="U89" s="17">
        <f>'ENVIRONMENTAL CONTROLS'!F88</f>
        <v>0</v>
      </c>
      <c r="V89" s="17">
        <f>'ENVIRONMENTAL CONTROLS'!G88</f>
        <v>0</v>
      </c>
      <c r="W89" s="17">
        <f>'ENVIRONMENTAL CONTROLS'!H88</f>
        <v>0</v>
      </c>
      <c r="X89" s="17">
        <f>'ENVIRONMENTAL CONTROLS'!I88</f>
        <v>0</v>
      </c>
      <c r="Y89" s="17">
        <f>'ENVIRONMENTAL CONTROLS'!J88</f>
        <v>0</v>
      </c>
      <c r="Z89" s="17">
        <f>'ENVIRONMENTAL CONTROLS'!K88</f>
        <v>0</v>
      </c>
      <c r="AA89" s="27">
        <f>'SAFETY TRAINING'!C88</f>
        <v>0</v>
      </c>
      <c r="AB89" s="27">
        <f>'SAFETY TRAINING'!D88</f>
        <v>0</v>
      </c>
      <c r="AC89" s="27">
        <f>'SAFETY TRAINING'!E88</f>
        <v>0</v>
      </c>
      <c r="AD89" s="27">
        <f>'SAFETY TRAINING'!F88</f>
        <v>0</v>
      </c>
      <c r="AE89" s="27">
        <f>'SAFETY TRAINING'!G88</f>
        <v>0</v>
      </c>
      <c r="AF89" s="13">
        <f>'5S SCORES'!C88</f>
        <v>0</v>
      </c>
      <c r="AG89" s="58" t="e">
        <f>'QUALITY CONTROL'!C81</f>
        <v>#DIV/0!</v>
      </c>
      <c r="AH89" s="58" t="e">
        <f>'QUALITY CONTROL'!D81</f>
        <v>#DIV/0!</v>
      </c>
      <c r="AI89" s="58" t="e">
        <f>'QUALITY CONTROL'!E81</f>
        <v>#DIV/0!</v>
      </c>
      <c r="AJ89" s="58" t="e">
        <f>'QUALITY CONTROL'!F81</f>
        <v>#DIV/0!</v>
      </c>
      <c r="AK89" s="58" t="e">
        <f>'QUALITY CONTROL'!G81</f>
        <v>#DIV/0!</v>
      </c>
      <c r="AL89" s="58" t="e">
        <f>'QUALITY CONTROL'!H81</f>
        <v>#DIV/0!</v>
      </c>
      <c r="AM89" s="58" t="e">
        <f>'QUALITY CONTROL'!I81</f>
        <v>#DIV/0!</v>
      </c>
      <c r="AN89" s="104" t="e">
        <f>'QUALITY CONTROL'!J81</f>
        <v>#DIV/0!</v>
      </c>
    </row>
    <row r="90" spans="1:40" x14ac:dyDescent="0.2">
      <c r="A90" s="12">
        <v>45231</v>
      </c>
      <c r="B90" s="26" t="s">
        <v>261</v>
      </c>
      <c r="C90" s="6"/>
      <c r="D90" s="6"/>
      <c r="E90" s="6"/>
      <c r="F90" s="6"/>
      <c r="G90" s="6"/>
      <c r="H90" s="6"/>
      <c r="I90" s="6"/>
      <c r="J90" s="6"/>
      <c r="K90" s="6"/>
      <c r="L90" s="7"/>
      <c r="M90" s="7"/>
      <c r="N90" s="7"/>
      <c r="O90" s="7"/>
      <c r="P90" s="7"/>
      <c r="Q90" s="7"/>
      <c r="R90" s="15"/>
      <c r="S90" s="15"/>
      <c r="T90" s="15"/>
      <c r="U90" s="17">
        <f>'ENVIRONMENTAL CONTROLS'!F89</f>
        <v>0</v>
      </c>
      <c r="V90" s="17"/>
      <c r="W90" s="17"/>
      <c r="X90" s="17"/>
      <c r="Y90" s="17"/>
      <c r="Z90" s="17"/>
      <c r="AA90" s="27"/>
      <c r="AB90" s="27"/>
      <c r="AC90" s="27"/>
      <c r="AD90" s="27"/>
      <c r="AE90" s="27"/>
      <c r="AF90" s="13"/>
      <c r="AG90" s="58"/>
      <c r="AH90" s="58"/>
      <c r="AI90" s="58"/>
      <c r="AJ90" s="58"/>
      <c r="AK90" s="58"/>
      <c r="AL90" s="58"/>
      <c r="AM90" s="58"/>
      <c r="AN90" s="104"/>
    </row>
    <row r="91" spans="1:40" x14ac:dyDescent="0.2">
      <c r="A91" s="12">
        <v>45261</v>
      </c>
      <c r="B91" s="26" t="s">
        <v>18</v>
      </c>
      <c r="C91" s="6">
        <f>'LAGGING INDICATORS'!C90</f>
        <v>0</v>
      </c>
      <c r="D91" s="6">
        <f>'LAGGING INDICATORS'!D90</f>
        <v>0</v>
      </c>
      <c r="E91" s="6">
        <f>'LAGGING INDICATORS'!E90</f>
        <v>0</v>
      </c>
      <c r="F91" s="6">
        <f>'LAGGING INDICATORS'!F90</f>
        <v>0</v>
      </c>
      <c r="G91" s="6">
        <f>'LAGGING INDICATORS'!G90</f>
        <v>0</v>
      </c>
      <c r="H91" s="6">
        <f>'LAGGING INDICATORS'!H90</f>
        <v>0</v>
      </c>
      <c r="I91" s="6">
        <f>'LAGGING INDICATORS'!I90</f>
        <v>0</v>
      </c>
      <c r="J91" s="6">
        <f>'LAGGING INDICATORS'!J90</f>
        <v>0</v>
      </c>
      <c r="K91" s="6">
        <f>'LAGGING INDICATORS'!K90</f>
        <v>0</v>
      </c>
      <c r="L91" s="7">
        <f>'LEADING INDICATORS'!C90</f>
        <v>0</v>
      </c>
      <c r="M91" s="7">
        <f>'LEADING INDICATORS'!D90</f>
        <v>0</v>
      </c>
      <c r="N91" s="7">
        <f>'LEADING INDICATORS'!E90</f>
        <v>0</v>
      </c>
      <c r="O91" s="7">
        <f>'LEADING INDICATORS'!F90</f>
        <v>0</v>
      </c>
      <c r="P91" s="7">
        <f>'LEADING INDICATORS'!G90</f>
        <v>0</v>
      </c>
      <c r="Q91" s="7">
        <f>'LEADING INDICATORS'!H90</f>
        <v>0</v>
      </c>
      <c r="R91" s="15">
        <f>'ENVIRONMENTAL CONTROLS'!C90</f>
        <v>0</v>
      </c>
      <c r="S91" s="15">
        <f>'ENVIRONMENTAL CONTROLS'!D90</f>
        <v>0</v>
      </c>
      <c r="T91" s="15">
        <f>'ENVIRONMENTAL CONTROLS'!E90</f>
        <v>0</v>
      </c>
      <c r="U91" s="17">
        <f>'ENVIRONMENTAL CONTROLS'!F90</f>
        <v>0</v>
      </c>
      <c r="V91" s="17">
        <f>'ENVIRONMENTAL CONTROLS'!G90</f>
        <v>0</v>
      </c>
      <c r="W91" s="17">
        <f>'ENVIRONMENTAL CONTROLS'!H90</f>
        <v>0</v>
      </c>
      <c r="X91" s="17">
        <f>'ENVIRONMENTAL CONTROLS'!I90</f>
        <v>0</v>
      </c>
      <c r="Y91" s="17">
        <f>'ENVIRONMENTAL CONTROLS'!J90</f>
        <v>0</v>
      </c>
      <c r="Z91" s="17">
        <f>'ENVIRONMENTAL CONTROLS'!K90</f>
        <v>0</v>
      </c>
      <c r="AA91" s="27">
        <f>'SAFETY TRAINING'!C90</f>
        <v>0</v>
      </c>
      <c r="AB91" s="27">
        <f>'SAFETY TRAINING'!D90</f>
        <v>0</v>
      </c>
      <c r="AC91" s="27">
        <f>'SAFETY TRAINING'!E90</f>
        <v>0</v>
      </c>
      <c r="AD91" s="27">
        <f>'SAFETY TRAINING'!F90</f>
        <v>0</v>
      </c>
      <c r="AE91" s="27">
        <f>'SAFETY TRAINING'!G90</f>
        <v>0</v>
      </c>
      <c r="AF91" s="13">
        <f>'5S SCORES'!C90</f>
        <v>0</v>
      </c>
      <c r="AG91" s="58" t="e">
        <f>'QUALITY CONTROL'!C82</f>
        <v>#DIV/0!</v>
      </c>
      <c r="AH91" s="58" t="e">
        <f>'QUALITY CONTROL'!D82</f>
        <v>#DIV/0!</v>
      </c>
      <c r="AI91" s="58" t="e">
        <f>'QUALITY CONTROL'!E82</f>
        <v>#DIV/0!</v>
      </c>
      <c r="AJ91" s="58" t="e">
        <f>'QUALITY CONTROL'!F82</f>
        <v>#DIV/0!</v>
      </c>
      <c r="AK91" s="58" t="e">
        <f>'QUALITY CONTROL'!G82</f>
        <v>#DIV/0!</v>
      </c>
      <c r="AL91" s="58" t="e">
        <f>'QUALITY CONTROL'!H82</f>
        <v>#DIV/0!</v>
      </c>
      <c r="AM91" s="58" t="e">
        <f>'QUALITY CONTROL'!I82</f>
        <v>#DIV/0!</v>
      </c>
      <c r="AN91" s="104" t="e">
        <f>'QUALITY CONTROL'!J82</f>
        <v>#DIV/0!</v>
      </c>
    </row>
    <row r="92" spans="1:40" x14ac:dyDescent="0.2">
      <c r="A92" s="12">
        <v>45261</v>
      </c>
      <c r="B92" s="26" t="s">
        <v>9</v>
      </c>
      <c r="C92" s="6">
        <f>'LAGGING INDICATORS'!C91</f>
        <v>0</v>
      </c>
      <c r="D92" s="6">
        <f>'LAGGING INDICATORS'!D91</f>
        <v>0</v>
      </c>
      <c r="E92" s="6">
        <f>'LAGGING INDICATORS'!E91</f>
        <v>0</v>
      </c>
      <c r="F92" s="6">
        <f>'LAGGING INDICATORS'!F91</f>
        <v>0</v>
      </c>
      <c r="G92" s="6">
        <f>'LAGGING INDICATORS'!G91</f>
        <v>0</v>
      </c>
      <c r="H92" s="6">
        <f>'LAGGING INDICATORS'!H91</f>
        <v>0</v>
      </c>
      <c r="I92" s="6">
        <f>'LAGGING INDICATORS'!I91</f>
        <v>0</v>
      </c>
      <c r="J92" s="6">
        <f>'LAGGING INDICATORS'!J91</f>
        <v>0</v>
      </c>
      <c r="K92" s="6">
        <f>'LAGGING INDICATORS'!K91</f>
        <v>0</v>
      </c>
      <c r="L92" s="7">
        <f>'LEADING INDICATORS'!C91</f>
        <v>0</v>
      </c>
      <c r="M92" s="7">
        <f>'LEADING INDICATORS'!D91</f>
        <v>0</v>
      </c>
      <c r="N92" s="7">
        <f>'LEADING INDICATORS'!E91</f>
        <v>0</v>
      </c>
      <c r="O92" s="7">
        <f>'LEADING INDICATORS'!F91</f>
        <v>0</v>
      </c>
      <c r="P92" s="7">
        <f>'LEADING INDICATORS'!G91</f>
        <v>0</v>
      </c>
      <c r="Q92" s="7">
        <f>'LEADING INDICATORS'!H91</f>
        <v>0</v>
      </c>
      <c r="R92" s="15">
        <f>'ENVIRONMENTAL CONTROLS'!C91</f>
        <v>0</v>
      </c>
      <c r="S92" s="15">
        <f>'ENVIRONMENTAL CONTROLS'!D91</f>
        <v>0</v>
      </c>
      <c r="T92" s="15">
        <f>'ENVIRONMENTAL CONTROLS'!E91</f>
        <v>0</v>
      </c>
      <c r="U92" s="17">
        <f>'ENVIRONMENTAL CONTROLS'!F91</f>
        <v>0</v>
      </c>
      <c r="V92" s="17">
        <f>'ENVIRONMENTAL CONTROLS'!G91</f>
        <v>0</v>
      </c>
      <c r="W92" s="17">
        <f>'ENVIRONMENTAL CONTROLS'!H91</f>
        <v>0</v>
      </c>
      <c r="X92" s="17">
        <f>'ENVIRONMENTAL CONTROLS'!I91</f>
        <v>0</v>
      </c>
      <c r="Y92" s="17">
        <f>'ENVIRONMENTAL CONTROLS'!J91</f>
        <v>0</v>
      </c>
      <c r="Z92" s="17">
        <f>'ENVIRONMENTAL CONTROLS'!K91</f>
        <v>0</v>
      </c>
      <c r="AA92" s="27">
        <f>'SAFETY TRAINING'!C91</f>
        <v>0</v>
      </c>
      <c r="AB92" s="27">
        <f>'SAFETY TRAINING'!D91</f>
        <v>0</v>
      </c>
      <c r="AC92" s="27">
        <f>'SAFETY TRAINING'!E91</f>
        <v>0</v>
      </c>
      <c r="AD92" s="27">
        <f>'SAFETY TRAINING'!F91</f>
        <v>0</v>
      </c>
      <c r="AE92" s="27">
        <f>'SAFETY TRAINING'!G91</f>
        <v>0</v>
      </c>
      <c r="AF92" s="13">
        <f>'5S SCORES'!C91</f>
        <v>0</v>
      </c>
      <c r="AG92" s="58" t="e">
        <f>'QUALITY CONTROL'!C83</f>
        <v>#DIV/0!</v>
      </c>
      <c r="AH92" s="58" t="e">
        <f>'QUALITY CONTROL'!D83</f>
        <v>#DIV/0!</v>
      </c>
      <c r="AI92" s="58" t="e">
        <f>'QUALITY CONTROL'!E83</f>
        <v>#DIV/0!</v>
      </c>
      <c r="AJ92" s="58" t="e">
        <f>'QUALITY CONTROL'!F83</f>
        <v>#DIV/0!</v>
      </c>
      <c r="AK92" s="58" t="e">
        <f>'QUALITY CONTROL'!G83</f>
        <v>#DIV/0!</v>
      </c>
      <c r="AL92" s="58" t="e">
        <f>'QUALITY CONTROL'!H83</f>
        <v>#DIV/0!</v>
      </c>
      <c r="AM92" s="58" t="e">
        <f>'QUALITY CONTROL'!I83</f>
        <v>#DIV/0!</v>
      </c>
      <c r="AN92" s="104" t="e">
        <f>'QUALITY CONTROL'!J83</f>
        <v>#DIV/0!</v>
      </c>
    </row>
    <row r="93" spans="1:40" x14ac:dyDescent="0.2">
      <c r="A93" s="12">
        <v>45261</v>
      </c>
      <c r="B93" s="26" t="s">
        <v>10</v>
      </c>
      <c r="C93" s="6">
        <f>'LAGGING INDICATORS'!C92</f>
        <v>0</v>
      </c>
      <c r="D93" s="6">
        <f>'LAGGING INDICATORS'!D92</f>
        <v>0</v>
      </c>
      <c r="E93" s="6">
        <f>'LAGGING INDICATORS'!E92</f>
        <v>0</v>
      </c>
      <c r="F93" s="6">
        <f>'LAGGING INDICATORS'!F92</f>
        <v>0</v>
      </c>
      <c r="G93" s="6">
        <f>'LAGGING INDICATORS'!G92</f>
        <v>0</v>
      </c>
      <c r="H93" s="6">
        <f>'LAGGING INDICATORS'!H92</f>
        <v>0</v>
      </c>
      <c r="I93" s="6">
        <f>'LAGGING INDICATORS'!I92</f>
        <v>0</v>
      </c>
      <c r="J93" s="6">
        <f>'LAGGING INDICATORS'!J92</f>
        <v>0</v>
      </c>
      <c r="K93" s="6">
        <f>'LAGGING INDICATORS'!K92</f>
        <v>0</v>
      </c>
      <c r="L93" s="7">
        <f>'LEADING INDICATORS'!C92</f>
        <v>0</v>
      </c>
      <c r="M93" s="7">
        <f>'LEADING INDICATORS'!D92</f>
        <v>0</v>
      </c>
      <c r="N93" s="7">
        <f>'LEADING INDICATORS'!E92</f>
        <v>0</v>
      </c>
      <c r="O93" s="7">
        <f>'LEADING INDICATORS'!F92</f>
        <v>0</v>
      </c>
      <c r="P93" s="7">
        <f>'LEADING INDICATORS'!G92</f>
        <v>0</v>
      </c>
      <c r="Q93" s="7">
        <f>'LEADING INDICATORS'!H92</f>
        <v>0</v>
      </c>
      <c r="R93" s="15">
        <f>'ENVIRONMENTAL CONTROLS'!C92</f>
        <v>0</v>
      </c>
      <c r="S93" s="15">
        <f>'ENVIRONMENTAL CONTROLS'!D92</f>
        <v>0</v>
      </c>
      <c r="T93" s="15">
        <f>'ENVIRONMENTAL CONTROLS'!E92</f>
        <v>0</v>
      </c>
      <c r="U93" s="17">
        <f>'ENVIRONMENTAL CONTROLS'!F92</f>
        <v>0</v>
      </c>
      <c r="V93" s="17">
        <f>'ENVIRONMENTAL CONTROLS'!G92</f>
        <v>0</v>
      </c>
      <c r="W93" s="17">
        <f>'ENVIRONMENTAL CONTROLS'!H92</f>
        <v>0</v>
      </c>
      <c r="X93" s="17">
        <f>'ENVIRONMENTAL CONTROLS'!I92</f>
        <v>0</v>
      </c>
      <c r="Y93" s="17">
        <f>'ENVIRONMENTAL CONTROLS'!J92</f>
        <v>0</v>
      </c>
      <c r="Z93" s="17">
        <f>'ENVIRONMENTAL CONTROLS'!K92</f>
        <v>0</v>
      </c>
      <c r="AA93" s="27">
        <f>'SAFETY TRAINING'!C92</f>
        <v>0</v>
      </c>
      <c r="AB93" s="27">
        <f>'SAFETY TRAINING'!D92</f>
        <v>0</v>
      </c>
      <c r="AC93" s="27">
        <f>'SAFETY TRAINING'!E92</f>
        <v>0</v>
      </c>
      <c r="AD93" s="27">
        <f>'SAFETY TRAINING'!F92</f>
        <v>0</v>
      </c>
      <c r="AE93" s="27">
        <f>'SAFETY TRAINING'!G92</f>
        <v>0</v>
      </c>
      <c r="AF93" s="13">
        <f>'5S SCORES'!C92</f>
        <v>0</v>
      </c>
      <c r="AG93" s="58" t="e">
        <f>'QUALITY CONTROL'!C84</f>
        <v>#DIV/0!</v>
      </c>
      <c r="AH93" s="58" t="e">
        <f>'QUALITY CONTROL'!D84</f>
        <v>#DIV/0!</v>
      </c>
      <c r="AI93" s="58" t="e">
        <f>'QUALITY CONTROL'!E84</f>
        <v>#DIV/0!</v>
      </c>
      <c r="AJ93" s="58" t="e">
        <f>'QUALITY CONTROL'!F84</f>
        <v>#DIV/0!</v>
      </c>
      <c r="AK93" s="58" t="e">
        <f>'QUALITY CONTROL'!G84</f>
        <v>#DIV/0!</v>
      </c>
      <c r="AL93" s="58" t="e">
        <f>'QUALITY CONTROL'!H84</f>
        <v>#DIV/0!</v>
      </c>
      <c r="AM93" s="58" t="e">
        <f>'QUALITY CONTROL'!I84</f>
        <v>#DIV/0!</v>
      </c>
      <c r="AN93" s="104" t="e">
        <f>'QUALITY CONTROL'!J84</f>
        <v>#DIV/0!</v>
      </c>
    </row>
    <row r="94" spans="1:40" x14ac:dyDescent="0.2">
      <c r="A94" s="12">
        <v>45261</v>
      </c>
      <c r="B94" s="26" t="s">
        <v>11</v>
      </c>
      <c r="C94" s="6">
        <f>'LAGGING INDICATORS'!C93</f>
        <v>0</v>
      </c>
      <c r="D94" s="6">
        <f>'LAGGING INDICATORS'!D93</f>
        <v>0</v>
      </c>
      <c r="E94" s="6">
        <f>'LAGGING INDICATORS'!E93</f>
        <v>0</v>
      </c>
      <c r="F94" s="6">
        <f>'LAGGING INDICATORS'!F93</f>
        <v>0</v>
      </c>
      <c r="G94" s="6">
        <f>'LAGGING INDICATORS'!G93</f>
        <v>0</v>
      </c>
      <c r="H94" s="6">
        <f>'LAGGING INDICATORS'!H93</f>
        <v>0</v>
      </c>
      <c r="I94" s="6">
        <f>'LAGGING INDICATORS'!I93</f>
        <v>0</v>
      </c>
      <c r="J94" s="6">
        <f>'LAGGING INDICATORS'!J93</f>
        <v>0</v>
      </c>
      <c r="K94" s="6">
        <f>'LAGGING INDICATORS'!K93</f>
        <v>0</v>
      </c>
      <c r="L94" s="7">
        <f>'LEADING INDICATORS'!C93</f>
        <v>0</v>
      </c>
      <c r="M94" s="7">
        <f>'LEADING INDICATORS'!D93</f>
        <v>0</v>
      </c>
      <c r="N94" s="7">
        <f>'LEADING INDICATORS'!E93</f>
        <v>0</v>
      </c>
      <c r="O94" s="7">
        <f>'LEADING INDICATORS'!F93</f>
        <v>0</v>
      </c>
      <c r="P94" s="7">
        <f>'LEADING INDICATORS'!G93</f>
        <v>0</v>
      </c>
      <c r="Q94" s="7">
        <f>'LEADING INDICATORS'!H93</f>
        <v>0</v>
      </c>
      <c r="R94" s="15">
        <f>'ENVIRONMENTAL CONTROLS'!C93</f>
        <v>0</v>
      </c>
      <c r="S94" s="15">
        <f>'ENVIRONMENTAL CONTROLS'!D93</f>
        <v>0</v>
      </c>
      <c r="T94" s="15">
        <f>'ENVIRONMENTAL CONTROLS'!E93</f>
        <v>0</v>
      </c>
      <c r="U94" s="17">
        <f>'ENVIRONMENTAL CONTROLS'!F93</f>
        <v>0</v>
      </c>
      <c r="V94" s="17">
        <f>'ENVIRONMENTAL CONTROLS'!G93</f>
        <v>0</v>
      </c>
      <c r="W94" s="17">
        <f>'ENVIRONMENTAL CONTROLS'!H93</f>
        <v>0</v>
      </c>
      <c r="X94" s="17">
        <f>'ENVIRONMENTAL CONTROLS'!I93</f>
        <v>0</v>
      </c>
      <c r="Y94" s="17">
        <f>'ENVIRONMENTAL CONTROLS'!J93</f>
        <v>0</v>
      </c>
      <c r="Z94" s="17">
        <f>'ENVIRONMENTAL CONTROLS'!K93</f>
        <v>0</v>
      </c>
      <c r="AA94" s="27">
        <f>'SAFETY TRAINING'!C93</f>
        <v>0</v>
      </c>
      <c r="AB94" s="27">
        <f>'SAFETY TRAINING'!D93</f>
        <v>0</v>
      </c>
      <c r="AC94" s="27">
        <f>'SAFETY TRAINING'!E93</f>
        <v>0</v>
      </c>
      <c r="AD94" s="27">
        <f>'SAFETY TRAINING'!F93</f>
        <v>0</v>
      </c>
      <c r="AE94" s="27">
        <f>'SAFETY TRAINING'!G93</f>
        <v>0</v>
      </c>
      <c r="AF94" s="13">
        <f>'5S SCORES'!C93</f>
        <v>0</v>
      </c>
      <c r="AG94" s="58" t="e">
        <f>'QUALITY CONTROL'!C85</f>
        <v>#DIV/0!</v>
      </c>
      <c r="AH94" s="58" t="e">
        <f>'QUALITY CONTROL'!D85</f>
        <v>#DIV/0!</v>
      </c>
      <c r="AI94" s="58" t="e">
        <f>'QUALITY CONTROL'!E85</f>
        <v>#DIV/0!</v>
      </c>
      <c r="AJ94" s="58" t="e">
        <f>'QUALITY CONTROL'!F85</f>
        <v>#DIV/0!</v>
      </c>
      <c r="AK94" s="58" t="e">
        <f>'QUALITY CONTROL'!G85</f>
        <v>#DIV/0!</v>
      </c>
      <c r="AL94" s="58" t="e">
        <f>'QUALITY CONTROL'!H85</f>
        <v>#DIV/0!</v>
      </c>
      <c r="AM94" s="58" t="e">
        <f>'QUALITY CONTROL'!I85</f>
        <v>#DIV/0!</v>
      </c>
      <c r="AN94" s="104" t="e">
        <f>'QUALITY CONTROL'!J85</f>
        <v>#DIV/0!</v>
      </c>
    </row>
    <row r="95" spans="1:40" x14ac:dyDescent="0.2">
      <c r="A95" s="12">
        <v>45261</v>
      </c>
      <c r="B95" s="26" t="s">
        <v>12</v>
      </c>
      <c r="C95" s="6">
        <f>'LAGGING INDICATORS'!C94</f>
        <v>0</v>
      </c>
      <c r="D95" s="6">
        <f>'LAGGING INDICATORS'!D94</f>
        <v>0</v>
      </c>
      <c r="E95" s="6">
        <f>'LAGGING INDICATORS'!E94</f>
        <v>0</v>
      </c>
      <c r="F95" s="6">
        <f>'LAGGING INDICATORS'!F94</f>
        <v>0</v>
      </c>
      <c r="G95" s="6">
        <f>'LAGGING INDICATORS'!G94</f>
        <v>0</v>
      </c>
      <c r="H95" s="6">
        <f>'LAGGING INDICATORS'!H94</f>
        <v>0</v>
      </c>
      <c r="I95" s="6">
        <f>'LAGGING INDICATORS'!I94</f>
        <v>0</v>
      </c>
      <c r="J95" s="6">
        <f>'LAGGING INDICATORS'!J94</f>
        <v>0</v>
      </c>
      <c r="K95" s="6">
        <f>'LAGGING INDICATORS'!K94</f>
        <v>0</v>
      </c>
      <c r="L95" s="7">
        <f>'LEADING INDICATORS'!C94</f>
        <v>0</v>
      </c>
      <c r="M95" s="7">
        <f>'LEADING INDICATORS'!D94</f>
        <v>0</v>
      </c>
      <c r="N95" s="7">
        <f>'LEADING INDICATORS'!E94</f>
        <v>0</v>
      </c>
      <c r="O95" s="7">
        <f>'LEADING INDICATORS'!F94</f>
        <v>0</v>
      </c>
      <c r="P95" s="7">
        <f>'LEADING INDICATORS'!G94</f>
        <v>0</v>
      </c>
      <c r="Q95" s="7">
        <f>'LEADING INDICATORS'!H94</f>
        <v>0</v>
      </c>
      <c r="R95" s="15">
        <f>'ENVIRONMENTAL CONTROLS'!C94</f>
        <v>0</v>
      </c>
      <c r="S95" s="15">
        <f>'ENVIRONMENTAL CONTROLS'!D94</f>
        <v>0</v>
      </c>
      <c r="T95" s="15">
        <f>'ENVIRONMENTAL CONTROLS'!E94</f>
        <v>0</v>
      </c>
      <c r="U95" s="17">
        <f>'ENVIRONMENTAL CONTROLS'!F94</f>
        <v>0</v>
      </c>
      <c r="V95" s="17">
        <f>'ENVIRONMENTAL CONTROLS'!G94</f>
        <v>0</v>
      </c>
      <c r="W95" s="17">
        <f>'ENVIRONMENTAL CONTROLS'!H94</f>
        <v>0</v>
      </c>
      <c r="X95" s="17">
        <f>'ENVIRONMENTAL CONTROLS'!I94</f>
        <v>0</v>
      </c>
      <c r="Y95" s="17">
        <f>'ENVIRONMENTAL CONTROLS'!J94</f>
        <v>0</v>
      </c>
      <c r="Z95" s="17">
        <f>'ENVIRONMENTAL CONTROLS'!K94</f>
        <v>0</v>
      </c>
      <c r="AA95" s="27">
        <f>'SAFETY TRAINING'!C94</f>
        <v>0</v>
      </c>
      <c r="AB95" s="27">
        <f>'SAFETY TRAINING'!D94</f>
        <v>0</v>
      </c>
      <c r="AC95" s="27">
        <f>'SAFETY TRAINING'!E94</f>
        <v>0</v>
      </c>
      <c r="AD95" s="27">
        <f>'SAFETY TRAINING'!F94</f>
        <v>0</v>
      </c>
      <c r="AE95" s="27">
        <f>'SAFETY TRAINING'!G94</f>
        <v>0</v>
      </c>
      <c r="AF95" s="13">
        <f>'5S SCORES'!C94</f>
        <v>0</v>
      </c>
      <c r="AG95" s="58" t="e">
        <f>'QUALITY CONTROL'!C86</f>
        <v>#DIV/0!</v>
      </c>
      <c r="AH95" s="58" t="e">
        <f>'QUALITY CONTROL'!D86</f>
        <v>#DIV/0!</v>
      </c>
      <c r="AI95" s="58" t="e">
        <f>'QUALITY CONTROL'!E86</f>
        <v>#DIV/0!</v>
      </c>
      <c r="AJ95" s="58" t="e">
        <f>'QUALITY CONTROL'!F86</f>
        <v>#DIV/0!</v>
      </c>
      <c r="AK95" s="58" t="e">
        <f>'QUALITY CONTROL'!G86</f>
        <v>#DIV/0!</v>
      </c>
      <c r="AL95" s="58" t="e">
        <f>'QUALITY CONTROL'!H86</f>
        <v>#DIV/0!</v>
      </c>
      <c r="AM95" s="58" t="e">
        <f>'QUALITY CONTROL'!I86</f>
        <v>#DIV/0!</v>
      </c>
      <c r="AN95" s="104" t="e">
        <f>'QUALITY CONTROL'!J86</f>
        <v>#DIV/0!</v>
      </c>
    </row>
    <row r="96" spans="1:40" x14ac:dyDescent="0.2">
      <c r="A96" s="12">
        <v>45261</v>
      </c>
      <c r="B96" s="26" t="s">
        <v>13</v>
      </c>
      <c r="C96" s="6">
        <f>'LAGGING INDICATORS'!C95</f>
        <v>0</v>
      </c>
      <c r="D96" s="6">
        <f>'LAGGING INDICATORS'!D95</f>
        <v>0</v>
      </c>
      <c r="E96" s="6">
        <f>'LAGGING INDICATORS'!E95</f>
        <v>0</v>
      </c>
      <c r="F96" s="6">
        <f>'LAGGING INDICATORS'!F95</f>
        <v>0</v>
      </c>
      <c r="G96" s="6">
        <f>'LAGGING INDICATORS'!G95</f>
        <v>0</v>
      </c>
      <c r="H96" s="6">
        <f>'LAGGING INDICATORS'!H95</f>
        <v>0</v>
      </c>
      <c r="I96" s="6">
        <f>'LAGGING INDICATORS'!I95</f>
        <v>0</v>
      </c>
      <c r="J96" s="6">
        <f>'LAGGING INDICATORS'!J95</f>
        <v>0</v>
      </c>
      <c r="K96" s="6">
        <f>'LAGGING INDICATORS'!K95</f>
        <v>0</v>
      </c>
      <c r="L96" s="7">
        <f>'LEADING INDICATORS'!C95</f>
        <v>0</v>
      </c>
      <c r="M96" s="7">
        <f>'LEADING INDICATORS'!D95</f>
        <v>0</v>
      </c>
      <c r="N96" s="7">
        <f>'LEADING INDICATORS'!E95</f>
        <v>0</v>
      </c>
      <c r="O96" s="7">
        <f>'LEADING INDICATORS'!F95</f>
        <v>0</v>
      </c>
      <c r="P96" s="7">
        <f>'LEADING INDICATORS'!G95</f>
        <v>0</v>
      </c>
      <c r="Q96" s="7">
        <f>'LEADING INDICATORS'!H95</f>
        <v>0</v>
      </c>
      <c r="R96" s="15">
        <f>'ENVIRONMENTAL CONTROLS'!C95</f>
        <v>0</v>
      </c>
      <c r="S96" s="15">
        <f>'ENVIRONMENTAL CONTROLS'!D95</f>
        <v>0</v>
      </c>
      <c r="T96" s="15">
        <f>'ENVIRONMENTAL CONTROLS'!E95</f>
        <v>0</v>
      </c>
      <c r="U96" s="17">
        <f>'ENVIRONMENTAL CONTROLS'!F95</f>
        <v>0</v>
      </c>
      <c r="V96" s="17">
        <f>'ENVIRONMENTAL CONTROLS'!G95</f>
        <v>0</v>
      </c>
      <c r="W96" s="17">
        <f>'ENVIRONMENTAL CONTROLS'!H95</f>
        <v>0</v>
      </c>
      <c r="X96" s="17">
        <f>'ENVIRONMENTAL CONTROLS'!I95</f>
        <v>0</v>
      </c>
      <c r="Y96" s="17">
        <f>'ENVIRONMENTAL CONTROLS'!J95</f>
        <v>0</v>
      </c>
      <c r="Z96" s="17">
        <f>'ENVIRONMENTAL CONTROLS'!K95</f>
        <v>0</v>
      </c>
      <c r="AA96" s="27">
        <f>'SAFETY TRAINING'!C95</f>
        <v>0</v>
      </c>
      <c r="AB96" s="27">
        <f>'SAFETY TRAINING'!D95</f>
        <v>0</v>
      </c>
      <c r="AC96" s="27">
        <f>'SAFETY TRAINING'!E95</f>
        <v>0</v>
      </c>
      <c r="AD96" s="27">
        <f>'SAFETY TRAINING'!F95</f>
        <v>0</v>
      </c>
      <c r="AE96" s="27">
        <f>'SAFETY TRAINING'!G95</f>
        <v>0</v>
      </c>
      <c r="AF96" s="13">
        <f>'5S SCORES'!C95</f>
        <v>0</v>
      </c>
      <c r="AG96" s="58" t="e">
        <f>'QUALITY CONTROL'!C87</f>
        <v>#DIV/0!</v>
      </c>
      <c r="AH96" s="58" t="e">
        <f>'QUALITY CONTROL'!D87</f>
        <v>#DIV/0!</v>
      </c>
      <c r="AI96" s="58" t="e">
        <f>'QUALITY CONTROL'!E87</f>
        <v>#DIV/0!</v>
      </c>
      <c r="AJ96" s="58" t="e">
        <f>'QUALITY CONTROL'!F87</f>
        <v>#DIV/0!</v>
      </c>
      <c r="AK96" s="58" t="e">
        <f>'QUALITY CONTROL'!G87</f>
        <v>#DIV/0!</v>
      </c>
      <c r="AL96" s="58" t="e">
        <f>'QUALITY CONTROL'!H87</f>
        <v>#DIV/0!</v>
      </c>
      <c r="AM96" s="58" t="e">
        <f>'QUALITY CONTROL'!I87</f>
        <v>#DIV/0!</v>
      </c>
      <c r="AN96" s="104" t="e">
        <f>'QUALITY CONTROL'!J87</f>
        <v>#DIV/0!</v>
      </c>
    </row>
    <row r="97" spans="1:40" x14ac:dyDescent="0.2">
      <c r="A97" s="12">
        <v>45261</v>
      </c>
      <c r="B97" s="26" t="s">
        <v>14</v>
      </c>
      <c r="C97" s="6">
        <f>'LAGGING INDICATORS'!C96</f>
        <v>0</v>
      </c>
      <c r="D97" s="6">
        <f>'LAGGING INDICATORS'!D96</f>
        <v>0</v>
      </c>
      <c r="E97" s="6">
        <f>'LAGGING INDICATORS'!E96</f>
        <v>0</v>
      </c>
      <c r="F97" s="6">
        <f>'LAGGING INDICATORS'!F96</f>
        <v>0</v>
      </c>
      <c r="G97" s="6">
        <f>'LAGGING INDICATORS'!G96</f>
        <v>0</v>
      </c>
      <c r="H97" s="6">
        <f>'LAGGING INDICATORS'!H96</f>
        <v>0</v>
      </c>
      <c r="I97" s="6">
        <f>'LAGGING INDICATORS'!I96</f>
        <v>0</v>
      </c>
      <c r="J97" s="6">
        <f>'LAGGING INDICATORS'!J96</f>
        <v>0</v>
      </c>
      <c r="K97" s="6">
        <f>'LAGGING INDICATORS'!K96</f>
        <v>0</v>
      </c>
      <c r="L97" s="7">
        <f>'LEADING INDICATORS'!C96</f>
        <v>0</v>
      </c>
      <c r="M97" s="7">
        <f>'LEADING INDICATORS'!D96</f>
        <v>0</v>
      </c>
      <c r="N97" s="7">
        <f>'LEADING INDICATORS'!E96</f>
        <v>0</v>
      </c>
      <c r="O97" s="7">
        <f>'LEADING INDICATORS'!F96</f>
        <v>0</v>
      </c>
      <c r="P97" s="7">
        <f>'LEADING INDICATORS'!G96</f>
        <v>0</v>
      </c>
      <c r="Q97" s="7">
        <f>'LEADING INDICATORS'!H96</f>
        <v>0</v>
      </c>
      <c r="R97" s="15">
        <f>'ENVIRONMENTAL CONTROLS'!C96</f>
        <v>0</v>
      </c>
      <c r="S97" s="15">
        <f>'ENVIRONMENTAL CONTROLS'!D96</f>
        <v>0</v>
      </c>
      <c r="T97" s="15">
        <f>'ENVIRONMENTAL CONTROLS'!E96</f>
        <v>0</v>
      </c>
      <c r="U97" s="17">
        <f>'ENVIRONMENTAL CONTROLS'!F96</f>
        <v>0</v>
      </c>
      <c r="V97" s="17">
        <f>'ENVIRONMENTAL CONTROLS'!G96</f>
        <v>0</v>
      </c>
      <c r="W97" s="17">
        <f>'ENVIRONMENTAL CONTROLS'!H96</f>
        <v>0</v>
      </c>
      <c r="X97" s="17">
        <f>'ENVIRONMENTAL CONTROLS'!I96</f>
        <v>0</v>
      </c>
      <c r="Y97" s="17">
        <f>'ENVIRONMENTAL CONTROLS'!J96</f>
        <v>0</v>
      </c>
      <c r="Z97" s="17">
        <f>'ENVIRONMENTAL CONTROLS'!K96</f>
        <v>0</v>
      </c>
      <c r="AA97" s="27">
        <f>'SAFETY TRAINING'!C96</f>
        <v>0</v>
      </c>
      <c r="AB97" s="27">
        <f>'SAFETY TRAINING'!D96</f>
        <v>0</v>
      </c>
      <c r="AC97" s="27">
        <f>'SAFETY TRAINING'!E96</f>
        <v>0</v>
      </c>
      <c r="AD97" s="27">
        <f>'SAFETY TRAINING'!F96</f>
        <v>0</v>
      </c>
      <c r="AE97" s="27">
        <f>'SAFETY TRAINING'!G96</f>
        <v>0</v>
      </c>
      <c r="AF97" s="13">
        <f>'5S SCORES'!C96</f>
        <v>0</v>
      </c>
      <c r="AG97" s="58" t="e">
        <f>'QUALITY CONTROL'!C88</f>
        <v>#DIV/0!</v>
      </c>
      <c r="AH97" s="58" t="e">
        <f>'QUALITY CONTROL'!D88</f>
        <v>#DIV/0!</v>
      </c>
      <c r="AI97" s="58" t="e">
        <f>'QUALITY CONTROL'!E88</f>
        <v>#DIV/0!</v>
      </c>
      <c r="AJ97" s="58" t="e">
        <f>'QUALITY CONTROL'!F88</f>
        <v>#DIV/0!</v>
      </c>
      <c r="AK97" s="58" t="e">
        <f>'QUALITY CONTROL'!G88</f>
        <v>#DIV/0!</v>
      </c>
      <c r="AL97" s="58" t="e">
        <f>'QUALITY CONTROL'!H88</f>
        <v>#DIV/0!</v>
      </c>
      <c r="AM97" s="58" t="e">
        <f>'QUALITY CONTROL'!I88</f>
        <v>#DIV/0!</v>
      </c>
      <c r="AN97" s="104" t="e">
        <f>'QUALITY CONTROL'!J88</f>
        <v>#DIV/0!</v>
      </c>
    </row>
    <row r="98" spans="1:40" x14ac:dyDescent="0.2">
      <c r="A98" s="12">
        <v>45261</v>
      </c>
      <c r="B98" s="26" t="s">
        <v>15</v>
      </c>
      <c r="C98" s="6">
        <f>'LAGGING INDICATORS'!C97</f>
        <v>0</v>
      </c>
      <c r="D98" s="6">
        <f>'LAGGING INDICATORS'!D97</f>
        <v>0</v>
      </c>
      <c r="E98" s="6">
        <f>'LAGGING INDICATORS'!E97</f>
        <v>0</v>
      </c>
      <c r="F98" s="6">
        <f>'LAGGING INDICATORS'!F97</f>
        <v>0</v>
      </c>
      <c r="G98" s="6">
        <f>'LAGGING INDICATORS'!G97</f>
        <v>0</v>
      </c>
      <c r="H98" s="6">
        <f>'LAGGING INDICATORS'!H97</f>
        <v>0</v>
      </c>
      <c r="I98" s="6">
        <f>'LAGGING INDICATORS'!I97</f>
        <v>0</v>
      </c>
      <c r="J98" s="6">
        <f>'LAGGING INDICATORS'!J97</f>
        <v>0</v>
      </c>
      <c r="K98" s="6">
        <f>'LAGGING INDICATORS'!K97</f>
        <v>0</v>
      </c>
      <c r="L98" s="7">
        <f>'LEADING INDICATORS'!C97</f>
        <v>0</v>
      </c>
      <c r="M98" s="7">
        <f>'LEADING INDICATORS'!D97</f>
        <v>0</v>
      </c>
      <c r="N98" s="7">
        <f>'LEADING INDICATORS'!E97</f>
        <v>0</v>
      </c>
      <c r="O98" s="7">
        <f>'LEADING INDICATORS'!F97</f>
        <v>0</v>
      </c>
      <c r="P98" s="7">
        <f>'LEADING INDICATORS'!G97</f>
        <v>0</v>
      </c>
      <c r="Q98" s="7">
        <f>'LEADING INDICATORS'!H97</f>
        <v>0</v>
      </c>
      <c r="R98" s="15">
        <f>'ENVIRONMENTAL CONTROLS'!C97</f>
        <v>0</v>
      </c>
      <c r="S98" s="15">
        <f>'ENVIRONMENTAL CONTROLS'!D97</f>
        <v>0</v>
      </c>
      <c r="T98" s="15">
        <f>'ENVIRONMENTAL CONTROLS'!E97</f>
        <v>0</v>
      </c>
      <c r="U98" s="17">
        <f>'ENVIRONMENTAL CONTROLS'!F97</f>
        <v>0</v>
      </c>
      <c r="V98" s="17">
        <f>'ENVIRONMENTAL CONTROLS'!G97</f>
        <v>0</v>
      </c>
      <c r="W98" s="17">
        <f>'ENVIRONMENTAL CONTROLS'!H97</f>
        <v>0</v>
      </c>
      <c r="X98" s="17">
        <f>'ENVIRONMENTAL CONTROLS'!I97</f>
        <v>0</v>
      </c>
      <c r="Y98" s="17">
        <f>'ENVIRONMENTAL CONTROLS'!J97</f>
        <v>0</v>
      </c>
      <c r="Z98" s="17">
        <f>'ENVIRONMENTAL CONTROLS'!K97</f>
        <v>0</v>
      </c>
      <c r="AA98" s="27">
        <f>'SAFETY TRAINING'!C97</f>
        <v>0</v>
      </c>
      <c r="AB98" s="27">
        <f>'SAFETY TRAINING'!D97</f>
        <v>0</v>
      </c>
      <c r="AC98" s="27">
        <f>'SAFETY TRAINING'!E97</f>
        <v>0</v>
      </c>
      <c r="AD98" s="27">
        <f>'SAFETY TRAINING'!F97</f>
        <v>0</v>
      </c>
      <c r="AE98" s="27">
        <f>'SAFETY TRAINING'!G97</f>
        <v>0</v>
      </c>
      <c r="AF98" s="13">
        <f>'5S SCORES'!C97</f>
        <v>0</v>
      </c>
      <c r="AG98" s="58" t="e">
        <f>'QUALITY CONTROL'!C89</f>
        <v>#DIV/0!</v>
      </c>
      <c r="AH98" s="58" t="e">
        <f>'QUALITY CONTROL'!D89</f>
        <v>#DIV/0!</v>
      </c>
      <c r="AI98" s="58" t="e">
        <f>'QUALITY CONTROL'!E89</f>
        <v>#DIV/0!</v>
      </c>
      <c r="AJ98" s="58" t="e">
        <f>'QUALITY CONTROL'!F89</f>
        <v>#DIV/0!</v>
      </c>
      <c r="AK98" s="58" t="e">
        <f>'QUALITY CONTROL'!G89</f>
        <v>#DIV/0!</v>
      </c>
      <c r="AL98" s="58" t="e">
        <f>'QUALITY CONTROL'!H89</f>
        <v>#DIV/0!</v>
      </c>
      <c r="AM98" s="58" t="e">
        <f>'QUALITY CONTROL'!I89</f>
        <v>#DIV/0!</v>
      </c>
      <c r="AN98" s="104" t="e">
        <f>'QUALITY CONTROL'!J89</f>
        <v>#DIV/0!</v>
      </c>
    </row>
    <row r="99" spans="1:40" x14ac:dyDescent="0.2">
      <c r="A99" s="12">
        <v>45261</v>
      </c>
      <c r="B99" s="26" t="s">
        <v>16</v>
      </c>
      <c r="C99" s="6">
        <f>'LAGGING INDICATORS'!C98</f>
        <v>0</v>
      </c>
      <c r="D99" s="6">
        <f>'LAGGING INDICATORS'!D98</f>
        <v>0</v>
      </c>
      <c r="E99" s="6">
        <f>'LAGGING INDICATORS'!E98</f>
        <v>0</v>
      </c>
      <c r="F99" s="6">
        <f>'LAGGING INDICATORS'!F98</f>
        <v>0</v>
      </c>
      <c r="G99" s="6">
        <f>'LAGGING INDICATORS'!G98</f>
        <v>0</v>
      </c>
      <c r="H99" s="6">
        <f>'LAGGING INDICATORS'!H98</f>
        <v>0</v>
      </c>
      <c r="I99" s="6">
        <f>'LAGGING INDICATORS'!I98</f>
        <v>0</v>
      </c>
      <c r="J99" s="6">
        <f>'LAGGING INDICATORS'!J98</f>
        <v>0</v>
      </c>
      <c r="K99" s="6">
        <f>'LAGGING INDICATORS'!K98</f>
        <v>0</v>
      </c>
      <c r="L99" s="7">
        <f>'LEADING INDICATORS'!C98</f>
        <v>0</v>
      </c>
      <c r="M99" s="7">
        <f>'LEADING INDICATORS'!D98</f>
        <v>0</v>
      </c>
      <c r="N99" s="7">
        <f>'LEADING INDICATORS'!E98</f>
        <v>0</v>
      </c>
      <c r="O99" s="7">
        <f>'LEADING INDICATORS'!F98</f>
        <v>0</v>
      </c>
      <c r="P99" s="7">
        <f>'LEADING INDICATORS'!G98</f>
        <v>0</v>
      </c>
      <c r="Q99" s="7">
        <f>'LEADING INDICATORS'!H98</f>
        <v>0</v>
      </c>
      <c r="R99" s="15">
        <f>'ENVIRONMENTAL CONTROLS'!C98</f>
        <v>0</v>
      </c>
      <c r="S99" s="15">
        <f>'ENVIRONMENTAL CONTROLS'!D98</f>
        <v>0</v>
      </c>
      <c r="T99" s="15">
        <f>'ENVIRONMENTAL CONTROLS'!E98</f>
        <v>0</v>
      </c>
      <c r="U99" s="17">
        <f>'ENVIRONMENTAL CONTROLS'!F98</f>
        <v>0</v>
      </c>
      <c r="V99" s="17">
        <f>'ENVIRONMENTAL CONTROLS'!G98</f>
        <v>0</v>
      </c>
      <c r="W99" s="17">
        <f>'ENVIRONMENTAL CONTROLS'!H98</f>
        <v>0</v>
      </c>
      <c r="X99" s="17">
        <f>'ENVIRONMENTAL CONTROLS'!I98</f>
        <v>0</v>
      </c>
      <c r="Y99" s="17">
        <f>'ENVIRONMENTAL CONTROLS'!J98</f>
        <v>0</v>
      </c>
      <c r="Z99" s="17">
        <f>'ENVIRONMENTAL CONTROLS'!K98</f>
        <v>0</v>
      </c>
      <c r="AA99" s="27">
        <f>'SAFETY TRAINING'!C98</f>
        <v>0</v>
      </c>
      <c r="AB99" s="27">
        <f>'SAFETY TRAINING'!D98</f>
        <v>0</v>
      </c>
      <c r="AC99" s="27">
        <f>'SAFETY TRAINING'!E98</f>
        <v>0</v>
      </c>
      <c r="AD99" s="27">
        <f>'SAFETY TRAINING'!F98</f>
        <v>0</v>
      </c>
      <c r="AE99" s="27">
        <f>'SAFETY TRAINING'!G98</f>
        <v>0</v>
      </c>
      <c r="AF99" s="13">
        <f>'5S SCORES'!C98</f>
        <v>0</v>
      </c>
      <c r="AG99" s="58" t="e">
        <f>'QUALITY CONTROL'!C90</f>
        <v>#DIV/0!</v>
      </c>
      <c r="AH99" s="58" t="e">
        <f>'QUALITY CONTROL'!D90</f>
        <v>#DIV/0!</v>
      </c>
      <c r="AI99" s="58" t="e">
        <f>'QUALITY CONTROL'!E90</f>
        <v>#DIV/0!</v>
      </c>
      <c r="AJ99" s="58" t="e">
        <f>'QUALITY CONTROL'!F90</f>
        <v>#DIV/0!</v>
      </c>
      <c r="AK99" s="58" t="e">
        <f>'QUALITY CONTROL'!G90</f>
        <v>#DIV/0!</v>
      </c>
      <c r="AL99" s="58" t="e">
        <f>'QUALITY CONTROL'!H90</f>
        <v>#DIV/0!</v>
      </c>
      <c r="AM99" s="58" t="e">
        <f>'QUALITY CONTROL'!I90</f>
        <v>#DIV/0!</v>
      </c>
      <c r="AN99" s="104" t="e">
        <f>'QUALITY CONTROL'!J90</f>
        <v>#DIV/0!</v>
      </c>
    </row>
    <row r="100" spans="1:40" x14ac:dyDescent="0.2">
      <c r="A100" s="12">
        <v>45261</v>
      </c>
      <c r="B100" s="26" t="s">
        <v>33</v>
      </c>
      <c r="C100" s="6">
        <f>'LAGGING INDICATORS'!C99</f>
        <v>0</v>
      </c>
      <c r="D100" s="6">
        <f>'LAGGING INDICATORS'!D99</f>
        <v>0</v>
      </c>
      <c r="E100" s="6">
        <f>'LAGGING INDICATORS'!E99</f>
        <v>0</v>
      </c>
      <c r="F100" s="6">
        <f>'LAGGING INDICATORS'!F99</f>
        <v>0</v>
      </c>
      <c r="G100" s="6">
        <f>'LAGGING INDICATORS'!G99</f>
        <v>0</v>
      </c>
      <c r="H100" s="6">
        <f>'LAGGING INDICATORS'!H99</f>
        <v>0</v>
      </c>
      <c r="I100" s="6">
        <f>'LAGGING INDICATORS'!I99</f>
        <v>0</v>
      </c>
      <c r="J100" s="6">
        <f>'LAGGING INDICATORS'!J99</f>
        <v>0</v>
      </c>
      <c r="K100" s="6">
        <f>'LAGGING INDICATORS'!K99</f>
        <v>0</v>
      </c>
      <c r="L100" s="7">
        <f>'LEADING INDICATORS'!C99</f>
        <v>0</v>
      </c>
      <c r="M100" s="7">
        <f>'LEADING INDICATORS'!D99</f>
        <v>0</v>
      </c>
      <c r="N100" s="7">
        <f>'LEADING INDICATORS'!E99</f>
        <v>0</v>
      </c>
      <c r="O100" s="7">
        <f>'LEADING INDICATORS'!F99</f>
        <v>0</v>
      </c>
      <c r="P100" s="7">
        <f>'LEADING INDICATORS'!G99</f>
        <v>0</v>
      </c>
      <c r="Q100" s="7">
        <f>'LEADING INDICATORS'!H99</f>
        <v>0</v>
      </c>
      <c r="R100" s="15">
        <f>'ENVIRONMENTAL CONTROLS'!C99</f>
        <v>0</v>
      </c>
      <c r="S100" s="15">
        <f>'ENVIRONMENTAL CONTROLS'!D99</f>
        <v>0</v>
      </c>
      <c r="T100" s="15">
        <f>'ENVIRONMENTAL CONTROLS'!E99</f>
        <v>0</v>
      </c>
      <c r="U100" s="17">
        <f>'ENVIRONMENTAL CONTROLS'!F99</f>
        <v>0</v>
      </c>
      <c r="V100" s="17">
        <f>'ENVIRONMENTAL CONTROLS'!G99</f>
        <v>0</v>
      </c>
      <c r="W100" s="17">
        <f>'ENVIRONMENTAL CONTROLS'!H99</f>
        <v>0</v>
      </c>
      <c r="X100" s="17">
        <f>'ENVIRONMENTAL CONTROLS'!I99</f>
        <v>0</v>
      </c>
      <c r="Y100" s="17">
        <f>'ENVIRONMENTAL CONTROLS'!J99</f>
        <v>0</v>
      </c>
      <c r="Z100" s="17">
        <f>'ENVIRONMENTAL CONTROLS'!K99</f>
        <v>0</v>
      </c>
      <c r="AA100" s="27">
        <f>'SAFETY TRAINING'!C99</f>
        <v>0</v>
      </c>
      <c r="AB100" s="27">
        <f>'SAFETY TRAINING'!D99</f>
        <v>0</v>
      </c>
      <c r="AC100" s="27">
        <f>'SAFETY TRAINING'!E99</f>
        <v>0</v>
      </c>
      <c r="AD100" s="27">
        <f>'SAFETY TRAINING'!F99</f>
        <v>0</v>
      </c>
      <c r="AE100" s="27">
        <f>'SAFETY TRAINING'!G99</f>
        <v>0</v>
      </c>
      <c r="AF100" s="13">
        <f>'5S SCORES'!C99</f>
        <v>0</v>
      </c>
      <c r="AG100" s="58" t="e">
        <f>'QUALITY CONTROL'!C91</f>
        <v>#DIV/0!</v>
      </c>
      <c r="AH100" s="58" t="e">
        <f>'QUALITY CONTROL'!D91</f>
        <v>#DIV/0!</v>
      </c>
      <c r="AI100" s="58" t="e">
        <f>'QUALITY CONTROL'!E91</f>
        <v>#DIV/0!</v>
      </c>
      <c r="AJ100" s="58" t="e">
        <f>'QUALITY CONTROL'!F91</f>
        <v>#DIV/0!</v>
      </c>
      <c r="AK100" s="58" t="e">
        <f>'QUALITY CONTROL'!G91</f>
        <v>#DIV/0!</v>
      </c>
      <c r="AL100" s="58" t="e">
        <f>'QUALITY CONTROL'!H91</f>
        <v>#DIV/0!</v>
      </c>
      <c r="AM100" s="58" t="e">
        <f>'QUALITY CONTROL'!I91</f>
        <v>#DIV/0!</v>
      </c>
      <c r="AN100" s="104" t="e">
        <f>'QUALITY CONTROL'!J91</f>
        <v>#DIV/0!</v>
      </c>
    </row>
    <row r="101" spans="1:40" x14ac:dyDescent="0.2">
      <c r="A101" s="12">
        <v>45261</v>
      </c>
      <c r="B101" s="26" t="s">
        <v>261</v>
      </c>
      <c r="C101" s="6"/>
      <c r="D101" s="6"/>
      <c r="E101" s="6"/>
      <c r="F101" s="6"/>
      <c r="G101" s="6"/>
      <c r="H101" s="6"/>
      <c r="I101" s="6"/>
      <c r="J101" s="6"/>
      <c r="K101" s="6"/>
      <c r="L101" s="7"/>
      <c r="M101" s="7"/>
      <c r="N101" s="7"/>
      <c r="O101" s="7"/>
      <c r="P101" s="7"/>
      <c r="Q101" s="7"/>
      <c r="R101" s="15"/>
      <c r="S101" s="15"/>
      <c r="T101" s="15"/>
      <c r="U101" s="17">
        <f>'ENVIRONMENTAL CONTROLS'!F100</f>
        <v>0</v>
      </c>
      <c r="V101" s="17"/>
      <c r="W101" s="17"/>
      <c r="X101" s="17"/>
      <c r="Y101" s="17"/>
      <c r="Z101" s="17"/>
      <c r="AA101" s="27"/>
      <c r="AB101" s="27"/>
      <c r="AC101" s="27"/>
      <c r="AD101" s="27"/>
      <c r="AE101" s="27"/>
      <c r="AF101" s="13"/>
      <c r="AG101" s="58"/>
      <c r="AH101" s="58"/>
      <c r="AI101" s="58"/>
      <c r="AJ101" s="58"/>
      <c r="AK101" s="58"/>
      <c r="AL101" s="58"/>
      <c r="AM101" s="58"/>
      <c r="AN101" s="104"/>
    </row>
    <row r="102" spans="1:40" x14ac:dyDescent="0.2">
      <c r="A102" s="12">
        <v>45292</v>
      </c>
      <c r="B102" s="26" t="s">
        <v>18</v>
      </c>
      <c r="C102" s="6">
        <f>'LAGGING INDICATORS'!C101</f>
        <v>0</v>
      </c>
      <c r="D102" s="6">
        <f>'LAGGING INDICATORS'!D101</f>
        <v>0</v>
      </c>
      <c r="E102" s="6">
        <f>'LAGGING INDICATORS'!E101</f>
        <v>0</v>
      </c>
      <c r="F102" s="6">
        <f>'LAGGING INDICATORS'!F101</f>
        <v>0</v>
      </c>
      <c r="G102" s="6">
        <f>'LAGGING INDICATORS'!G101</f>
        <v>0</v>
      </c>
      <c r="H102" s="6">
        <f>'LAGGING INDICATORS'!H101</f>
        <v>0</v>
      </c>
      <c r="I102" s="6">
        <f>'LAGGING INDICATORS'!I101</f>
        <v>0</v>
      </c>
      <c r="J102" s="6">
        <f>'LAGGING INDICATORS'!J101</f>
        <v>0</v>
      </c>
      <c r="K102" s="6">
        <f>'LAGGING INDICATORS'!K101</f>
        <v>0</v>
      </c>
      <c r="L102" s="7">
        <f>'LEADING INDICATORS'!C101</f>
        <v>0</v>
      </c>
      <c r="M102" s="7">
        <f>'LEADING INDICATORS'!D101</f>
        <v>0</v>
      </c>
      <c r="N102" s="7">
        <f>'LEADING INDICATORS'!E101</f>
        <v>0</v>
      </c>
      <c r="O102" s="7">
        <f>'LEADING INDICATORS'!F101</f>
        <v>0</v>
      </c>
      <c r="P102" s="7">
        <f>'LEADING INDICATORS'!G101</f>
        <v>0</v>
      </c>
      <c r="Q102" s="7">
        <f>'LEADING INDICATORS'!H101</f>
        <v>0</v>
      </c>
      <c r="R102" s="15">
        <f>'ENVIRONMENTAL CONTROLS'!C101</f>
        <v>0</v>
      </c>
      <c r="S102" s="15">
        <f>'ENVIRONMENTAL CONTROLS'!D101</f>
        <v>0</v>
      </c>
      <c r="T102" s="15">
        <f>'ENVIRONMENTAL CONTROLS'!E101</f>
        <v>0</v>
      </c>
      <c r="U102" s="17">
        <f>'ENVIRONMENTAL CONTROLS'!F101</f>
        <v>0</v>
      </c>
      <c r="V102" s="17">
        <f>'ENVIRONMENTAL CONTROLS'!G101</f>
        <v>0</v>
      </c>
      <c r="W102" s="17">
        <f>'ENVIRONMENTAL CONTROLS'!H101</f>
        <v>0</v>
      </c>
      <c r="X102" s="17">
        <f>'ENVIRONMENTAL CONTROLS'!I101</f>
        <v>0</v>
      </c>
      <c r="Y102" s="17">
        <f>'ENVIRONMENTAL CONTROLS'!J101</f>
        <v>0</v>
      </c>
      <c r="Z102" s="17">
        <f>'ENVIRONMENTAL CONTROLS'!K101</f>
        <v>0</v>
      </c>
      <c r="AA102" s="27">
        <f>'SAFETY TRAINING'!C101</f>
        <v>0</v>
      </c>
      <c r="AB102" s="27">
        <f>'SAFETY TRAINING'!D101</f>
        <v>0</v>
      </c>
      <c r="AC102" s="27">
        <f>'SAFETY TRAINING'!E101</f>
        <v>0</v>
      </c>
      <c r="AD102" s="27">
        <f>'SAFETY TRAINING'!F101</f>
        <v>0</v>
      </c>
      <c r="AE102" s="27">
        <f>'SAFETY TRAINING'!G101</f>
        <v>0</v>
      </c>
      <c r="AF102" s="13">
        <f>'5S SCORES'!C101</f>
        <v>0</v>
      </c>
      <c r="AG102" s="58" t="e">
        <f>'QUALITY CONTROL'!C92</f>
        <v>#DIV/0!</v>
      </c>
      <c r="AH102" s="58" t="e">
        <f>'QUALITY CONTROL'!D92</f>
        <v>#DIV/0!</v>
      </c>
      <c r="AI102" s="58" t="e">
        <f>'QUALITY CONTROL'!E92</f>
        <v>#DIV/0!</v>
      </c>
      <c r="AJ102" s="58" t="e">
        <f>'QUALITY CONTROL'!F92</f>
        <v>#DIV/0!</v>
      </c>
      <c r="AK102" s="58" t="e">
        <f>'QUALITY CONTROL'!G92</f>
        <v>#DIV/0!</v>
      </c>
      <c r="AL102" s="58" t="e">
        <f>'QUALITY CONTROL'!H92</f>
        <v>#DIV/0!</v>
      </c>
      <c r="AM102" s="58" t="e">
        <f>'QUALITY CONTROL'!I92</f>
        <v>#DIV/0!</v>
      </c>
      <c r="AN102" s="104" t="e">
        <f>'QUALITY CONTROL'!J92</f>
        <v>#DIV/0!</v>
      </c>
    </row>
    <row r="103" spans="1:40" x14ac:dyDescent="0.2">
      <c r="A103" s="12">
        <v>45292</v>
      </c>
      <c r="B103" s="26" t="s">
        <v>9</v>
      </c>
      <c r="C103" s="6">
        <f>'LAGGING INDICATORS'!C102</f>
        <v>0</v>
      </c>
      <c r="D103" s="6">
        <f>'LAGGING INDICATORS'!D102</f>
        <v>0</v>
      </c>
      <c r="E103" s="6">
        <f>'LAGGING INDICATORS'!E102</f>
        <v>0</v>
      </c>
      <c r="F103" s="6">
        <f>'LAGGING INDICATORS'!F102</f>
        <v>0</v>
      </c>
      <c r="G103" s="6">
        <f>'LAGGING INDICATORS'!G102</f>
        <v>0</v>
      </c>
      <c r="H103" s="6">
        <f>'LAGGING INDICATORS'!H102</f>
        <v>0</v>
      </c>
      <c r="I103" s="6">
        <f>'LAGGING INDICATORS'!I102</f>
        <v>0</v>
      </c>
      <c r="J103" s="6">
        <f>'LAGGING INDICATORS'!J102</f>
        <v>0</v>
      </c>
      <c r="K103" s="6">
        <f>'LAGGING INDICATORS'!K102</f>
        <v>0</v>
      </c>
      <c r="L103" s="7">
        <f>'LEADING INDICATORS'!C102</f>
        <v>0</v>
      </c>
      <c r="M103" s="7">
        <f>'LEADING INDICATORS'!D102</f>
        <v>0</v>
      </c>
      <c r="N103" s="7">
        <f>'LEADING INDICATORS'!E102</f>
        <v>0</v>
      </c>
      <c r="O103" s="7">
        <f>'LEADING INDICATORS'!F102</f>
        <v>0</v>
      </c>
      <c r="P103" s="7">
        <f>'LEADING INDICATORS'!G102</f>
        <v>0</v>
      </c>
      <c r="Q103" s="7">
        <f>'LEADING INDICATORS'!H102</f>
        <v>0</v>
      </c>
      <c r="R103" s="15">
        <f>'ENVIRONMENTAL CONTROLS'!C102</f>
        <v>0</v>
      </c>
      <c r="S103" s="15">
        <f>'ENVIRONMENTAL CONTROLS'!D102</f>
        <v>0</v>
      </c>
      <c r="T103" s="15">
        <f>'ENVIRONMENTAL CONTROLS'!E102</f>
        <v>0</v>
      </c>
      <c r="U103" s="17">
        <f>'ENVIRONMENTAL CONTROLS'!F102</f>
        <v>0</v>
      </c>
      <c r="V103" s="17">
        <f>'ENVIRONMENTAL CONTROLS'!G102</f>
        <v>0</v>
      </c>
      <c r="W103" s="17">
        <f>'ENVIRONMENTAL CONTROLS'!H102</f>
        <v>0</v>
      </c>
      <c r="X103" s="17">
        <f>'ENVIRONMENTAL CONTROLS'!I102</f>
        <v>0</v>
      </c>
      <c r="Y103" s="17">
        <f>'ENVIRONMENTAL CONTROLS'!J102</f>
        <v>0</v>
      </c>
      <c r="Z103" s="17">
        <f>'ENVIRONMENTAL CONTROLS'!K102</f>
        <v>0</v>
      </c>
      <c r="AA103" s="27">
        <f>'SAFETY TRAINING'!C102</f>
        <v>0</v>
      </c>
      <c r="AB103" s="27">
        <f>'SAFETY TRAINING'!D102</f>
        <v>0</v>
      </c>
      <c r="AC103" s="27">
        <f>'SAFETY TRAINING'!E102</f>
        <v>0</v>
      </c>
      <c r="AD103" s="27">
        <f>'SAFETY TRAINING'!F102</f>
        <v>0</v>
      </c>
      <c r="AE103" s="27">
        <f>'SAFETY TRAINING'!G102</f>
        <v>0</v>
      </c>
      <c r="AF103" s="13">
        <f>'5S SCORES'!C102</f>
        <v>0</v>
      </c>
      <c r="AG103" s="58" t="e">
        <f>'QUALITY CONTROL'!C93</f>
        <v>#DIV/0!</v>
      </c>
      <c r="AH103" s="58" t="e">
        <f>'QUALITY CONTROL'!D93</f>
        <v>#DIV/0!</v>
      </c>
      <c r="AI103" s="58" t="e">
        <f>'QUALITY CONTROL'!E93</f>
        <v>#DIV/0!</v>
      </c>
      <c r="AJ103" s="58" t="e">
        <f>'QUALITY CONTROL'!F93</f>
        <v>#DIV/0!</v>
      </c>
      <c r="AK103" s="58" t="e">
        <f>'QUALITY CONTROL'!G93</f>
        <v>#DIV/0!</v>
      </c>
      <c r="AL103" s="58" t="e">
        <f>'QUALITY CONTROL'!H93</f>
        <v>#DIV/0!</v>
      </c>
      <c r="AM103" s="58" t="e">
        <f>'QUALITY CONTROL'!I93</f>
        <v>#DIV/0!</v>
      </c>
      <c r="AN103" s="104" t="e">
        <f>'QUALITY CONTROL'!J93</f>
        <v>#DIV/0!</v>
      </c>
    </row>
    <row r="104" spans="1:40" x14ac:dyDescent="0.2">
      <c r="A104" s="12">
        <v>45292</v>
      </c>
      <c r="B104" s="26" t="s">
        <v>10</v>
      </c>
      <c r="C104" s="6">
        <f>'LAGGING INDICATORS'!C103</f>
        <v>0</v>
      </c>
      <c r="D104" s="6">
        <f>'LAGGING INDICATORS'!D103</f>
        <v>0</v>
      </c>
      <c r="E104" s="6">
        <f>'LAGGING INDICATORS'!E103</f>
        <v>0</v>
      </c>
      <c r="F104" s="6">
        <f>'LAGGING INDICATORS'!F103</f>
        <v>0</v>
      </c>
      <c r="G104" s="6">
        <f>'LAGGING INDICATORS'!G103</f>
        <v>0</v>
      </c>
      <c r="H104" s="6">
        <f>'LAGGING INDICATORS'!H103</f>
        <v>0</v>
      </c>
      <c r="I104" s="6">
        <f>'LAGGING INDICATORS'!I103</f>
        <v>0</v>
      </c>
      <c r="J104" s="6">
        <f>'LAGGING INDICATORS'!J103</f>
        <v>0</v>
      </c>
      <c r="K104" s="6">
        <f>'LAGGING INDICATORS'!K103</f>
        <v>0</v>
      </c>
      <c r="L104" s="7">
        <f>'LEADING INDICATORS'!C103</f>
        <v>0</v>
      </c>
      <c r="M104" s="7">
        <f>'LEADING INDICATORS'!D103</f>
        <v>0</v>
      </c>
      <c r="N104" s="7">
        <f>'LEADING INDICATORS'!E103</f>
        <v>0</v>
      </c>
      <c r="O104" s="7">
        <f>'LEADING INDICATORS'!F103</f>
        <v>0</v>
      </c>
      <c r="P104" s="7">
        <f>'LEADING INDICATORS'!G103</f>
        <v>0</v>
      </c>
      <c r="Q104" s="7">
        <f>'LEADING INDICATORS'!H103</f>
        <v>0</v>
      </c>
      <c r="R104" s="15">
        <f>'ENVIRONMENTAL CONTROLS'!C103</f>
        <v>0</v>
      </c>
      <c r="S104" s="15">
        <f>'ENVIRONMENTAL CONTROLS'!D103</f>
        <v>0</v>
      </c>
      <c r="T104" s="15">
        <f>'ENVIRONMENTAL CONTROLS'!E103</f>
        <v>0</v>
      </c>
      <c r="U104" s="17">
        <f>'ENVIRONMENTAL CONTROLS'!F103</f>
        <v>0</v>
      </c>
      <c r="V104" s="17">
        <f>'ENVIRONMENTAL CONTROLS'!G103</f>
        <v>0</v>
      </c>
      <c r="W104" s="17">
        <f>'ENVIRONMENTAL CONTROLS'!H103</f>
        <v>0</v>
      </c>
      <c r="X104" s="17">
        <f>'ENVIRONMENTAL CONTROLS'!I103</f>
        <v>0</v>
      </c>
      <c r="Y104" s="17">
        <f>'ENVIRONMENTAL CONTROLS'!J103</f>
        <v>0</v>
      </c>
      <c r="Z104" s="17">
        <f>'ENVIRONMENTAL CONTROLS'!K103</f>
        <v>0</v>
      </c>
      <c r="AA104" s="27">
        <f>'SAFETY TRAINING'!C103</f>
        <v>0</v>
      </c>
      <c r="AB104" s="27">
        <f>'SAFETY TRAINING'!D103</f>
        <v>0</v>
      </c>
      <c r="AC104" s="27">
        <f>'SAFETY TRAINING'!E103</f>
        <v>0</v>
      </c>
      <c r="AD104" s="27">
        <f>'SAFETY TRAINING'!F103</f>
        <v>0</v>
      </c>
      <c r="AE104" s="27">
        <f>'SAFETY TRAINING'!G103</f>
        <v>0</v>
      </c>
      <c r="AF104" s="13">
        <f>'5S SCORES'!C103</f>
        <v>0</v>
      </c>
      <c r="AG104" s="58" t="e">
        <f>'QUALITY CONTROL'!C94</f>
        <v>#DIV/0!</v>
      </c>
      <c r="AH104" s="58" t="e">
        <f>'QUALITY CONTROL'!D94</f>
        <v>#DIV/0!</v>
      </c>
      <c r="AI104" s="58" t="e">
        <f>'QUALITY CONTROL'!E94</f>
        <v>#DIV/0!</v>
      </c>
      <c r="AJ104" s="58" t="e">
        <f>'QUALITY CONTROL'!F94</f>
        <v>#DIV/0!</v>
      </c>
      <c r="AK104" s="58" t="e">
        <f>'QUALITY CONTROL'!G94</f>
        <v>#DIV/0!</v>
      </c>
      <c r="AL104" s="58" t="e">
        <f>'QUALITY CONTROL'!H94</f>
        <v>#DIV/0!</v>
      </c>
      <c r="AM104" s="58" t="e">
        <f>'QUALITY CONTROL'!I94</f>
        <v>#DIV/0!</v>
      </c>
      <c r="AN104" s="104" t="e">
        <f>'QUALITY CONTROL'!J94</f>
        <v>#DIV/0!</v>
      </c>
    </row>
    <row r="105" spans="1:40" x14ac:dyDescent="0.2">
      <c r="A105" s="12">
        <v>45292</v>
      </c>
      <c r="B105" s="26" t="s">
        <v>11</v>
      </c>
      <c r="C105" s="6">
        <f>'LAGGING INDICATORS'!C104</f>
        <v>0</v>
      </c>
      <c r="D105" s="6">
        <f>'LAGGING INDICATORS'!D104</f>
        <v>0</v>
      </c>
      <c r="E105" s="6">
        <f>'LAGGING INDICATORS'!E104</f>
        <v>0</v>
      </c>
      <c r="F105" s="6">
        <f>'LAGGING INDICATORS'!F104</f>
        <v>0</v>
      </c>
      <c r="G105" s="6">
        <f>'LAGGING INDICATORS'!G104</f>
        <v>0</v>
      </c>
      <c r="H105" s="6">
        <f>'LAGGING INDICATORS'!H104</f>
        <v>0</v>
      </c>
      <c r="I105" s="6">
        <f>'LAGGING INDICATORS'!I104</f>
        <v>0</v>
      </c>
      <c r="J105" s="6">
        <f>'LAGGING INDICATORS'!J104</f>
        <v>0</v>
      </c>
      <c r="K105" s="6">
        <f>'LAGGING INDICATORS'!K104</f>
        <v>0</v>
      </c>
      <c r="L105" s="7">
        <f>'LEADING INDICATORS'!C104</f>
        <v>0</v>
      </c>
      <c r="M105" s="7">
        <f>'LEADING INDICATORS'!D104</f>
        <v>0</v>
      </c>
      <c r="N105" s="7">
        <f>'LEADING INDICATORS'!E104</f>
        <v>0</v>
      </c>
      <c r="O105" s="7">
        <f>'LEADING INDICATORS'!F104</f>
        <v>0</v>
      </c>
      <c r="P105" s="7">
        <f>'LEADING INDICATORS'!G104</f>
        <v>0</v>
      </c>
      <c r="Q105" s="7">
        <f>'LEADING INDICATORS'!H104</f>
        <v>0</v>
      </c>
      <c r="R105" s="15">
        <f>'ENVIRONMENTAL CONTROLS'!C104</f>
        <v>0</v>
      </c>
      <c r="S105" s="15">
        <f>'ENVIRONMENTAL CONTROLS'!D104</f>
        <v>0</v>
      </c>
      <c r="T105" s="15">
        <f>'ENVIRONMENTAL CONTROLS'!E104</f>
        <v>0</v>
      </c>
      <c r="U105" s="17">
        <f>'ENVIRONMENTAL CONTROLS'!F104</f>
        <v>0</v>
      </c>
      <c r="V105" s="17">
        <f>'ENVIRONMENTAL CONTROLS'!G104</f>
        <v>0</v>
      </c>
      <c r="W105" s="17">
        <f>'ENVIRONMENTAL CONTROLS'!H104</f>
        <v>0</v>
      </c>
      <c r="X105" s="17">
        <f>'ENVIRONMENTAL CONTROLS'!I104</f>
        <v>0</v>
      </c>
      <c r="Y105" s="17">
        <f>'ENVIRONMENTAL CONTROLS'!J104</f>
        <v>0</v>
      </c>
      <c r="Z105" s="17">
        <f>'ENVIRONMENTAL CONTROLS'!K104</f>
        <v>0</v>
      </c>
      <c r="AA105" s="27">
        <f>'SAFETY TRAINING'!C104</f>
        <v>0</v>
      </c>
      <c r="AB105" s="27">
        <f>'SAFETY TRAINING'!D104</f>
        <v>0</v>
      </c>
      <c r="AC105" s="27">
        <f>'SAFETY TRAINING'!E104</f>
        <v>0</v>
      </c>
      <c r="AD105" s="27">
        <f>'SAFETY TRAINING'!F104</f>
        <v>0</v>
      </c>
      <c r="AE105" s="27">
        <f>'SAFETY TRAINING'!G104</f>
        <v>0</v>
      </c>
      <c r="AF105" s="13">
        <f>'5S SCORES'!C104</f>
        <v>0</v>
      </c>
      <c r="AG105" s="58" t="e">
        <f>'QUALITY CONTROL'!C95</f>
        <v>#DIV/0!</v>
      </c>
      <c r="AH105" s="58" t="e">
        <f>'QUALITY CONTROL'!D95</f>
        <v>#DIV/0!</v>
      </c>
      <c r="AI105" s="58" t="e">
        <f>'QUALITY CONTROL'!E95</f>
        <v>#DIV/0!</v>
      </c>
      <c r="AJ105" s="58" t="e">
        <f>'QUALITY CONTROL'!F95</f>
        <v>#DIV/0!</v>
      </c>
      <c r="AK105" s="58" t="e">
        <f>'QUALITY CONTROL'!G95</f>
        <v>#DIV/0!</v>
      </c>
      <c r="AL105" s="58" t="e">
        <f>'QUALITY CONTROL'!H95</f>
        <v>#DIV/0!</v>
      </c>
      <c r="AM105" s="58" t="e">
        <f>'QUALITY CONTROL'!I95</f>
        <v>#DIV/0!</v>
      </c>
      <c r="AN105" s="104" t="e">
        <f>'QUALITY CONTROL'!J95</f>
        <v>#DIV/0!</v>
      </c>
    </row>
    <row r="106" spans="1:40" x14ac:dyDescent="0.2">
      <c r="A106" s="12">
        <v>45292</v>
      </c>
      <c r="B106" s="26" t="s">
        <v>12</v>
      </c>
      <c r="C106" s="6">
        <f>'LAGGING INDICATORS'!C105</f>
        <v>0</v>
      </c>
      <c r="D106" s="6">
        <f>'LAGGING INDICATORS'!D105</f>
        <v>0</v>
      </c>
      <c r="E106" s="6">
        <f>'LAGGING INDICATORS'!E105</f>
        <v>0</v>
      </c>
      <c r="F106" s="6">
        <f>'LAGGING INDICATORS'!F105</f>
        <v>0</v>
      </c>
      <c r="G106" s="6">
        <f>'LAGGING INDICATORS'!G105</f>
        <v>0</v>
      </c>
      <c r="H106" s="6">
        <f>'LAGGING INDICATORS'!H105</f>
        <v>0</v>
      </c>
      <c r="I106" s="6">
        <f>'LAGGING INDICATORS'!I105</f>
        <v>0</v>
      </c>
      <c r="J106" s="6">
        <f>'LAGGING INDICATORS'!J105</f>
        <v>0</v>
      </c>
      <c r="K106" s="6">
        <f>'LAGGING INDICATORS'!K105</f>
        <v>0</v>
      </c>
      <c r="L106" s="7">
        <f>'LEADING INDICATORS'!C105</f>
        <v>0</v>
      </c>
      <c r="M106" s="7">
        <f>'LEADING INDICATORS'!D105</f>
        <v>0</v>
      </c>
      <c r="N106" s="7">
        <f>'LEADING INDICATORS'!E105</f>
        <v>0</v>
      </c>
      <c r="O106" s="7">
        <f>'LEADING INDICATORS'!F105</f>
        <v>0</v>
      </c>
      <c r="P106" s="7">
        <f>'LEADING INDICATORS'!G105</f>
        <v>0</v>
      </c>
      <c r="Q106" s="7">
        <f>'LEADING INDICATORS'!H105</f>
        <v>0</v>
      </c>
      <c r="R106" s="15">
        <f>'ENVIRONMENTAL CONTROLS'!C105</f>
        <v>0</v>
      </c>
      <c r="S106" s="15">
        <f>'ENVIRONMENTAL CONTROLS'!D105</f>
        <v>0</v>
      </c>
      <c r="T106" s="15">
        <f>'ENVIRONMENTAL CONTROLS'!E105</f>
        <v>0</v>
      </c>
      <c r="U106" s="17">
        <f>'ENVIRONMENTAL CONTROLS'!F105</f>
        <v>0</v>
      </c>
      <c r="V106" s="17">
        <f>'ENVIRONMENTAL CONTROLS'!G105</f>
        <v>0</v>
      </c>
      <c r="W106" s="17">
        <f>'ENVIRONMENTAL CONTROLS'!H105</f>
        <v>0</v>
      </c>
      <c r="X106" s="17">
        <f>'ENVIRONMENTAL CONTROLS'!I105</f>
        <v>0</v>
      </c>
      <c r="Y106" s="17">
        <f>'ENVIRONMENTAL CONTROLS'!J105</f>
        <v>0</v>
      </c>
      <c r="Z106" s="17">
        <f>'ENVIRONMENTAL CONTROLS'!K105</f>
        <v>0</v>
      </c>
      <c r="AA106" s="27">
        <f>'SAFETY TRAINING'!C105</f>
        <v>0</v>
      </c>
      <c r="AB106" s="27">
        <f>'SAFETY TRAINING'!D105</f>
        <v>0</v>
      </c>
      <c r="AC106" s="27">
        <f>'SAFETY TRAINING'!E105</f>
        <v>0</v>
      </c>
      <c r="AD106" s="27">
        <f>'SAFETY TRAINING'!F105</f>
        <v>0</v>
      </c>
      <c r="AE106" s="27">
        <f>'SAFETY TRAINING'!G105</f>
        <v>0</v>
      </c>
      <c r="AF106" s="13">
        <f>'5S SCORES'!C105</f>
        <v>0</v>
      </c>
      <c r="AG106" s="58" t="e">
        <f>'QUALITY CONTROL'!C96</f>
        <v>#DIV/0!</v>
      </c>
      <c r="AH106" s="58" t="e">
        <f>'QUALITY CONTROL'!D96</f>
        <v>#DIV/0!</v>
      </c>
      <c r="AI106" s="58" t="e">
        <f>'QUALITY CONTROL'!E96</f>
        <v>#DIV/0!</v>
      </c>
      <c r="AJ106" s="58" t="e">
        <f>'QUALITY CONTROL'!F96</f>
        <v>#DIV/0!</v>
      </c>
      <c r="AK106" s="58" t="e">
        <f>'QUALITY CONTROL'!G96</f>
        <v>#DIV/0!</v>
      </c>
      <c r="AL106" s="58" t="e">
        <f>'QUALITY CONTROL'!H96</f>
        <v>#DIV/0!</v>
      </c>
      <c r="AM106" s="58" t="e">
        <f>'QUALITY CONTROL'!I96</f>
        <v>#DIV/0!</v>
      </c>
      <c r="AN106" s="104" t="e">
        <f>'QUALITY CONTROL'!J96</f>
        <v>#DIV/0!</v>
      </c>
    </row>
    <row r="107" spans="1:40" x14ac:dyDescent="0.2">
      <c r="A107" s="12">
        <v>45292</v>
      </c>
      <c r="B107" s="26" t="s">
        <v>13</v>
      </c>
      <c r="C107" s="6">
        <f>'LAGGING INDICATORS'!C106</f>
        <v>0</v>
      </c>
      <c r="D107" s="6">
        <f>'LAGGING INDICATORS'!D106</f>
        <v>0</v>
      </c>
      <c r="E107" s="6">
        <f>'LAGGING INDICATORS'!E106</f>
        <v>0</v>
      </c>
      <c r="F107" s="6">
        <f>'LAGGING INDICATORS'!F106</f>
        <v>0</v>
      </c>
      <c r="G107" s="6">
        <f>'LAGGING INDICATORS'!G106</f>
        <v>0</v>
      </c>
      <c r="H107" s="6">
        <f>'LAGGING INDICATORS'!H106</f>
        <v>0</v>
      </c>
      <c r="I107" s="6">
        <f>'LAGGING INDICATORS'!I106</f>
        <v>0</v>
      </c>
      <c r="J107" s="6">
        <f>'LAGGING INDICATORS'!J106</f>
        <v>0</v>
      </c>
      <c r="K107" s="6">
        <f>'LAGGING INDICATORS'!K106</f>
        <v>0</v>
      </c>
      <c r="L107" s="7">
        <f>'LEADING INDICATORS'!C106</f>
        <v>0</v>
      </c>
      <c r="M107" s="7">
        <f>'LEADING INDICATORS'!D106</f>
        <v>0</v>
      </c>
      <c r="N107" s="7">
        <f>'LEADING INDICATORS'!E106</f>
        <v>0</v>
      </c>
      <c r="O107" s="7">
        <f>'LEADING INDICATORS'!F106</f>
        <v>0</v>
      </c>
      <c r="P107" s="7">
        <f>'LEADING INDICATORS'!G106</f>
        <v>0</v>
      </c>
      <c r="Q107" s="7">
        <f>'LEADING INDICATORS'!H106</f>
        <v>0</v>
      </c>
      <c r="R107" s="15">
        <f>'ENVIRONMENTAL CONTROLS'!C106</f>
        <v>0</v>
      </c>
      <c r="S107" s="15">
        <f>'ENVIRONMENTAL CONTROLS'!D106</f>
        <v>0</v>
      </c>
      <c r="T107" s="15">
        <f>'ENVIRONMENTAL CONTROLS'!E106</f>
        <v>0</v>
      </c>
      <c r="U107" s="17">
        <f>'ENVIRONMENTAL CONTROLS'!F106</f>
        <v>0</v>
      </c>
      <c r="V107" s="17">
        <f>'ENVIRONMENTAL CONTROLS'!G106</f>
        <v>0</v>
      </c>
      <c r="W107" s="17">
        <f>'ENVIRONMENTAL CONTROLS'!H106</f>
        <v>0</v>
      </c>
      <c r="X107" s="17">
        <f>'ENVIRONMENTAL CONTROLS'!I106</f>
        <v>0</v>
      </c>
      <c r="Y107" s="17">
        <f>'ENVIRONMENTAL CONTROLS'!J106</f>
        <v>0</v>
      </c>
      <c r="Z107" s="17">
        <f>'ENVIRONMENTAL CONTROLS'!K106</f>
        <v>0</v>
      </c>
      <c r="AA107" s="27">
        <f>'SAFETY TRAINING'!C106</f>
        <v>0</v>
      </c>
      <c r="AB107" s="27">
        <f>'SAFETY TRAINING'!D106</f>
        <v>0</v>
      </c>
      <c r="AC107" s="27">
        <f>'SAFETY TRAINING'!E106</f>
        <v>0</v>
      </c>
      <c r="AD107" s="27">
        <f>'SAFETY TRAINING'!F106</f>
        <v>0</v>
      </c>
      <c r="AE107" s="27">
        <f>'SAFETY TRAINING'!G106</f>
        <v>0</v>
      </c>
      <c r="AF107" s="13">
        <f>'5S SCORES'!C106</f>
        <v>0</v>
      </c>
      <c r="AG107" s="58" t="e">
        <f>'QUALITY CONTROL'!C97</f>
        <v>#DIV/0!</v>
      </c>
      <c r="AH107" s="58" t="e">
        <f>'QUALITY CONTROL'!D97</f>
        <v>#DIV/0!</v>
      </c>
      <c r="AI107" s="58" t="e">
        <f>'QUALITY CONTROL'!E97</f>
        <v>#DIV/0!</v>
      </c>
      <c r="AJ107" s="58" t="e">
        <f>'QUALITY CONTROL'!F97</f>
        <v>#DIV/0!</v>
      </c>
      <c r="AK107" s="58" t="e">
        <f>'QUALITY CONTROL'!G97</f>
        <v>#DIV/0!</v>
      </c>
      <c r="AL107" s="58" t="e">
        <f>'QUALITY CONTROL'!H97</f>
        <v>#DIV/0!</v>
      </c>
      <c r="AM107" s="58" t="e">
        <f>'QUALITY CONTROL'!I97</f>
        <v>#DIV/0!</v>
      </c>
      <c r="AN107" s="104" t="e">
        <f>'QUALITY CONTROL'!J97</f>
        <v>#DIV/0!</v>
      </c>
    </row>
    <row r="108" spans="1:40" x14ac:dyDescent="0.2">
      <c r="A108" s="12">
        <v>45292</v>
      </c>
      <c r="B108" s="26" t="s">
        <v>14</v>
      </c>
      <c r="C108" s="6">
        <f>'LAGGING INDICATORS'!C107</f>
        <v>0</v>
      </c>
      <c r="D108" s="6">
        <f>'LAGGING INDICATORS'!D107</f>
        <v>0</v>
      </c>
      <c r="E108" s="6">
        <f>'LAGGING INDICATORS'!E107</f>
        <v>0</v>
      </c>
      <c r="F108" s="6">
        <f>'LAGGING INDICATORS'!F107</f>
        <v>0</v>
      </c>
      <c r="G108" s="6">
        <f>'LAGGING INDICATORS'!G107</f>
        <v>0</v>
      </c>
      <c r="H108" s="6">
        <f>'LAGGING INDICATORS'!H107</f>
        <v>0</v>
      </c>
      <c r="I108" s="6">
        <f>'LAGGING INDICATORS'!I107</f>
        <v>0</v>
      </c>
      <c r="J108" s="6">
        <f>'LAGGING INDICATORS'!J107</f>
        <v>0</v>
      </c>
      <c r="K108" s="6">
        <f>'LAGGING INDICATORS'!K107</f>
        <v>0</v>
      </c>
      <c r="L108" s="7">
        <f>'LEADING INDICATORS'!C107</f>
        <v>0</v>
      </c>
      <c r="M108" s="7">
        <f>'LEADING INDICATORS'!D107</f>
        <v>0</v>
      </c>
      <c r="N108" s="7">
        <f>'LEADING INDICATORS'!E107</f>
        <v>0</v>
      </c>
      <c r="O108" s="7">
        <f>'LEADING INDICATORS'!F107</f>
        <v>0</v>
      </c>
      <c r="P108" s="7">
        <f>'LEADING INDICATORS'!G107</f>
        <v>0</v>
      </c>
      <c r="Q108" s="7">
        <f>'LEADING INDICATORS'!H107</f>
        <v>0</v>
      </c>
      <c r="R108" s="15">
        <f>'ENVIRONMENTAL CONTROLS'!C107</f>
        <v>0</v>
      </c>
      <c r="S108" s="15">
        <f>'ENVIRONMENTAL CONTROLS'!D107</f>
        <v>0</v>
      </c>
      <c r="T108" s="15">
        <f>'ENVIRONMENTAL CONTROLS'!E107</f>
        <v>0</v>
      </c>
      <c r="U108" s="17">
        <f>'ENVIRONMENTAL CONTROLS'!F107</f>
        <v>0</v>
      </c>
      <c r="V108" s="17">
        <f>'ENVIRONMENTAL CONTROLS'!G107</f>
        <v>0</v>
      </c>
      <c r="W108" s="17">
        <f>'ENVIRONMENTAL CONTROLS'!H107</f>
        <v>0</v>
      </c>
      <c r="X108" s="17">
        <f>'ENVIRONMENTAL CONTROLS'!I107</f>
        <v>0</v>
      </c>
      <c r="Y108" s="17">
        <f>'ENVIRONMENTAL CONTROLS'!J107</f>
        <v>0</v>
      </c>
      <c r="Z108" s="17">
        <f>'ENVIRONMENTAL CONTROLS'!K107</f>
        <v>0</v>
      </c>
      <c r="AA108" s="27">
        <f>'SAFETY TRAINING'!C107</f>
        <v>0</v>
      </c>
      <c r="AB108" s="27">
        <f>'SAFETY TRAINING'!D107</f>
        <v>0</v>
      </c>
      <c r="AC108" s="27">
        <f>'SAFETY TRAINING'!E107</f>
        <v>0</v>
      </c>
      <c r="AD108" s="27">
        <f>'SAFETY TRAINING'!F107</f>
        <v>0</v>
      </c>
      <c r="AE108" s="27">
        <f>'SAFETY TRAINING'!G107</f>
        <v>0</v>
      </c>
      <c r="AF108" s="13">
        <f>'5S SCORES'!C107</f>
        <v>0</v>
      </c>
      <c r="AG108" s="58" t="e">
        <f>'QUALITY CONTROL'!C98</f>
        <v>#DIV/0!</v>
      </c>
      <c r="AH108" s="58" t="e">
        <f>'QUALITY CONTROL'!D98</f>
        <v>#DIV/0!</v>
      </c>
      <c r="AI108" s="58" t="e">
        <f>'QUALITY CONTROL'!E98</f>
        <v>#DIV/0!</v>
      </c>
      <c r="AJ108" s="58" t="e">
        <f>'QUALITY CONTROL'!F98</f>
        <v>#DIV/0!</v>
      </c>
      <c r="AK108" s="58" t="e">
        <f>'QUALITY CONTROL'!G98</f>
        <v>#DIV/0!</v>
      </c>
      <c r="AL108" s="58" t="e">
        <f>'QUALITY CONTROL'!H98</f>
        <v>#DIV/0!</v>
      </c>
      <c r="AM108" s="58" t="e">
        <f>'QUALITY CONTROL'!I98</f>
        <v>#DIV/0!</v>
      </c>
      <c r="AN108" s="104" t="e">
        <f>'QUALITY CONTROL'!J98</f>
        <v>#DIV/0!</v>
      </c>
    </row>
    <row r="109" spans="1:40" x14ac:dyDescent="0.2">
      <c r="A109" s="12">
        <v>45292</v>
      </c>
      <c r="B109" s="26" t="s">
        <v>15</v>
      </c>
      <c r="C109" s="6">
        <f>'LAGGING INDICATORS'!C108</f>
        <v>0</v>
      </c>
      <c r="D109" s="6">
        <f>'LAGGING INDICATORS'!D108</f>
        <v>0</v>
      </c>
      <c r="E109" s="6">
        <f>'LAGGING INDICATORS'!E108</f>
        <v>0</v>
      </c>
      <c r="F109" s="6">
        <f>'LAGGING INDICATORS'!F108</f>
        <v>0</v>
      </c>
      <c r="G109" s="6">
        <f>'LAGGING INDICATORS'!G108</f>
        <v>0</v>
      </c>
      <c r="H109" s="6">
        <f>'LAGGING INDICATORS'!H108</f>
        <v>0</v>
      </c>
      <c r="I109" s="6">
        <f>'LAGGING INDICATORS'!I108</f>
        <v>0</v>
      </c>
      <c r="J109" s="6">
        <f>'LAGGING INDICATORS'!J108</f>
        <v>0</v>
      </c>
      <c r="K109" s="6">
        <f>'LAGGING INDICATORS'!K108</f>
        <v>0</v>
      </c>
      <c r="L109" s="7">
        <f>'LEADING INDICATORS'!C108</f>
        <v>0</v>
      </c>
      <c r="M109" s="7">
        <f>'LEADING INDICATORS'!D108</f>
        <v>0</v>
      </c>
      <c r="N109" s="7">
        <f>'LEADING INDICATORS'!E108</f>
        <v>0</v>
      </c>
      <c r="O109" s="7">
        <f>'LEADING INDICATORS'!F108</f>
        <v>0</v>
      </c>
      <c r="P109" s="7">
        <f>'LEADING INDICATORS'!G108</f>
        <v>0</v>
      </c>
      <c r="Q109" s="7">
        <f>'LEADING INDICATORS'!H108</f>
        <v>0</v>
      </c>
      <c r="R109" s="15">
        <f>'ENVIRONMENTAL CONTROLS'!C108</f>
        <v>0</v>
      </c>
      <c r="S109" s="15">
        <f>'ENVIRONMENTAL CONTROLS'!D108</f>
        <v>0</v>
      </c>
      <c r="T109" s="15">
        <f>'ENVIRONMENTAL CONTROLS'!E108</f>
        <v>0</v>
      </c>
      <c r="U109" s="17">
        <f>'ENVIRONMENTAL CONTROLS'!F108</f>
        <v>0</v>
      </c>
      <c r="V109" s="17">
        <f>'ENVIRONMENTAL CONTROLS'!G108</f>
        <v>0</v>
      </c>
      <c r="W109" s="17">
        <f>'ENVIRONMENTAL CONTROLS'!H108</f>
        <v>0</v>
      </c>
      <c r="X109" s="17">
        <f>'ENVIRONMENTAL CONTROLS'!I108</f>
        <v>0</v>
      </c>
      <c r="Y109" s="17">
        <f>'ENVIRONMENTAL CONTROLS'!J108</f>
        <v>0</v>
      </c>
      <c r="Z109" s="17">
        <f>'ENVIRONMENTAL CONTROLS'!K108</f>
        <v>0</v>
      </c>
      <c r="AA109" s="27">
        <f>'SAFETY TRAINING'!C108</f>
        <v>0</v>
      </c>
      <c r="AB109" s="27">
        <f>'SAFETY TRAINING'!D108</f>
        <v>0</v>
      </c>
      <c r="AC109" s="27">
        <f>'SAFETY TRAINING'!E108</f>
        <v>0</v>
      </c>
      <c r="AD109" s="27">
        <f>'SAFETY TRAINING'!F108</f>
        <v>0</v>
      </c>
      <c r="AE109" s="27">
        <f>'SAFETY TRAINING'!G108</f>
        <v>0</v>
      </c>
      <c r="AF109" s="13">
        <f>'5S SCORES'!C108</f>
        <v>0</v>
      </c>
      <c r="AG109" s="58" t="e">
        <f>'QUALITY CONTROL'!C99</f>
        <v>#DIV/0!</v>
      </c>
      <c r="AH109" s="58" t="e">
        <f>'QUALITY CONTROL'!D99</f>
        <v>#DIV/0!</v>
      </c>
      <c r="AI109" s="58" t="e">
        <f>'QUALITY CONTROL'!E99</f>
        <v>#DIV/0!</v>
      </c>
      <c r="AJ109" s="58" t="e">
        <f>'QUALITY CONTROL'!F99</f>
        <v>#DIV/0!</v>
      </c>
      <c r="AK109" s="58" t="e">
        <f>'QUALITY CONTROL'!G99</f>
        <v>#DIV/0!</v>
      </c>
      <c r="AL109" s="58" t="e">
        <f>'QUALITY CONTROL'!H99</f>
        <v>#DIV/0!</v>
      </c>
      <c r="AM109" s="58" t="e">
        <f>'QUALITY CONTROL'!I99</f>
        <v>#DIV/0!</v>
      </c>
      <c r="AN109" s="104" t="e">
        <f>'QUALITY CONTROL'!J99</f>
        <v>#DIV/0!</v>
      </c>
    </row>
    <row r="110" spans="1:40" x14ac:dyDescent="0.2">
      <c r="A110" s="12">
        <v>45292</v>
      </c>
      <c r="B110" s="26" t="s">
        <v>16</v>
      </c>
      <c r="C110" s="6">
        <f>'LAGGING INDICATORS'!C109</f>
        <v>0</v>
      </c>
      <c r="D110" s="6">
        <f>'LAGGING INDICATORS'!D109</f>
        <v>0</v>
      </c>
      <c r="E110" s="6">
        <f>'LAGGING INDICATORS'!E109</f>
        <v>0</v>
      </c>
      <c r="F110" s="6">
        <f>'LAGGING INDICATORS'!F109</f>
        <v>0</v>
      </c>
      <c r="G110" s="6">
        <f>'LAGGING INDICATORS'!G109</f>
        <v>0</v>
      </c>
      <c r="H110" s="6">
        <f>'LAGGING INDICATORS'!H109</f>
        <v>0</v>
      </c>
      <c r="I110" s="6">
        <f>'LAGGING INDICATORS'!I109</f>
        <v>0</v>
      </c>
      <c r="J110" s="6">
        <f>'LAGGING INDICATORS'!J109</f>
        <v>0</v>
      </c>
      <c r="K110" s="6">
        <f>'LAGGING INDICATORS'!K109</f>
        <v>0</v>
      </c>
      <c r="L110" s="7">
        <f>'LEADING INDICATORS'!C109</f>
        <v>0</v>
      </c>
      <c r="M110" s="7">
        <f>'LEADING INDICATORS'!D109</f>
        <v>0</v>
      </c>
      <c r="N110" s="7">
        <f>'LEADING INDICATORS'!E109</f>
        <v>0</v>
      </c>
      <c r="O110" s="7">
        <f>'LEADING INDICATORS'!F109</f>
        <v>0</v>
      </c>
      <c r="P110" s="7">
        <f>'LEADING INDICATORS'!G109</f>
        <v>0</v>
      </c>
      <c r="Q110" s="7">
        <f>'LEADING INDICATORS'!H109</f>
        <v>0</v>
      </c>
      <c r="R110" s="15">
        <f>'ENVIRONMENTAL CONTROLS'!C109</f>
        <v>0</v>
      </c>
      <c r="S110" s="15">
        <f>'ENVIRONMENTAL CONTROLS'!D109</f>
        <v>0</v>
      </c>
      <c r="T110" s="15">
        <f>'ENVIRONMENTAL CONTROLS'!E109</f>
        <v>0</v>
      </c>
      <c r="U110" s="17">
        <f>'ENVIRONMENTAL CONTROLS'!F109</f>
        <v>0</v>
      </c>
      <c r="V110" s="17">
        <f>'ENVIRONMENTAL CONTROLS'!G109</f>
        <v>0</v>
      </c>
      <c r="W110" s="17">
        <f>'ENVIRONMENTAL CONTROLS'!H109</f>
        <v>0</v>
      </c>
      <c r="X110" s="17">
        <f>'ENVIRONMENTAL CONTROLS'!I109</f>
        <v>0</v>
      </c>
      <c r="Y110" s="17">
        <f>'ENVIRONMENTAL CONTROLS'!J109</f>
        <v>0</v>
      </c>
      <c r="Z110" s="17">
        <f>'ENVIRONMENTAL CONTROLS'!K109</f>
        <v>0</v>
      </c>
      <c r="AA110" s="27">
        <f>'SAFETY TRAINING'!C109</f>
        <v>0</v>
      </c>
      <c r="AB110" s="27">
        <f>'SAFETY TRAINING'!D109</f>
        <v>0</v>
      </c>
      <c r="AC110" s="27">
        <f>'SAFETY TRAINING'!E109</f>
        <v>0</v>
      </c>
      <c r="AD110" s="27">
        <f>'SAFETY TRAINING'!F109</f>
        <v>0</v>
      </c>
      <c r="AE110" s="27">
        <f>'SAFETY TRAINING'!G109</f>
        <v>0</v>
      </c>
      <c r="AF110" s="13">
        <f>'5S SCORES'!C109</f>
        <v>0</v>
      </c>
      <c r="AG110" s="58" t="e">
        <f>'QUALITY CONTROL'!C100</f>
        <v>#DIV/0!</v>
      </c>
      <c r="AH110" s="58" t="e">
        <f>'QUALITY CONTROL'!D100</f>
        <v>#DIV/0!</v>
      </c>
      <c r="AI110" s="58" t="e">
        <f>'QUALITY CONTROL'!E100</f>
        <v>#DIV/0!</v>
      </c>
      <c r="AJ110" s="58" t="e">
        <f>'QUALITY CONTROL'!F100</f>
        <v>#DIV/0!</v>
      </c>
      <c r="AK110" s="58" t="e">
        <f>'QUALITY CONTROL'!G100</f>
        <v>#DIV/0!</v>
      </c>
      <c r="AL110" s="58" t="e">
        <f>'QUALITY CONTROL'!H100</f>
        <v>#DIV/0!</v>
      </c>
      <c r="AM110" s="58" t="e">
        <f>'QUALITY CONTROL'!I100</f>
        <v>#DIV/0!</v>
      </c>
      <c r="AN110" s="104" t="e">
        <f>'QUALITY CONTROL'!J100</f>
        <v>#DIV/0!</v>
      </c>
    </row>
    <row r="111" spans="1:40" x14ac:dyDescent="0.2">
      <c r="A111" s="12">
        <v>45292</v>
      </c>
      <c r="B111" s="26" t="s">
        <v>33</v>
      </c>
      <c r="C111" s="6">
        <f>'LAGGING INDICATORS'!C110</f>
        <v>0</v>
      </c>
      <c r="D111" s="6">
        <f>'LAGGING INDICATORS'!D110</f>
        <v>0</v>
      </c>
      <c r="E111" s="6">
        <f>'LAGGING INDICATORS'!E110</f>
        <v>0</v>
      </c>
      <c r="F111" s="6">
        <f>'LAGGING INDICATORS'!F110</f>
        <v>0</v>
      </c>
      <c r="G111" s="6">
        <f>'LAGGING INDICATORS'!G110</f>
        <v>0</v>
      </c>
      <c r="H111" s="6">
        <f>'LAGGING INDICATORS'!H110</f>
        <v>0</v>
      </c>
      <c r="I111" s="6">
        <f>'LAGGING INDICATORS'!I110</f>
        <v>0</v>
      </c>
      <c r="J111" s="6">
        <f>'LAGGING INDICATORS'!J110</f>
        <v>0</v>
      </c>
      <c r="K111" s="6">
        <f>'LAGGING INDICATORS'!K110</f>
        <v>0</v>
      </c>
      <c r="L111" s="7">
        <f>'LEADING INDICATORS'!C110</f>
        <v>0</v>
      </c>
      <c r="M111" s="7">
        <f>'LEADING INDICATORS'!D110</f>
        <v>0</v>
      </c>
      <c r="N111" s="7">
        <f>'LEADING INDICATORS'!E110</f>
        <v>0</v>
      </c>
      <c r="O111" s="7">
        <f>'LEADING INDICATORS'!F110</f>
        <v>0</v>
      </c>
      <c r="P111" s="7">
        <f>'LEADING INDICATORS'!G110</f>
        <v>0</v>
      </c>
      <c r="Q111" s="7">
        <f>'LEADING INDICATORS'!H110</f>
        <v>0</v>
      </c>
      <c r="R111" s="15">
        <f>'ENVIRONMENTAL CONTROLS'!C110</f>
        <v>0</v>
      </c>
      <c r="S111" s="15">
        <f>'ENVIRONMENTAL CONTROLS'!D110</f>
        <v>0</v>
      </c>
      <c r="T111" s="15">
        <f>'ENVIRONMENTAL CONTROLS'!E110</f>
        <v>0</v>
      </c>
      <c r="U111" s="17">
        <f>'ENVIRONMENTAL CONTROLS'!F110</f>
        <v>0</v>
      </c>
      <c r="V111" s="17">
        <f>'ENVIRONMENTAL CONTROLS'!G110</f>
        <v>0</v>
      </c>
      <c r="W111" s="17">
        <f>'ENVIRONMENTAL CONTROLS'!H110</f>
        <v>0</v>
      </c>
      <c r="X111" s="17">
        <f>'ENVIRONMENTAL CONTROLS'!I110</f>
        <v>0</v>
      </c>
      <c r="Y111" s="17">
        <f>'ENVIRONMENTAL CONTROLS'!J110</f>
        <v>0</v>
      </c>
      <c r="Z111" s="17">
        <f>'ENVIRONMENTAL CONTROLS'!K110</f>
        <v>0</v>
      </c>
      <c r="AA111" s="27">
        <f>'SAFETY TRAINING'!C110</f>
        <v>0</v>
      </c>
      <c r="AB111" s="27">
        <f>'SAFETY TRAINING'!D110</f>
        <v>0</v>
      </c>
      <c r="AC111" s="27">
        <f>'SAFETY TRAINING'!E110</f>
        <v>0</v>
      </c>
      <c r="AD111" s="27">
        <f>'SAFETY TRAINING'!F110</f>
        <v>0</v>
      </c>
      <c r="AE111" s="27">
        <f>'SAFETY TRAINING'!G110</f>
        <v>0</v>
      </c>
      <c r="AF111" s="13">
        <f>'5S SCORES'!C110</f>
        <v>0</v>
      </c>
      <c r="AG111" s="58" t="e">
        <f>'QUALITY CONTROL'!C101</f>
        <v>#DIV/0!</v>
      </c>
      <c r="AH111" s="58" t="e">
        <f>'QUALITY CONTROL'!D101</f>
        <v>#DIV/0!</v>
      </c>
      <c r="AI111" s="58" t="e">
        <f>'QUALITY CONTROL'!E101</f>
        <v>#DIV/0!</v>
      </c>
      <c r="AJ111" s="58" t="e">
        <f>'QUALITY CONTROL'!F101</f>
        <v>#DIV/0!</v>
      </c>
      <c r="AK111" s="58" t="e">
        <f>'QUALITY CONTROL'!G101</f>
        <v>#DIV/0!</v>
      </c>
      <c r="AL111" s="58" t="e">
        <f>'QUALITY CONTROL'!H101</f>
        <v>#DIV/0!</v>
      </c>
      <c r="AM111" s="58" t="e">
        <f>'QUALITY CONTROL'!I101</f>
        <v>#DIV/0!</v>
      </c>
      <c r="AN111" s="104" t="e">
        <f>'QUALITY CONTROL'!J101</f>
        <v>#DIV/0!</v>
      </c>
    </row>
    <row r="112" spans="1:40" x14ac:dyDescent="0.2">
      <c r="A112" s="12">
        <v>45292</v>
      </c>
      <c r="B112" s="26" t="s">
        <v>261</v>
      </c>
      <c r="C112" s="6"/>
      <c r="D112" s="6"/>
      <c r="E112" s="6"/>
      <c r="F112" s="6"/>
      <c r="G112" s="6"/>
      <c r="H112" s="6"/>
      <c r="I112" s="6"/>
      <c r="J112" s="6"/>
      <c r="K112" s="6"/>
      <c r="L112" s="7"/>
      <c r="M112" s="7"/>
      <c r="N112" s="7"/>
      <c r="O112" s="7"/>
      <c r="P112" s="7"/>
      <c r="Q112" s="7"/>
      <c r="R112" s="15"/>
      <c r="S112" s="15"/>
      <c r="T112" s="15"/>
      <c r="U112" s="17">
        <f>'ENVIRONMENTAL CONTROLS'!F111</f>
        <v>0</v>
      </c>
      <c r="V112" s="17"/>
      <c r="W112" s="17"/>
      <c r="X112" s="17"/>
      <c r="Y112" s="17"/>
      <c r="Z112" s="17"/>
      <c r="AA112" s="27"/>
      <c r="AB112" s="27"/>
      <c r="AC112" s="27"/>
      <c r="AD112" s="27"/>
      <c r="AE112" s="27"/>
      <c r="AF112" s="13"/>
      <c r="AG112" s="58"/>
      <c r="AH112" s="58"/>
      <c r="AI112" s="58"/>
      <c r="AJ112" s="58"/>
      <c r="AK112" s="58"/>
      <c r="AL112" s="58"/>
      <c r="AM112" s="58"/>
      <c r="AN112" s="104"/>
    </row>
    <row r="113" spans="1:40" x14ac:dyDescent="0.2">
      <c r="A113" s="12">
        <v>45323</v>
      </c>
      <c r="B113" s="26" t="s">
        <v>18</v>
      </c>
      <c r="C113" s="6">
        <f>'LAGGING INDICATORS'!C112</f>
        <v>0</v>
      </c>
      <c r="D113" s="6">
        <f>'LAGGING INDICATORS'!D112</f>
        <v>0</v>
      </c>
      <c r="E113" s="6">
        <f>'LAGGING INDICATORS'!E112</f>
        <v>0</v>
      </c>
      <c r="F113" s="6">
        <f>'LAGGING INDICATORS'!F112</f>
        <v>0</v>
      </c>
      <c r="G113" s="6">
        <f>'LAGGING INDICATORS'!G112</f>
        <v>0</v>
      </c>
      <c r="H113" s="6">
        <f>'LAGGING INDICATORS'!H112</f>
        <v>0</v>
      </c>
      <c r="I113" s="6">
        <f>'LAGGING INDICATORS'!I112</f>
        <v>0</v>
      </c>
      <c r="J113" s="6">
        <f>'LAGGING INDICATORS'!J112</f>
        <v>0</v>
      </c>
      <c r="K113" s="6">
        <f>'LAGGING INDICATORS'!K112</f>
        <v>0</v>
      </c>
      <c r="L113" s="7">
        <f>'LEADING INDICATORS'!C112</f>
        <v>0</v>
      </c>
      <c r="M113" s="7">
        <f>'LEADING INDICATORS'!D112</f>
        <v>0</v>
      </c>
      <c r="N113" s="7">
        <f>'LEADING INDICATORS'!E112</f>
        <v>0</v>
      </c>
      <c r="O113" s="7">
        <f>'LEADING INDICATORS'!F112</f>
        <v>0</v>
      </c>
      <c r="P113" s="7">
        <f>'LEADING INDICATORS'!G112</f>
        <v>0</v>
      </c>
      <c r="Q113" s="7">
        <f>'LEADING INDICATORS'!H112</f>
        <v>0</v>
      </c>
      <c r="R113" s="15">
        <f>'ENVIRONMENTAL CONTROLS'!C112</f>
        <v>0</v>
      </c>
      <c r="S113" s="15">
        <f>'ENVIRONMENTAL CONTROLS'!D112</f>
        <v>0</v>
      </c>
      <c r="T113" s="15">
        <f>'ENVIRONMENTAL CONTROLS'!E112</f>
        <v>0</v>
      </c>
      <c r="U113" s="17">
        <f>'ENVIRONMENTAL CONTROLS'!F112</f>
        <v>0</v>
      </c>
      <c r="V113" s="17">
        <f>'ENVIRONMENTAL CONTROLS'!G112</f>
        <v>0</v>
      </c>
      <c r="W113" s="17">
        <f>'ENVIRONMENTAL CONTROLS'!H112</f>
        <v>0</v>
      </c>
      <c r="X113" s="17">
        <f>'ENVIRONMENTAL CONTROLS'!I112</f>
        <v>0</v>
      </c>
      <c r="Y113" s="17">
        <f>'ENVIRONMENTAL CONTROLS'!J112</f>
        <v>0</v>
      </c>
      <c r="Z113" s="17">
        <f>'ENVIRONMENTAL CONTROLS'!K112</f>
        <v>0</v>
      </c>
      <c r="AA113" s="27">
        <f>'SAFETY TRAINING'!C112</f>
        <v>0</v>
      </c>
      <c r="AB113" s="27">
        <f>'SAFETY TRAINING'!D112</f>
        <v>0</v>
      </c>
      <c r="AC113" s="27">
        <f>'SAFETY TRAINING'!E112</f>
        <v>0</v>
      </c>
      <c r="AD113" s="27">
        <f>'SAFETY TRAINING'!F112</f>
        <v>0</v>
      </c>
      <c r="AE113" s="27">
        <f>'SAFETY TRAINING'!G112</f>
        <v>0</v>
      </c>
      <c r="AF113" s="13">
        <f>'5S SCORES'!C112</f>
        <v>0</v>
      </c>
      <c r="AG113" s="58" t="e">
        <f>'QUALITY CONTROL'!C102</f>
        <v>#DIV/0!</v>
      </c>
      <c r="AH113" s="58" t="e">
        <f>'QUALITY CONTROL'!D102</f>
        <v>#DIV/0!</v>
      </c>
      <c r="AI113" s="58" t="e">
        <f>'QUALITY CONTROL'!E102</f>
        <v>#DIV/0!</v>
      </c>
      <c r="AJ113" s="58" t="e">
        <f>'QUALITY CONTROL'!F102</f>
        <v>#DIV/0!</v>
      </c>
      <c r="AK113" s="58" t="e">
        <f>'QUALITY CONTROL'!G102</f>
        <v>#DIV/0!</v>
      </c>
      <c r="AL113" s="58" t="e">
        <f>'QUALITY CONTROL'!H102</f>
        <v>#DIV/0!</v>
      </c>
      <c r="AM113" s="58" t="e">
        <f>'QUALITY CONTROL'!I102</f>
        <v>#DIV/0!</v>
      </c>
      <c r="AN113" s="104" t="e">
        <f>'QUALITY CONTROL'!J102</f>
        <v>#DIV/0!</v>
      </c>
    </row>
    <row r="114" spans="1:40" x14ac:dyDescent="0.2">
      <c r="A114" s="12">
        <v>45323</v>
      </c>
      <c r="B114" s="26" t="s">
        <v>9</v>
      </c>
      <c r="C114" s="6">
        <f>'LAGGING INDICATORS'!C113</f>
        <v>0</v>
      </c>
      <c r="D114" s="6">
        <f>'LAGGING INDICATORS'!D113</f>
        <v>0</v>
      </c>
      <c r="E114" s="6">
        <f>'LAGGING INDICATORS'!E113</f>
        <v>0</v>
      </c>
      <c r="F114" s="6">
        <f>'LAGGING INDICATORS'!F113</f>
        <v>0</v>
      </c>
      <c r="G114" s="6">
        <f>'LAGGING INDICATORS'!G113</f>
        <v>0</v>
      </c>
      <c r="H114" s="6">
        <f>'LAGGING INDICATORS'!H113</f>
        <v>0</v>
      </c>
      <c r="I114" s="6">
        <f>'LAGGING INDICATORS'!I113</f>
        <v>0</v>
      </c>
      <c r="J114" s="6">
        <f>'LAGGING INDICATORS'!J113</f>
        <v>0</v>
      </c>
      <c r="K114" s="6">
        <f>'LAGGING INDICATORS'!K113</f>
        <v>0</v>
      </c>
      <c r="L114" s="7">
        <f>'LEADING INDICATORS'!C113</f>
        <v>0</v>
      </c>
      <c r="M114" s="7">
        <f>'LEADING INDICATORS'!D113</f>
        <v>0</v>
      </c>
      <c r="N114" s="7">
        <f>'LEADING INDICATORS'!E113</f>
        <v>0</v>
      </c>
      <c r="O114" s="7">
        <f>'LEADING INDICATORS'!F113</f>
        <v>0</v>
      </c>
      <c r="P114" s="7">
        <f>'LEADING INDICATORS'!G113</f>
        <v>0</v>
      </c>
      <c r="Q114" s="7">
        <f>'LEADING INDICATORS'!H113</f>
        <v>0</v>
      </c>
      <c r="R114" s="15">
        <f>'ENVIRONMENTAL CONTROLS'!C113</f>
        <v>0</v>
      </c>
      <c r="S114" s="15">
        <f>'ENVIRONMENTAL CONTROLS'!D113</f>
        <v>0</v>
      </c>
      <c r="T114" s="15">
        <f>'ENVIRONMENTAL CONTROLS'!E113</f>
        <v>0</v>
      </c>
      <c r="U114" s="17">
        <f>'ENVIRONMENTAL CONTROLS'!F113</f>
        <v>0</v>
      </c>
      <c r="V114" s="17">
        <f>'ENVIRONMENTAL CONTROLS'!G113</f>
        <v>0</v>
      </c>
      <c r="W114" s="17">
        <f>'ENVIRONMENTAL CONTROLS'!H113</f>
        <v>0</v>
      </c>
      <c r="X114" s="17">
        <f>'ENVIRONMENTAL CONTROLS'!I113</f>
        <v>0</v>
      </c>
      <c r="Y114" s="17">
        <f>'ENVIRONMENTAL CONTROLS'!J113</f>
        <v>0</v>
      </c>
      <c r="Z114" s="17">
        <f>'ENVIRONMENTAL CONTROLS'!K113</f>
        <v>0</v>
      </c>
      <c r="AA114" s="27">
        <f>'SAFETY TRAINING'!C113</f>
        <v>0</v>
      </c>
      <c r="AB114" s="27">
        <f>'SAFETY TRAINING'!D113</f>
        <v>0</v>
      </c>
      <c r="AC114" s="27">
        <f>'SAFETY TRAINING'!E113</f>
        <v>0</v>
      </c>
      <c r="AD114" s="27">
        <f>'SAFETY TRAINING'!F113</f>
        <v>0</v>
      </c>
      <c r="AE114" s="27">
        <f>'SAFETY TRAINING'!G113</f>
        <v>0</v>
      </c>
      <c r="AF114" s="13">
        <f>'5S SCORES'!C113</f>
        <v>0</v>
      </c>
      <c r="AG114" s="58" t="e">
        <f>'QUALITY CONTROL'!C103</f>
        <v>#DIV/0!</v>
      </c>
      <c r="AH114" s="58" t="e">
        <f>'QUALITY CONTROL'!D103</f>
        <v>#DIV/0!</v>
      </c>
      <c r="AI114" s="58" t="e">
        <f>'QUALITY CONTROL'!E103</f>
        <v>#DIV/0!</v>
      </c>
      <c r="AJ114" s="58" t="e">
        <f>'QUALITY CONTROL'!F103</f>
        <v>#DIV/0!</v>
      </c>
      <c r="AK114" s="58" t="e">
        <f>'QUALITY CONTROL'!G103</f>
        <v>#DIV/0!</v>
      </c>
      <c r="AL114" s="58" t="e">
        <f>'QUALITY CONTROL'!H103</f>
        <v>#DIV/0!</v>
      </c>
      <c r="AM114" s="58" t="e">
        <f>'QUALITY CONTROL'!I103</f>
        <v>#DIV/0!</v>
      </c>
      <c r="AN114" s="104" t="e">
        <f>'QUALITY CONTROL'!J103</f>
        <v>#DIV/0!</v>
      </c>
    </row>
    <row r="115" spans="1:40" x14ac:dyDescent="0.2">
      <c r="A115" s="12">
        <v>45323</v>
      </c>
      <c r="B115" s="26" t="s">
        <v>10</v>
      </c>
      <c r="C115" s="6">
        <f>'LAGGING INDICATORS'!C114</f>
        <v>0</v>
      </c>
      <c r="D115" s="6">
        <f>'LAGGING INDICATORS'!D114</f>
        <v>0</v>
      </c>
      <c r="E115" s="6">
        <f>'LAGGING INDICATORS'!E114</f>
        <v>0</v>
      </c>
      <c r="F115" s="6">
        <f>'LAGGING INDICATORS'!F114</f>
        <v>0</v>
      </c>
      <c r="G115" s="6">
        <f>'LAGGING INDICATORS'!G114</f>
        <v>0</v>
      </c>
      <c r="H115" s="6">
        <f>'LAGGING INDICATORS'!H114</f>
        <v>0</v>
      </c>
      <c r="I115" s="6">
        <f>'LAGGING INDICATORS'!I114</f>
        <v>0</v>
      </c>
      <c r="J115" s="6">
        <f>'LAGGING INDICATORS'!J114</f>
        <v>0</v>
      </c>
      <c r="K115" s="6">
        <f>'LAGGING INDICATORS'!K114</f>
        <v>0</v>
      </c>
      <c r="L115" s="7">
        <f>'LEADING INDICATORS'!C114</f>
        <v>0</v>
      </c>
      <c r="M115" s="7">
        <f>'LEADING INDICATORS'!D114</f>
        <v>0</v>
      </c>
      <c r="N115" s="7">
        <f>'LEADING INDICATORS'!E114</f>
        <v>0</v>
      </c>
      <c r="O115" s="7">
        <f>'LEADING INDICATORS'!F114</f>
        <v>0</v>
      </c>
      <c r="P115" s="7">
        <f>'LEADING INDICATORS'!G114</f>
        <v>0</v>
      </c>
      <c r="Q115" s="7">
        <f>'LEADING INDICATORS'!H114</f>
        <v>0</v>
      </c>
      <c r="R115" s="15">
        <f>'ENVIRONMENTAL CONTROLS'!C114</f>
        <v>0</v>
      </c>
      <c r="S115" s="15">
        <f>'ENVIRONMENTAL CONTROLS'!D114</f>
        <v>0</v>
      </c>
      <c r="T115" s="15">
        <f>'ENVIRONMENTAL CONTROLS'!E114</f>
        <v>0</v>
      </c>
      <c r="U115" s="17">
        <f>'ENVIRONMENTAL CONTROLS'!F114</f>
        <v>0</v>
      </c>
      <c r="V115" s="17">
        <f>'ENVIRONMENTAL CONTROLS'!G114</f>
        <v>0</v>
      </c>
      <c r="W115" s="17">
        <f>'ENVIRONMENTAL CONTROLS'!H114</f>
        <v>0</v>
      </c>
      <c r="X115" s="17">
        <f>'ENVIRONMENTAL CONTROLS'!I114</f>
        <v>0</v>
      </c>
      <c r="Y115" s="17">
        <f>'ENVIRONMENTAL CONTROLS'!J114</f>
        <v>0</v>
      </c>
      <c r="Z115" s="17">
        <f>'ENVIRONMENTAL CONTROLS'!K114</f>
        <v>0</v>
      </c>
      <c r="AA115" s="27">
        <f>'SAFETY TRAINING'!C114</f>
        <v>0</v>
      </c>
      <c r="AB115" s="27">
        <f>'SAFETY TRAINING'!D114</f>
        <v>0</v>
      </c>
      <c r="AC115" s="27">
        <f>'SAFETY TRAINING'!E114</f>
        <v>0</v>
      </c>
      <c r="AD115" s="27">
        <f>'SAFETY TRAINING'!F114</f>
        <v>0</v>
      </c>
      <c r="AE115" s="27">
        <f>'SAFETY TRAINING'!G114</f>
        <v>0</v>
      </c>
      <c r="AF115" s="13">
        <f>'5S SCORES'!C114</f>
        <v>0</v>
      </c>
      <c r="AG115" s="58" t="e">
        <f>'QUALITY CONTROL'!C104</f>
        <v>#DIV/0!</v>
      </c>
      <c r="AH115" s="58" t="e">
        <f>'QUALITY CONTROL'!D104</f>
        <v>#DIV/0!</v>
      </c>
      <c r="AI115" s="58" t="e">
        <f>'QUALITY CONTROL'!E104</f>
        <v>#DIV/0!</v>
      </c>
      <c r="AJ115" s="58" t="e">
        <f>'QUALITY CONTROL'!F104</f>
        <v>#DIV/0!</v>
      </c>
      <c r="AK115" s="58" t="e">
        <f>'QUALITY CONTROL'!G104</f>
        <v>#DIV/0!</v>
      </c>
      <c r="AL115" s="58" t="e">
        <f>'QUALITY CONTROL'!H104</f>
        <v>#DIV/0!</v>
      </c>
      <c r="AM115" s="58" t="e">
        <f>'QUALITY CONTROL'!I104</f>
        <v>#DIV/0!</v>
      </c>
      <c r="AN115" s="104" t="e">
        <f>'QUALITY CONTROL'!J104</f>
        <v>#DIV/0!</v>
      </c>
    </row>
    <row r="116" spans="1:40" x14ac:dyDescent="0.2">
      <c r="A116" s="12">
        <v>45323</v>
      </c>
      <c r="B116" s="26" t="s">
        <v>11</v>
      </c>
      <c r="C116" s="6">
        <f>'LAGGING INDICATORS'!C115</f>
        <v>0</v>
      </c>
      <c r="D116" s="6">
        <f>'LAGGING INDICATORS'!D115</f>
        <v>0</v>
      </c>
      <c r="E116" s="6">
        <f>'LAGGING INDICATORS'!E115</f>
        <v>0</v>
      </c>
      <c r="F116" s="6">
        <f>'LAGGING INDICATORS'!F115</f>
        <v>0</v>
      </c>
      <c r="G116" s="6">
        <f>'LAGGING INDICATORS'!G115</f>
        <v>0</v>
      </c>
      <c r="H116" s="6">
        <f>'LAGGING INDICATORS'!H115</f>
        <v>0</v>
      </c>
      <c r="I116" s="6">
        <f>'LAGGING INDICATORS'!I115</f>
        <v>0</v>
      </c>
      <c r="J116" s="6">
        <f>'LAGGING INDICATORS'!J115</f>
        <v>0</v>
      </c>
      <c r="K116" s="6">
        <f>'LAGGING INDICATORS'!K115</f>
        <v>0</v>
      </c>
      <c r="L116" s="7">
        <f>'LEADING INDICATORS'!C115</f>
        <v>0</v>
      </c>
      <c r="M116" s="7">
        <f>'LEADING INDICATORS'!D115</f>
        <v>0</v>
      </c>
      <c r="N116" s="7">
        <f>'LEADING INDICATORS'!E115</f>
        <v>0</v>
      </c>
      <c r="O116" s="7">
        <f>'LEADING INDICATORS'!F115</f>
        <v>0</v>
      </c>
      <c r="P116" s="7">
        <f>'LEADING INDICATORS'!G115</f>
        <v>0</v>
      </c>
      <c r="Q116" s="7">
        <f>'LEADING INDICATORS'!H115</f>
        <v>0</v>
      </c>
      <c r="R116" s="15">
        <f>'ENVIRONMENTAL CONTROLS'!C115</f>
        <v>0</v>
      </c>
      <c r="S116" s="15">
        <f>'ENVIRONMENTAL CONTROLS'!D115</f>
        <v>0</v>
      </c>
      <c r="T116" s="15">
        <f>'ENVIRONMENTAL CONTROLS'!E115</f>
        <v>0</v>
      </c>
      <c r="U116" s="17">
        <f>'ENVIRONMENTAL CONTROLS'!F115</f>
        <v>0</v>
      </c>
      <c r="V116" s="17">
        <f>'ENVIRONMENTAL CONTROLS'!G115</f>
        <v>0</v>
      </c>
      <c r="W116" s="17">
        <f>'ENVIRONMENTAL CONTROLS'!H115</f>
        <v>0</v>
      </c>
      <c r="X116" s="17">
        <f>'ENVIRONMENTAL CONTROLS'!I115</f>
        <v>0</v>
      </c>
      <c r="Y116" s="17">
        <f>'ENVIRONMENTAL CONTROLS'!J115</f>
        <v>0</v>
      </c>
      <c r="Z116" s="17">
        <f>'ENVIRONMENTAL CONTROLS'!K115</f>
        <v>0</v>
      </c>
      <c r="AA116" s="27">
        <f>'SAFETY TRAINING'!C115</f>
        <v>0</v>
      </c>
      <c r="AB116" s="27">
        <f>'SAFETY TRAINING'!D115</f>
        <v>0</v>
      </c>
      <c r="AC116" s="27">
        <f>'SAFETY TRAINING'!E115</f>
        <v>0</v>
      </c>
      <c r="AD116" s="27">
        <f>'SAFETY TRAINING'!F115</f>
        <v>0</v>
      </c>
      <c r="AE116" s="27">
        <f>'SAFETY TRAINING'!G115</f>
        <v>0</v>
      </c>
      <c r="AF116" s="13">
        <f>'5S SCORES'!C115</f>
        <v>0</v>
      </c>
      <c r="AG116" s="58" t="e">
        <f>'QUALITY CONTROL'!C105</f>
        <v>#DIV/0!</v>
      </c>
      <c r="AH116" s="58" t="e">
        <f>'QUALITY CONTROL'!D105</f>
        <v>#DIV/0!</v>
      </c>
      <c r="AI116" s="58" t="e">
        <f>'QUALITY CONTROL'!E105</f>
        <v>#DIV/0!</v>
      </c>
      <c r="AJ116" s="58" t="e">
        <f>'QUALITY CONTROL'!F105</f>
        <v>#DIV/0!</v>
      </c>
      <c r="AK116" s="58" t="e">
        <f>'QUALITY CONTROL'!G105</f>
        <v>#DIV/0!</v>
      </c>
      <c r="AL116" s="58" t="e">
        <f>'QUALITY CONTROL'!H105</f>
        <v>#DIV/0!</v>
      </c>
      <c r="AM116" s="58" t="e">
        <f>'QUALITY CONTROL'!I105</f>
        <v>#DIV/0!</v>
      </c>
      <c r="AN116" s="104" t="e">
        <f>'QUALITY CONTROL'!J105</f>
        <v>#DIV/0!</v>
      </c>
    </row>
    <row r="117" spans="1:40" x14ac:dyDescent="0.2">
      <c r="A117" s="12">
        <v>45323</v>
      </c>
      <c r="B117" s="26" t="s">
        <v>12</v>
      </c>
      <c r="C117" s="6">
        <f>'LAGGING INDICATORS'!C116</f>
        <v>0</v>
      </c>
      <c r="D117" s="6">
        <f>'LAGGING INDICATORS'!D116</f>
        <v>0</v>
      </c>
      <c r="E117" s="6">
        <f>'LAGGING INDICATORS'!E116</f>
        <v>0</v>
      </c>
      <c r="F117" s="6">
        <f>'LAGGING INDICATORS'!F116</f>
        <v>0</v>
      </c>
      <c r="G117" s="6">
        <f>'LAGGING INDICATORS'!G116</f>
        <v>0</v>
      </c>
      <c r="H117" s="6">
        <f>'LAGGING INDICATORS'!H116</f>
        <v>0</v>
      </c>
      <c r="I117" s="6">
        <f>'LAGGING INDICATORS'!I116</f>
        <v>0</v>
      </c>
      <c r="J117" s="6">
        <f>'LAGGING INDICATORS'!J116</f>
        <v>0</v>
      </c>
      <c r="K117" s="6">
        <f>'LAGGING INDICATORS'!K116</f>
        <v>0</v>
      </c>
      <c r="L117" s="7">
        <f>'LEADING INDICATORS'!C116</f>
        <v>0</v>
      </c>
      <c r="M117" s="7">
        <f>'LEADING INDICATORS'!D116</f>
        <v>0</v>
      </c>
      <c r="N117" s="7">
        <f>'LEADING INDICATORS'!E116</f>
        <v>0</v>
      </c>
      <c r="O117" s="7">
        <f>'LEADING INDICATORS'!F116</f>
        <v>0</v>
      </c>
      <c r="P117" s="7">
        <f>'LEADING INDICATORS'!G116</f>
        <v>0</v>
      </c>
      <c r="Q117" s="7">
        <f>'LEADING INDICATORS'!H116</f>
        <v>0</v>
      </c>
      <c r="R117" s="15">
        <f>'ENVIRONMENTAL CONTROLS'!C116</f>
        <v>0</v>
      </c>
      <c r="S117" s="15">
        <f>'ENVIRONMENTAL CONTROLS'!D116</f>
        <v>0</v>
      </c>
      <c r="T117" s="15">
        <f>'ENVIRONMENTAL CONTROLS'!E116</f>
        <v>0</v>
      </c>
      <c r="U117" s="17">
        <f>'ENVIRONMENTAL CONTROLS'!F116</f>
        <v>0</v>
      </c>
      <c r="V117" s="17">
        <f>'ENVIRONMENTAL CONTROLS'!G116</f>
        <v>0</v>
      </c>
      <c r="W117" s="17">
        <f>'ENVIRONMENTAL CONTROLS'!H116</f>
        <v>0</v>
      </c>
      <c r="X117" s="17">
        <f>'ENVIRONMENTAL CONTROLS'!I116</f>
        <v>0</v>
      </c>
      <c r="Y117" s="17">
        <f>'ENVIRONMENTAL CONTROLS'!J116</f>
        <v>0</v>
      </c>
      <c r="Z117" s="17">
        <f>'ENVIRONMENTAL CONTROLS'!K116</f>
        <v>0</v>
      </c>
      <c r="AA117" s="27">
        <f>'SAFETY TRAINING'!C116</f>
        <v>0</v>
      </c>
      <c r="AB117" s="27">
        <f>'SAFETY TRAINING'!D116</f>
        <v>0</v>
      </c>
      <c r="AC117" s="27">
        <f>'SAFETY TRAINING'!E116</f>
        <v>0</v>
      </c>
      <c r="AD117" s="27">
        <f>'SAFETY TRAINING'!F116</f>
        <v>0</v>
      </c>
      <c r="AE117" s="27">
        <f>'SAFETY TRAINING'!G116</f>
        <v>0</v>
      </c>
      <c r="AF117" s="13">
        <f>'5S SCORES'!C116</f>
        <v>0</v>
      </c>
      <c r="AG117" s="58" t="e">
        <f>'QUALITY CONTROL'!C106</f>
        <v>#DIV/0!</v>
      </c>
      <c r="AH117" s="58" t="e">
        <f>'QUALITY CONTROL'!D106</f>
        <v>#DIV/0!</v>
      </c>
      <c r="AI117" s="58" t="e">
        <f>'QUALITY CONTROL'!E106</f>
        <v>#DIV/0!</v>
      </c>
      <c r="AJ117" s="58" t="e">
        <f>'QUALITY CONTROL'!F106</f>
        <v>#DIV/0!</v>
      </c>
      <c r="AK117" s="58" t="e">
        <f>'QUALITY CONTROL'!G106</f>
        <v>#DIV/0!</v>
      </c>
      <c r="AL117" s="58" t="e">
        <f>'QUALITY CONTROL'!H106</f>
        <v>#DIV/0!</v>
      </c>
      <c r="AM117" s="58" t="e">
        <f>'QUALITY CONTROL'!I106</f>
        <v>#DIV/0!</v>
      </c>
      <c r="AN117" s="104" t="e">
        <f>'QUALITY CONTROL'!J106</f>
        <v>#DIV/0!</v>
      </c>
    </row>
    <row r="118" spans="1:40" x14ac:dyDescent="0.2">
      <c r="A118" s="12">
        <v>45323</v>
      </c>
      <c r="B118" s="26" t="s">
        <v>13</v>
      </c>
      <c r="C118" s="6">
        <f>'LAGGING INDICATORS'!C117</f>
        <v>0</v>
      </c>
      <c r="D118" s="6">
        <f>'LAGGING INDICATORS'!D117</f>
        <v>0</v>
      </c>
      <c r="E118" s="6">
        <f>'LAGGING INDICATORS'!E117</f>
        <v>0</v>
      </c>
      <c r="F118" s="6">
        <f>'LAGGING INDICATORS'!F117</f>
        <v>0</v>
      </c>
      <c r="G118" s="6">
        <f>'LAGGING INDICATORS'!G117</f>
        <v>0</v>
      </c>
      <c r="H118" s="6">
        <f>'LAGGING INDICATORS'!H117</f>
        <v>0</v>
      </c>
      <c r="I118" s="6">
        <f>'LAGGING INDICATORS'!I117</f>
        <v>0</v>
      </c>
      <c r="J118" s="6">
        <f>'LAGGING INDICATORS'!J117</f>
        <v>0</v>
      </c>
      <c r="K118" s="6">
        <f>'LAGGING INDICATORS'!K117</f>
        <v>0</v>
      </c>
      <c r="L118" s="7">
        <f>'LEADING INDICATORS'!C117</f>
        <v>0</v>
      </c>
      <c r="M118" s="7">
        <f>'LEADING INDICATORS'!D117</f>
        <v>0</v>
      </c>
      <c r="N118" s="7">
        <f>'LEADING INDICATORS'!E117</f>
        <v>0</v>
      </c>
      <c r="O118" s="7">
        <f>'LEADING INDICATORS'!F117</f>
        <v>0</v>
      </c>
      <c r="P118" s="7">
        <f>'LEADING INDICATORS'!G117</f>
        <v>0</v>
      </c>
      <c r="Q118" s="7">
        <f>'LEADING INDICATORS'!H117</f>
        <v>0</v>
      </c>
      <c r="R118" s="15">
        <f>'ENVIRONMENTAL CONTROLS'!C117</f>
        <v>0</v>
      </c>
      <c r="S118" s="15">
        <f>'ENVIRONMENTAL CONTROLS'!D117</f>
        <v>0</v>
      </c>
      <c r="T118" s="15">
        <f>'ENVIRONMENTAL CONTROLS'!E117</f>
        <v>0</v>
      </c>
      <c r="U118" s="17">
        <f>'ENVIRONMENTAL CONTROLS'!F117</f>
        <v>0</v>
      </c>
      <c r="V118" s="17">
        <f>'ENVIRONMENTAL CONTROLS'!G117</f>
        <v>0</v>
      </c>
      <c r="W118" s="17">
        <f>'ENVIRONMENTAL CONTROLS'!H117</f>
        <v>0</v>
      </c>
      <c r="X118" s="17">
        <f>'ENVIRONMENTAL CONTROLS'!I117</f>
        <v>0</v>
      </c>
      <c r="Y118" s="17">
        <f>'ENVIRONMENTAL CONTROLS'!J117</f>
        <v>0</v>
      </c>
      <c r="Z118" s="17">
        <f>'ENVIRONMENTAL CONTROLS'!K117</f>
        <v>0</v>
      </c>
      <c r="AA118" s="27">
        <f>'SAFETY TRAINING'!C117</f>
        <v>0</v>
      </c>
      <c r="AB118" s="27">
        <f>'SAFETY TRAINING'!D117</f>
        <v>0</v>
      </c>
      <c r="AC118" s="27">
        <f>'SAFETY TRAINING'!E117</f>
        <v>0</v>
      </c>
      <c r="AD118" s="27">
        <f>'SAFETY TRAINING'!F117</f>
        <v>0</v>
      </c>
      <c r="AE118" s="27">
        <f>'SAFETY TRAINING'!G117</f>
        <v>0</v>
      </c>
      <c r="AF118" s="13">
        <f>'5S SCORES'!C117</f>
        <v>0</v>
      </c>
      <c r="AG118" s="58" t="e">
        <f>'QUALITY CONTROL'!C107</f>
        <v>#DIV/0!</v>
      </c>
      <c r="AH118" s="58" t="e">
        <f>'QUALITY CONTROL'!D107</f>
        <v>#DIV/0!</v>
      </c>
      <c r="AI118" s="58" t="e">
        <f>'QUALITY CONTROL'!E107</f>
        <v>#DIV/0!</v>
      </c>
      <c r="AJ118" s="58" t="e">
        <f>'QUALITY CONTROL'!F107</f>
        <v>#DIV/0!</v>
      </c>
      <c r="AK118" s="58" t="e">
        <f>'QUALITY CONTROL'!G107</f>
        <v>#DIV/0!</v>
      </c>
      <c r="AL118" s="58" t="e">
        <f>'QUALITY CONTROL'!H107</f>
        <v>#DIV/0!</v>
      </c>
      <c r="AM118" s="58" t="e">
        <f>'QUALITY CONTROL'!I107</f>
        <v>#DIV/0!</v>
      </c>
      <c r="AN118" s="104" t="e">
        <f>'QUALITY CONTROL'!J107</f>
        <v>#DIV/0!</v>
      </c>
    </row>
    <row r="119" spans="1:40" x14ac:dyDescent="0.2">
      <c r="A119" s="12">
        <v>45323</v>
      </c>
      <c r="B119" s="26" t="s">
        <v>14</v>
      </c>
      <c r="C119" s="6">
        <f>'LAGGING INDICATORS'!C118</f>
        <v>0</v>
      </c>
      <c r="D119" s="6">
        <f>'LAGGING INDICATORS'!D118</f>
        <v>0</v>
      </c>
      <c r="E119" s="6">
        <f>'LAGGING INDICATORS'!E118</f>
        <v>0</v>
      </c>
      <c r="F119" s="6">
        <f>'LAGGING INDICATORS'!F118</f>
        <v>0</v>
      </c>
      <c r="G119" s="6">
        <f>'LAGGING INDICATORS'!G118</f>
        <v>0</v>
      </c>
      <c r="H119" s="6">
        <f>'LAGGING INDICATORS'!H118</f>
        <v>0</v>
      </c>
      <c r="I119" s="6">
        <f>'LAGGING INDICATORS'!I118</f>
        <v>0</v>
      </c>
      <c r="J119" s="6">
        <f>'LAGGING INDICATORS'!J118</f>
        <v>0</v>
      </c>
      <c r="K119" s="6">
        <f>'LAGGING INDICATORS'!K118</f>
        <v>0</v>
      </c>
      <c r="L119" s="7">
        <f>'LEADING INDICATORS'!C118</f>
        <v>0</v>
      </c>
      <c r="M119" s="7">
        <f>'LEADING INDICATORS'!D118</f>
        <v>0</v>
      </c>
      <c r="N119" s="7">
        <f>'LEADING INDICATORS'!E118</f>
        <v>0</v>
      </c>
      <c r="O119" s="7">
        <f>'LEADING INDICATORS'!F118</f>
        <v>0</v>
      </c>
      <c r="P119" s="7">
        <f>'LEADING INDICATORS'!G118</f>
        <v>0</v>
      </c>
      <c r="Q119" s="7">
        <f>'LEADING INDICATORS'!H118</f>
        <v>0</v>
      </c>
      <c r="R119" s="15">
        <f>'ENVIRONMENTAL CONTROLS'!C118</f>
        <v>0</v>
      </c>
      <c r="S119" s="15">
        <f>'ENVIRONMENTAL CONTROLS'!D118</f>
        <v>0</v>
      </c>
      <c r="T119" s="15">
        <f>'ENVIRONMENTAL CONTROLS'!E118</f>
        <v>0</v>
      </c>
      <c r="U119" s="17">
        <f>'ENVIRONMENTAL CONTROLS'!F118</f>
        <v>0</v>
      </c>
      <c r="V119" s="17">
        <f>'ENVIRONMENTAL CONTROLS'!G118</f>
        <v>0</v>
      </c>
      <c r="W119" s="17">
        <f>'ENVIRONMENTAL CONTROLS'!H118</f>
        <v>0</v>
      </c>
      <c r="X119" s="17">
        <f>'ENVIRONMENTAL CONTROLS'!I118</f>
        <v>0</v>
      </c>
      <c r="Y119" s="17">
        <f>'ENVIRONMENTAL CONTROLS'!J118</f>
        <v>0</v>
      </c>
      <c r="Z119" s="17">
        <f>'ENVIRONMENTAL CONTROLS'!K118</f>
        <v>0</v>
      </c>
      <c r="AA119" s="27">
        <f>'SAFETY TRAINING'!C118</f>
        <v>0</v>
      </c>
      <c r="AB119" s="27">
        <f>'SAFETY TRAINING'!D118</f>
        <v>0</v>
      </c>
      <c r="AC119" s="27">
        <f>'SAFETY TRAINING'!E118</f>
        <v>0</v>
      </c>
      <c r="AD119" s="27">
        <f>'SAFETY TRAINING'!F118</f>
        <v>0</v>
      </c>
      <c r="AE119" s="27">
        <f>'SAFETY TRAINING'!G118</f>
        <v>0</v>
      </c>
      <c r="AF119" s="13">
        <f>'5S SCORES'!C118</f>
        <v>0</v>
      </c>
      <c r="AG119" s="58" t="e">
        <f>'QUALITY CONTROL'!C108</f>
        <v>#DIV/0!</v>
      </c>
      <c r="AH119" s="58" t="e">
        <f>'QUALITY CONTROL'!D108</f>
        <v>#DIV/0!</v>
      </c>
      <c r="AI119" s="58" t="e">
        <f>'QUALITY CONTROL'!E108</f>
        <v>#DIV/0!</v>
      </c>
      <c r="AJ119" s="58" t="e">
        <f>'QUALITY CONTROL'!F108</f>
        <v>#DIV/0!</v>
      </c>
      <c r="AK119" s="58" t="e">
        <f>'QUALITY CONTROL'!G108</f>
        <v>#DIV/0!</v>
      </c>
      <c r="AL119" s="58" t="e">
        <f>'QUALITY CONTROL'!H108</f>
        <v>#DIV/0!</v>
      </c>
      <c r="AM119" s="58" t="e">
        <f>'QUALITY CONTROL'!I108</f>
        <v>#DIV/0!</v>
      </c>
      <c r="AN119" s="104" t="e">
        <f>'QUALITY CONTROL'!J108</f>
        <v>#DIV/0!</v>
      </c>
    </row>
    <row r="120" spans="1:40" x14ac:dyDescent="0.2">
      <c r="A120" s="12">
        <v>45323</v>
      </c>
      <c r="B120" s="26" t="s">
        <v>15</v>
      </c>
      <c r="C120" s="6">
        <f>'LAGGING INDICATORS'!C119</f>
        <v>0</v>
      </c>
      <c r="D120" s="6">
        <f>'LAGGING INDICATORS'!D119</f>
        <v>0</v>
      </c>
      <c r="E120" s="6">
        <f>'LAGGING INDICATORS'!E119</f>
        <v>0</v>
      </c>
      <c r="F120" s="6">
        <f>'LAGGING INDICATORS'!F119</f>
        <v>0</v>
      </c>
      <c r="G120" s="6">
        <f>'LAGGING INDICATORS'!G119</f>
        <v>0</v>
      </c>
      <c r="H120" s="6">
        <f>'LAGGING INDICATORS'!H119</f>
        <v>0</v>
      </c>
      <c r="I120" s="6">
        <f>'LAGGING INDICATORS'!I119</f>
        <v>0</v>
      </c>
      <c r="J120" s="6">
        <f>'LAGGING INDICATORS'!J119</f>
        <v>0</v>
      </c>
      <c r="K120" s="6">
        <f>'LAGGING INDICATORS'!K119</f>
        <v>0</v>
      </c>
      <c r="L120" s="7">
        <f>'LEADING INDICATORS'!C119</f>
        <v>0</v>
      </c>
      <c r="M120" s="7">
        <f>'LEADING INDICATORS'!D119</f>
        <v>0</v>
      </c>
      <c r="N120" s="7">
        <f>'LEADING INDICATORS'!E119</f>
        <v>0</v>
      </c>
      <c r="O120" s="7">
        <f>'LEADING INDICATORS'!F119</f>
        <v>0</v>
      </c>
      <c r="P120" s="7">
        <f>'LEADING INDICATORS'!G119</f>
        <v>0</v>
      </c>
      <c r="Q120" s="7">
        <f>'LEADING INDICATORS'!H119</f>
        <v>0</v>
      </c>
      <c r="R120" s="15">
        <f>'ENVIRONMENTAL CONTROLS'!C119</f>
        <v>0</v>
      </c>
      <c r="S120" s="15">
        <f>'ENVIRONMENTAL CONTROLS'!D119</f>
        <v>0</v>
      </c>
      <c r="T120" s="15">
        <f>'ENVIRONMENTAL CONTROLS'!E119</f>
        <v>0</v>
      </c>
      <c r="U120" s="17">
        <f>'ENVIRONMENTAL CONTROLS'!F119</f>
        <v>0</v>
      </c>
      <c r="V120" s="17">
        <f>'ENVIRONMENTAL CONTROLS'!G119</f>
        <v>0</v>
      </c>
      <c r="W120" s="17">
        <f>'ENVIRONMENTAL CONTROLS'!H119</f>
        <v>0</v>
      </c>
      <c r="X120" s="17">
        <f>'ENVIRONMENTAL CONTROLS'!I119</f>
        <v>0</v>
      </c>
      <c r="Y120" s="17">
        <f>'ENVIRONMENTAL CONTROLS'!J119</f>
        <v>0</v>
      </c>
      <c r="Z120" s="17">
        <f>'ENVIRONMENTAL CONTROLS'!K119</f>
        <v>0</v>
      </c>
      <c r="AA120" s="27">
        <f>'SAFETY TRAINING'!C119</f>
        <v>0</v>
      </c>
      <c r="AB120" s="27">
        <f>'SAFETY TRAINING'!D119</f>
        <v>0</v>
      </c>
      <c r="AC120" s="27">
        <f>'SAFETY TRAINING'!E119</f>
        <v>0</v>
      </c>
      <c r="AD120" s="27">
        <f>'SAFETY TRAINING'!F119</f>
        <v>0</v>
      </c>
      <c r="AE120" s="27">
        <f>'SAFETY TRAINING'!G119</f>
        <v>0</v>
      </c>
      <c r="AF120" s="13">
        <f>'5S SCORES'!C119</f>
        <v>0</v>
      </c>
      <c r="AG120" s="58" t="e">
        <f>'QUALITY CONTROL'!C109</f>
        <v>#DIV/0!</v>
      </c>
      <c r="AH120" s="58" t="e">
        <f>'QUALITY CONTROL'!D109</f>
        <v>#DIV/0!</v>
      </c>
      <c r="AI120" s="58" t="e">
        <f>'QUALITY CONTROL'!E109</f>
        <v>#DIV/0!</v>
      </c>
      <c r="AJ120" s="58" t="e">
        <f>'QUALITY CONTROL'!F109</f>
        <v>#DIV/0!</v>
      </c>
      <c r="AK120" s="58" t="e">
        <f>'QUALITY CONTROL'!G109</f>
        <v>#DIV/0!</v>
      </c>
      <c r="AL120" s="58" t="e">
        <f>'QUALITY CONTROL'!H109</f>
        <v>#DIV/0!</v>
      </c>
      <c r="AM120" s="58" t="e">
        <f>'QUALITY CONTROL'!I109</f>
        <v>#DIV/0!</v>
      </c>
      <c r="AN120" s="104" t="e">
        <f>'QUALITY CONTROL'!J109</f>
        <v>#DIV/0!</v>
      </c>
    </row>
    <row r="121" spans="1:40" x14ac:dyDescent="0.2">
      <c r="A121" s="12">
        <v>45323</v>
      </c>
      <c r="B121" s="26" t="s">
        <v>16</v>
      </c>
      <c r="C121" s="6">
        <f>'LAGGING INDICATORS'!C120</f>
        <v>0</v>
      </c>
      <c r="D121" s="6">
        <f>'LAGGING INDICATORS'!D120</f>
        <v>0</v>
      </c>
      <c r="E121" s="6">
        <f>'LAGGING INDICATORS'!E120</f>
        <v>0</v>
      </c>
      <c r="F121" s="6">
        <f>'LAGGING INDICATORS'!F120</f>
        <v>0</v>
      </c>
      <c r="G121" s="6">
        <f>'LAGGING INDICATORS'!G120</f>
        <v>0</v>
      </c>
      <c r="H121" s="6">
        <f>'LAGGING INDICATORS'!H120</f>
        <v>0</v>
      </c>
      <c r="I121" s="6">
        <f>'LAGGING INDICATORS'!I120</f>
        <v>0</v>
      </c>
      <c r="J121" s="6">
        <f>'LAGGING INDICATORS'!J120</f>
        <v>0</v>
      </c>
      <c r="K121" s="6">
        <f>'LAGGING INDICATORS'!K120</f>
        <v>0</v>
      </c>
      <c r="L121" s="7">
        <f>'LEADING INDICATORS'!C120</f>
        <v>0</v>
      </c>
      <c r="M121" s="7">
        <f>'LEADING INDICATORS'!D120</f>
        <v>0</v>
      </c>
      <c r="N121" s="7">
        <f>'LEADING INDICATORS'!E120</f>
        <v>0</v>
      </c>
      <c r="O121" s="7">
        <f>'LEADING INDICATORS'!F120</f>
        <v>0</v>
      </c>
      <c r="P121" s="7">
        <f>'LEADING INDICATORS'!G120</f>
        <v>0</v>
      </c>
      <c r="Q121" s="7">
        <f>'LEADING INDICATORS'!H120</f>
        <v>0</v>
      </c>
      <c r="R121" s="15">
        <f>'ENVIRONMENTAL CONTROLS'!C120</f>
        <v>0</v>
      </c>
      <c r="S121" s="15">
        <f>'ENVIRONMENTAL CONTROLS'!D120</f>
        <v>0</v>
      </c>
      <c r="T121" s="15">
        <f>'ENVIRONMENTAL CONTROLS'!E120</f>
        <v>0</v>
      </c>
      <c r="U121" s="17">
        <f>'ENVIRONMENTAL CONTROLS'!F120</f>
        <v>0</v>
      </c>
      <c r="V121" s="17">
        <f>'ENVIRONMENTAL CONTROLS'!G120</f>
        <v>0</v>
      </c>
      <c r="W121" s="17">
        <f>'ENVIRONMENTAL CONTROLS'!H120</f>
        <v>0</v>
      </c>
      <c r="X121" s="17">
        <f>'ENVIRONMENTAL CONTROLS'!I120</f>
        <v>0</v>
      </c>
      <c r="Y121" s="17">
        <f>'ENVIRONMENTAL CONTROLS'!J120</f>
        <v>0</v>
      </c>
      <c r="Z121" s="17">
        <f>'ENVIRONMENTAL CONTROLS'!K120</f>
        <v>0</v>
      </c>
      <c r="AA121" s="27">
        <f>'SAFETY TRAINING'!C120</f>
        <v>0</v>
      </c>
      <c r="AB121" s="27">
        <f>'SAFETY TRAINING'!D120</f>
        <v>0</v>
      </c>
      <c r="AC121" s="27">
        <f>'SAFETY TRAINING'!E120</f>
        <v>0</v>
      </c>
      <c r="AD121" s="27">
        <f>'SAFETY TRAINING'!F120</f>
        <v>0</v>
      </c>
      <c r="AE121" s="27">
        <f>'SAFETY TRAINING'!G120</f>
        <v>0</v>
      </c>
      <c r="AF121" s="13">
        <f>'5S SCORES'!C120</f>
        <v>0</v>
      </c>
      <c r="AG121" s="58" t="e">
        <f>'QUALITY CONTROL'!C110</f>
        <v>#DIV/0!</v>
      </c>
      <c r="AH121" s="58" t="e">
        <f>'QUALITY CONTROL'!D110</f>
        <v>#DIV/0!</v>
      </c>
      <c r="AI121" s="58" t="e">
        <f>'QUALITY CONTROL'!E110</f>
        <v>#DIV/0!</v>
      </c>
      <c r="AJ121" s="58" t="e">
        <f>'QUALITY CONTROL'!F110</f>
        <v>#DIV/0!</v>
      </c>
      <c r="AK121" s="58" t="e">
        <f>'QUALITY CONTROL'!G110</f>
        <v>#DIV/0!</v>
      </c>
      <c r="AL121" s="58" t="e">
        <f>'QUALITY CONTROL'!H110</f>
        <v>#DIV/0!</v>
      </c>
      <c r="AM121" s="58" t="e">
        <f>'QUALITY CONTROL'!I110</f>
        <v>#DIV/0!</v>
      </c>
      <c r="AN121" s="104" t="e">
        <f>'QUALITY CONTROL'!J110</f>
        <v>#DIV/0!</v>
      </c>
    </row>
    <row r="122" spans="1:40" x14ac:dyDescent="0.2">
      <c r="A122" s="12">
        <v>45323</v>
      </c>
      <c r="B122" s="26" t="s">
        <v>33</v>
      </c>
      <c r="C122" s="6">
        <f>'LAGGING INDICATORS'!C121</f>
        <v>0</v>
      </c>
      <c r="D122" s="6">
        <f>'LAGGING INDICATORS'!D121</f>
        <v>0</v>
      </c>
      <c r="E122" s="6">
        <f>'LAGGING INDICATORS'!E121</f>
        <v>0</v>
      </c>
      <c r="F122" s="6">
        <f>'LAGGING INDICATORS'!F121</f>
        <v>0</v>
      </c>
      <c r="G122" s="6">
        <f>'LAGGING INDICATORS'!G121</f>
        <v>0</v>
      </c>
      <c r="H122" s="6">
        <f>'LAGGING INDICATORS'!H121</f>
        <v>0</v>
      </c>
      <c r="I122" s="6">
        <f>'LAGGING INDICATORS'!I121</f>
        <v>0</v>
      </c>
      <c r="J122" s="6">
        <f>'LAGGING INDICATORS'!J121</f>
        <v>0</v>
      </c>
      <c r="K122" s="6">
        <f>'LAGGING INDICATORS'!K121</f>
        <v>0</v>
      </c>
      <c r="L122" s="7">
        <f>'LEADING INDICATORS'!C121</f>
        <v>0</v>
      </c>
      <c r="M122" s="7">
        <f>'LEADING INDICATORS'!D121</f>
        <v>0</v>
      </c>
      <c r="N122" s="7">
        <f>'LEADING INDICATORS'!E121</f>
        <v>0</v>
      </c>
      <c r="O122" s="7">
        <f>'LEADING INDICATORS'!F121</f>
        <v>0</v>
      </c>
      <c r="P122" s="7">
        <f>'LEADING INDICATORS'!G121</f>
        <v>0</v>
      </c>
      <c r="Q122" s="7">
        <f>'LEADING INDICATORS'!H121</f>
        <v>0</v>
      </c>
      <c r="R122" s="15">
        <f>'ENVIRONMENTAL CONTROLS'!C121</f>
        <v>0</v>
      </c>
      <c r="S122" s="15">
        <f>'ENVIRONMENTAL CONTROLS'!D121</f>
        <v>0</v>
      </c>
      <c r="T122" s="15">
        <f>'ENVIRONMENTAL CONTROLS'!E121</f>
        <v>0</v>
      </c>
      <c r="U122" s="17">
        <f>'ENVIRONMENTAL CONTROLS'!F121</f>
        <v>0</v>
      </c>
      <c r="V122" s="17">
        <f>'ENVIRONMENTAL CONTROLS'!G121</f>
        <v>0</v>
      </c>
      <c r="W122" s="17">
        <f>'ENVIRONMENTAL CONTROLS'!H121</f>
        <v>0</v>
      </c>
      <c r="X122" s="17">
        <f>'ENVIRONMENTAL CONTROLS'!I121</f>
        <v>0</v>
      </c>
      <c r="Y122" s="17">
        <f>'ENVIRONMENTAL CONTROLS'!J121</f>
        <v>0</v>
      </c>
      <c r="Z122" s="17">
        <f>'ENVIRONMENTAL CONTROLS'!K121</f>
        <v>0</v>
      </c>
      <c r="AA122" s="27">
        <f>'SAFETY TRAINING'!C121</f>
        <v>0</v>
      </c>
      <c r="AB122" s="27">
        <f>'SAFETY TRAINING'!D121</f>
        <v>0</v>
      </c>
      <c r="AC122" s="27">
        <f>'SAFETY TRAINING'!E121</f>
        <v>0</v>
      </c>
      <c r="AD122" s="27">
        <f>'SAFETY TRAINING'!F121</f>
        <v>0</v>
      </c>
      <c r="AE122" s="27">
        <f>'SAFETY TRAINING'!G121</f>
        <v>0</v>
      </c>
      <c r="AF122" s="13">
        <f>'5S SCORES'!C121</f>
        <v>0</v>
      </c>
      <c r="AG122" s="58" t="e">
        <f>'QUALITY CONTROL'!C111</f>
        <v>#DIV/0!</v>
      </c>
      <c r="AH122" s="58" t="e">
        <f>'QUALITY CONTROL'!D111</f>
        <v>#DIV/0!</v>
      </c>
      <c r="AI122" s="58" t="e">
        <f>'QUALITY CONTROL'!E111</f>
        <v>#DIV/0!</v>
      </c>
      <c r="AJ122" s="58" t="e">
        <f>'QUALITY CONTROL'!F111</f>
        <v>#DIV/0!</v>
      </c>
      <c r="AK122" s="58" t="e">
        <f>'QUALITY CONTROL'!G111</f>
        <v>#DIV/0!</v>
      </c>
      <c r="AL122" s="58" t="e">
        <f>'QUALITY CONTROL'!H111</f>
        <v>#DIV/0!</v>
      </c>
      <c r="AM122" s="58" t="e">
        <f>'QUALITY CONTROL'!I111</f>
        <v>#DIV/0!</v>
      </c>
      <c r="AN122" s="104" t="e">
        <f>'QUALITY CONTROL'!J111</f>
        <v>#DIV/0!</v>
      </c>
    </row>
    <row r="123" spans="1:40" x14ac:dyDescent="0.2">
      <c r="A123" s="12">
        <v>45323</v>
      </c>
      <c r="B123" s="26" t="s">
        <v>261</v>
      </c>
      <c r="C123" s="6"/>
      <c r="D123" s="6"/>
      <c r="E123" s="6"/>
      <c r="F123" s="6"/>
      <c r="G123" s="6"/>
      <c r="H123" s="6"/>
      <c r="I123" s="6"/>
      <c r="J123" s="6"/>
      <c r="K123" s="6"/>
      <c r="L123" s="7"/>
      <c r="M123" s="7"/>
      <c r="N123" s="7"/>
      <c r="O123" s="7"/>
      <c r="P123" s="7"/>
      <c r="Q123" s="7"/>
      <c r="R123" s="15"/>
      <c r="S123" s="15"/>
      <c r="T123" s="15"/>
      <c r="U123" s="17">
        <f>'ENVIRONMENTAL CONTROLS'!F122</f>
        <v>0</v>
      </c>
      <c r="V123" s="17"/>
      <c r="W123" s="17"/>
      <c r="X123" s="17"/>
      <c r="Y123" s="17"/>
      <c r="Z123" s="17"/>
      <c r="AA123" s="27"/>
      <c r="AB123" s="27"/>
      <c r="AC123" s="27"/>
      <c r="AD123" s="27"/>
      <c r="AE123" s="27"/>
      <c r="AF123" s="13"/>
      <c r="AG123" s="58"/>
      <c r="AH123" s="58"/>
      <c r="AI123" s="58"/>
      <c r="AJ123" s="58"/>
      <c r="AK123" s="58"/>
      <c r="AL123" s="58"/>
      <c r="AM123" s="58"/>
      <c r="AN123" s="104"/>
    </row>
    <row r="124" spans="1:40" x14ac:dyDescent="0.2">
      <c r="A124" s="12">
        <v>45352</v>
      </c>
      <c r="B124" s="26" t="s">
        <v>18</v>
      </c>
      <c r="C124" s="6">
        <f>'LAGGING INDICATORS'!C123</f>
        <v>0</v>
      </c>
      <c r="D124" s="6">
        <f>'LAGGING INDICATORS'!D123</f>
        <v>0</v>
      </c>
      <c r="E124" s="6">
        <f>'LAGGING INDICATORS'!E123</f>
        <v>0</v>
      </c>
      <c r="F124" s="6">
        <f>'LAGGING INDICATORS'!F123</f>
        <v>0</v>
      </c>
      <c r="G124" s="6">
        <f>'LAGGING INDICATORS'!G123</f>
        <v>0</v>
      </c>
      <c r="H124" s="6">
        <f>'LAGGING INDICATORS'!H123</f>
        <v>0</v>
      </c>
      <c r="I124" s="6">
        <f>'LAGGING INDICATORS'!I123</f>
        <v>0</v>
      </c>
      <c r="J124" s="6">
        <f>'LAGGING INDICATORS'!J123</f>
        <v>0</v>
      </c>
      <c r="K124" s="6">
        <f>'LAGGING INDICATORS'!K123</f>
        <v>0</v>
      </c>
      <c r="L124" s="7">
        <f>'LEADING INDICATORS'!C123</f>
        <v>0</v>
      </c>
      <c r="M124" s="7">
        <f>'LEADING INDICATORS'!D123</f>
        <v>0</v>
      </c>
      <c r="N124" s="7">
        <f>'LEADING INDICATORS'!E123</f>
        <v>0</v>
      </c>
      <c r="O124" s="7">
        <f>'LEADING INDICATORS'!F123</f>
        <v>0</v>
      </c>
      <c r="P124" s="7">
        <f>'LEADING INDICATORS'!G123</f>
        <v>0</v>
      </c>
      <c r="Q124" s="7">
        <f>'LEADING INDICATORS'!H123</f>
        <v>0</v>
      </c>
      <c r="R124" s="15">
        <f>'ENVIRONMENTAL CONTROLS'!C123</f>
        <v>0</v>
      </c>
      <c r="S124" s="15">
        <f>'ENVIRONMENTAL CONTROLS'!D123</f>
        <v>0</v>
      </c>
      <c r="T124" s="15">
        <f>'ENVIRONMENTAL CONTROLS'!E123</f>
        <v>0</v>
      </c>
      <c r="U124" s="17">
        <f>'ENVIRONMENTAL CONTROLS'!F123</f>
        <v>0</v>
      </c>
      <c r="V124" s="17">
        <f>'ENVIRONMENTAL CONTROLS'!G123</f>
        <v>0</v>
      </c>
      <c r="W124" s="17">
        <f>'ENVIRONMENTAL CONTROLS'!H123</f>
        <v>0</v>
      </c>
      <c r="X124" s="17">
        <f>'ENVIRONMENTAL CONTROLS'!I123</f>
        <v>0</v>
      </c>
      <c r="Y124" s="17">
        <f>'ENVIRONMENTAL CONTROLS'!J123</f>
        <v>0</v>
      </c>
      <c r="Z124" s="17">
        <f>'ENVIRONMENTAL CONTROLS'!K123</f>
        <v>0</v>
      </c>
      <c r="AA124" s="27">
        <f>'SAFETY TRAINING'!C123</f>
        <v>0</v>
      </c>
      <c r="AB124" s="27">
        <f>'SAFETY TRAINING'!D123</f>
        <v>0</v>
      </c>
      <c r="AC124" s="27">
        <f>'SAFETY TRAINING'!E123</f>
        <v>0</v>
      </c>
      <c r="AD124" s="27">
        <f>'SAFETY TRAINING'!F123</f>
        <v>0</v>
      </c>
      <c r="AE124" s="27">
        <f>'SAFETY TRAINING'!G123</f>
        <v>0</v>
      </c>
      <c r="AF124" s="13">
        <f>'5S SCORES'!C123</f>
        <v>0</v>
      </c>
      <c r="AG124" s="58" t="e">
        <f>'QUALITY CONTROL'!C112</f>
        <v>#DIV/0!</v>
      </c>
      <c r="AH124" s="58" t="e">
        <f>'QUALITY CONTROL'!D112</f>
        <v>#DIV/0!</v>
      </c>
      <c r="AI124" s="58" t="e">
        <f>'QUALITY CONTROL'!E112</f>
        <v>#DIV/0!</v>
      </c>
      <c r="AJ124" s="58" t="e">
        <f>'QUALITY CONTROL'!F112</f>
        <v>#DIV/0!</v>
      </c>
      <c r="AK124" s="58" t="e">
        <f>'QUALITY CONTROL'!G112</f>
        <v>#DIV/0!</v>
      </c>
      <c r="AL124" s="58" t="e">
        <f>'QUALITY CONTROL'!H112</f>
        <v>#DIV/0!</v>
      </c>
      <c r="AM124" s="58" t="e">
        <f>'QUALITY CONTROL'!I112</f>
        <v>#DIV/0!</v>
      </c>
      <c r="AN124" s="104" t="e">
        <f>'QUALITY CONTROL'!J112</f>
        <v>#DIV/0!</v>
      </c>
    </row>
    <row r="125" spans="1:40" x14ac:dyDescent="0.2">
      <c r="A125" s="12">
        <v>45352</v>
      </c>
      <c r="B125" s="26" t="s">
        <v>9</v>
      </c>
      <c r="C125" s="6">
        <f>'LAGGING INDICATORS'!C124</f>
        <v>0</v>
      </c>
      <c r="D125" s="6">
        <f>'LAGGING INDICATORS'!D124</f>
        <v>0</v>
      </c>
      <c r="E125" s="6">
        <f>'LAGGING INDICATORS'!E124</f>
        <v>0</v>
      </c>
      <c r="F125" s="6">
        <f>'LAGGING INDICATORS'!F124</f>
        <v>0</v>
      </c>
      <c r="G125" s="6">
        <f>'LAGGING INDICATORS'!G124</f>
        <v>0</v>
      </c>
      <c r="H125" s="6">
        <f>'LAGGING INDICATORS'!H124</f>
        <v>0</v>
      </c>
      <c r="I125" s="6">
        <f>'LAGGING INDICATORS'!I124</f>
        <v>0</v>
      </c>
      <c r="J125" s="6">
        <f>'LAGGING INDICATORS'!J124</f>
        <v>0</v>
      </c>
      <c r="K125" s="6">
        <f>'LAGGING INDICATORS'!K124</f>
        <v>0</v>
      </c>
      <c r="L125" s="7">
        <f>'LEADING INDICATORS'!C124</f>
        <v>0</v>
      </c>
      <c r="M125" s="7">
        <f>'LEADING INDICATORS'!D124</f>
        <v>0</v>
      </c>
      <c r="N125" s="7">
        <f>'LEADING INDICATORS'!E124</f>
        <v>0</v>
      </c>
      <c r="O125" s="7">
        <f>'LEADING INDICATORS'!F124</f>
        <v>0</v>
      </c>
      <c r="P125" s="7">
        <f>'LEADING INDICATORS'!G124</f>
        <v>0</v>
      </c>
      <c r="Q125" s="7">
        <f>'LEADING INDICATORS'!H124</f>
        <v>0</v>
      </c>
      <c r="R125" s="15">
        <f>'ENVIRONMENTAL CONTROLS'!C124</f>
        <v>0</v>
      </c>
      <c r="S125" s="15">
        <f>'ENVIRONMENTAL CONTROLS'!D124</f>
        <v>0</v>
      </c>
      <c r="T125" s="15">
        <f>'ENVIRONMENTAL CONTROLS'!E124</f>
        <v>0</v>
      </c>
      <c r="U125" s="17">
        <f>'ENVIRONMENTAL CONTROLS'!F124</f>
        <v>0</v>
      </c>
      <c r="V125" s="17">
        <f>'ENVIRONMENTAL CONTROLS'!G124</f>
        <v>0</v>
      </c>
      <c r="W125" s="17">
        <f>'ENVIRONMENTAL CONTROLS'!H124</f>
        <v>0</v>
      </c>
      <c r="X125" s="17">
        <f>'ENVIRONMENTAL CONTROLS'!I124</f>
        <v>0</v>
      </c>
      <c r="Y125" s="17">
        <f>'ENVIRONMENTAL CONTROLS'!J124</f>
        <v>0</v>
      </c>
      <c r="Z125" s="17">
        <f>'ENVIRONMENTAL CONTROLS'!K124</f>
        <v>0</v>
      </c>
      <c r="AA125" s="27">
        <f>'SAFETY TRAINING'!C124</f>
        <v>0</v>
      </c>
      <c r="AB125" s="27">
        <f>'SAFETY TRAINING'!D124</f>
        <v>0</v>
      </c>
      <c r="AC125" s="27">
        <f>'SAFETY TRAINING'!E124</f>
        <v>0</v>
      </c>
      <c r="AD125" s="27">
        <f>'SAFETY TRAINING'!F124</f>
        <v>0</v>
      </c>
      <c r="AE125" s="27">
        <f>'SAFETY TRAINING'!G124</f>
        <v>0</v>
      </c>
      <c r="AF125" s="13">
        <f>'5S SCORES'!C124</f>
        <v>0</v>
      </c>
      <c r="AG125" s="58" t="e">
        <f>'QUALITY CONTROL'!C113</f>
        <v>#DIV/0!</v>
      </c>
      <c r="AH125" s="58" t="e">
        <f>'QUALITY CONTROL'!D113</f>
        <v>#DIV/0!</v>
      </c>
      <c r="AI125" s="58" t="e">
        <f>'QUALITY CONTROL'!E113</f>
        <v>#DIV/0!</v>
      </c>
      <c r="AJ125" s="58" t="e">
        <f>'QUALITY CONTROL'!F113</f>
        <v>#DIV/0!</v>
      </c>
      <c r="AK125" s="58" t="e">
        <f>'QUALITY CONTROL'!G113</f>
        <v>#DIV/0!</v>
      </c>
      <c r="AL125" s="58" t="e">
        <f>'QUALITY CONTROL'!H113</f>
        <v>#DIV/0!</v>
      </c>
      <c r="AM125" s="58" t="e">
        <f>'QUALITY CONTROL'!I113</f>
        <v>#DIV/0!</v>
      </c>
      <c r="AN125" s="104" t="e">
        <f>'QUALITY CONTROL'!J113</f>
        <v>#DIV/0!</v>
      </c>
    </row>
    <row r="126" spans="1:40" x14ac:dyDescent="0.2">
      <c r="A126" s="12">
        <v>45352</v>
      </c>
      <c r="B126" s="26" t="s">
        <v>10</v>
      </c>
      <c r="C126" s="6">
        <f>'LAGGING INDICATORS'!C125</f>
        <v>0</v>
      </c>
      <c r="D126" s="6">
        <f>'LAGGING INDICATORS'!D125</f>
        <v>0</v>
      </c>
      <c r="E126" s="6">
        <f>'LAGGING INDICATORS'!E125</f>
        <v>0</v>
      </c>
      <c r="F126" s="6">
        <f>'LAGGING INDICATORS'!F125</f>
        <v>0</v>
      </c>
      <c r="G126" s="6">
        <f>'LAGGING INDICATORS'!G125</f>
        <v>0</v>
      </c>
      <c r="H126" s="6">
        <f>'LAGGING INDICATORS'!H125</f>
        <v>0</v>
      </c>
      <c r="I126" s="6">
        <f>'LAGGING INDICATORS'!I125</f>
        <v>0</v>
      </c>
      <c r="J126" s="6">
        <f>'LAGGING INDICATORS'!J125</f>
        <v>0</v>
      </c>
      <c r="K126" s="6">
        <f>'LAGGING INDICATORS'!K125</f>
        <v>0</v>
      </c>
      <c r="L126" s="7">
        <f>'LEADING INDICATORS'!C125</f>
        <v>0</v>
      </c>
      <c r="M126" s="7">
        <f>'LEADING INDICATORS'!D125</f>
        <v>0</v>
      </c>
      <c r="N126" s="7">
        <f>'LEADING INDICATORS'!E125</f>
        <v>0</v>
      </c>
      <c r="O126" s="7">
        <f>'LEADING INDICATORS'!F125</f>
        <v>0</v>
      </c>
      <c r="P126" s="7">
        <f>'LEADING INDICATORS'!G125</f>
        <v>0</v>
      </c>
      <c r="Q126" s="7">
        <f>'LEADING INDICATORS'!H125</f>
        <v>0</v>
      </c>
      <c r="R126" s="15">
        <f>'ENVIRONMENTAL CONTROLS'!C125</f>
        <v>0</v>
      </c>
      <c r="S126" s="15">
        <f>'ENVIRONMENTAL CONTROLS'!D125</f>
        <v>0</v>
      </c>
      <c r="T126" s="15">
        <f>'ENVIRONMENTAL CONTROLS'!E125</f>
        <v>0</v>
      </c>
      <c r="U126" s="17">
        <f>'ENVIRONMENTAL CONTROLS'!F125</f>
        <v>0</v>
      </c>
      <c r="V126" s="17">
        <f>'ENVIRONMENTAL CONTROLS'!G125</f>
        <v>0</v>
      </c>
      <c r="W126" s="17">
        <f>'ENVIRONMENTAL CONTROLS'!H125</f>
        <v>0</v>
      </c>
      <c r="X126" s="17">
        <f>'ENVIRONMENTAL CONTROLS'!I125</f>
        <v>0</v>
      </c>
      <c r="Y126" s="17">
        <f>'ENVIRONMENTAL CONTROLS'!J125</f>
        <v>0</v>
      </c>
      <c r="Z126" s="17">
        <f>'ENVIRONMENTAL CONTROLS'!K125</f>
        <v>0</v>
      </c>
      <c r="AA126" s="27">
        <f>'SAFETY TRAINING'!C125</f>
        <v>0</v>
      </c>
      <c r="AB126" s="27">
        <f>'SAFETY TRAINING'!D125</f>
        <v>0</v>
      </c>
      <c r="AC126" s="27">
        <f>'SAFETY TRAINING'!E125</f>
        <v>0</v>
      </c>
      <c r="AD126" s="27">
        <f>'SAFETY TRAINING'!F125</f>
        <v>0</v>
      </c>
      <c r="AE126" s="27">
        <f>'SAFETY TRAINING'!G125</f>
        <v>0</v>
      </c>
      <c r="AF126" s="13">
        <f>'5S SCORES'!C125</f>
        <v>0</v>
      </c>
      <c r="AG126" s="58" t="e">
        <f>'QUALITY CONTROL'!C114</f>
        <v>#DIV/0!</v>
      </c>
      <c r="AH126" s="58" t="e">
        <f>'QUALITY CONTROL'!D114</f>
        <v>#DIV/0!</v>
      </c>
      <c r="AI126" s="58" t="e">
        <f>'QUALITY CONTROL'!E114</f>
        <v>#DIV/0!</v>
      </c>
      <c r="AJ126" s="58" t="e">
        <f>'QUALITY CONTROL'!F114</f>
        <v>#DIV/0!</v>
      </c>
      <c r="AK126" s="58" t="e">
        <f>'QUALITY CONTROL'!G114</f>
        <v>#DIV/0!</v>
      </c>
      <c r="AL126" s="58" t="e">
        <f>'QUALITY CONTROL'!H114</f>
        <v>#DIV/0!</v>
      </c>
      <c r="AM126" s="58" t="e">
        <f>'QUALITY CONTROL'!I114</f>
        <v>#DIV/0!</v>
      </c>
      <c r="AN126" s="104" t="e">
        <f>'QUALITY CONTROL'!J114</f>
        <v>#DIV/0!</v>
      </c>
    </row>
    <row r="127" spans="1:40" x14ac:dyDescent="0.2">
      <c r="A127" s="12">
        <v>45352</v>
      </c>
      <c r="B127" s="26" t="s">
        <v>11</v>
      </c>
      <c r="C127" s="6">
        <f>'LAGGING INDICATORS'!C126</f>
        <v>0</v>
      </c>
      <c r="D127" s="6">
        <f>'LAGGING INDICATORS'!D126</f>
        <v>0</v>
      </c>
      <c r="E127" s="6">
        <f>'LAGGING INDICATORS'!E126</f>
        <v>0</v>
      </c>
      <c r="F127" s="6">
        <f>'LAGGING INDICATORS'!F126</f>
        <v>0</v>
      </c>
      <c r="G127" s="6">
        <f>'LAGGING INDICATORS'!G126</f>
        <v>0</v>
      </c>
      <c r="H127" s="6">
        <f>'LAGGING INDICATORS'!H126</f>
        <v>0</v>
      </c>
      <c r="I127" s="6">
        <f>'LAGGING INDICATORS'!I126</f>
        <v>0</v>
      </c>
      <c r="J127" s="6">
        <f>'LAGGING INDICATORS'!J126</f>
        <v>0</v>
      </c>
      <c r="K127" s="6">
        <f>'LAGGING INDICATORS'!K126</f>
        <v>0</v>
      </c>
      <c r="L127" s="7">
        <f>'LEADING INDICATORS'!C126</f>
        <v>0</v>
      </c>
      <c r="M127" s="7">
        <f>'LEADING INDICATORS'!D126</f>
        <v>0</v>
      </c>
      <c r="N127" s="7">
        <f>'LEADING INDICATORS'!E126</f>
        <v>0</v>
      </c>
      <c r="O127" s="7">
        <f>'LEADING INDICATORS'!F126</f>
        <v>0</v>
      </c>
      <c r="P127" s="7">
        <f>'LEADING INDICATORS'!G126</f>
        <v>0</v>
      </c>
      <c r="Q127" s="7">
        <f>'LEADING INDICATORS'!H126</f>
        <v>0</v>
      </c>
      <c r="R127" s="15">
        <f>'ENVIRONMENTAL CONTROLS'!C126</f>
        <v>0</v>
      </c>
      <c r="S127" s="15">
        <f>'ENVIRONMENTAL CONTROLS'!D126</f>
        <v>0</v>
      </c>
      <c r="T127" s="15">
        <f>'ENVIRONMENTAL CONTROLS'!E126</f>
        <v>0</v>
      </c>
      <c r="U127" s="17">
        <f>'ENVIRONMENTAL CONTROLS'!F126</f>
        <v>0</v>
      </c>
      <c r="V127" s="17">
        <f>'ENVIRONMENTAL CONTROLS'!G126</f>
        <v>0</v>
      </c>
      <c r="W127" s="17">
        <f>'ENVIRONMENTAL CONTROLS'!H126</f>
        <v>0</v>
      </c>
      <c r="X127" s="17">
        <f>'ENVIRONMENTAL CONTROLS'!I126</f>
        <v>0</v>
      </c>
      <c r="Y127" s="17">
        <f>'ENVIRONMENTAL CONTROLS'!J126</f>
        <v>0</v>
      </c>
      <c r="Z127" s="17">
        <f>'ENVIRONMENTAL CONTROLS'!K126</f>
        <v>0</v>
      </c>
      <c r="AA127" s="27">
        <f>'SAFETY TRAINING'!C126</f>
        <v>0</v>
      </c>
      <c r="AB127" s="27">
        <f>'SAFETY TRAINING'!D126</f>
        <v>0</v>
      </c>
      <c r="AC127" s="27">
        <f>'SAFETY TRAINING'!E126</f>
        <v>0</v>
      </c>
      <c r="AD127" s="27">
        <f>'SAFETY TRAINING'!F126</f>
        <v>0</v>
      </c>
      <c r="AE127" s="27">
        <f>'SAFETY TRAINING'!G126</f>
        <v>0</v>
      </c>
      <c r="AF127" s="13">
        <f>'5S SCORES'!C126</f>
        <v>0</v>
      </c>
      <c r="AG127" s="58" t="e">
        <f>'QUALITY CONTROL'!C115</f>
        <v>#DIV/0!</v>
      </c>
      <c r="AH127" s="58" t="e">
        <f>'QUALITY CONTROL'!D115</f>
        <v>#DIV/0!</v>
      </c>
      <c r="AI127" s="58" t="e">
        <f>'QUALITY CONTROL'!E115</f>
        <v>#DIV/0!</v>
      </c>
      <c r="AJ127" s="58" t="e">
        <f>'QUALITY CONTROL'!F115</f>
        <v>#DIV/0!</v>
      </c>
      <c r="AK127" s="58" t="e">
        <f>'QUALITY CONTROL'!G115</f>
        <v>#DIV/0!</v>
      </c>
      <c r="AL127" s="58" t="e">
        <f>'QUALITY CONTROL'!H115</f>
        <v>#DIV/0!</v>
      </c>
      <c r="AM127" s="58" t="e">
        <f>'QUALITY CONTROL'!I115</f>
        <v>#DIV/0!</v>
      </c>
      <c r="AN127" s="104" t="e">
        <f>'QUALITY CONTROL'!J115</f>
        <v>#DIV/0!</v>
      </c>
    </row>
    <row r="128" spans="1:40" x14ac:dyDescent="0.2">
      <c r="A128" s="12">
        <v>45352</v>
      </c>
      <c r="B128" s="26" t="s">
        <v>12</v>
      </c>
      <c r="C128" s="6">
        <f>'LAGGING INDICATORS'!C127</f>
        <v>0</v>
      </c>
      <c r="D128" s="6">
        <f>'LAGGING INDICATORS'!D127</f>
        <v>0</v>
      </c>
      <c r="E128" s="6">
        <f>'LAGGING INDICATORS'!E127</f>
        <v>0</v>
      </c>
      <c r="F128" s="6">
        <f>'LAGGING INDICATORS'!F127</f>
        <v>0</v>
      </c>
      <c r="G128" s="6">
        <f>'LAGGING INDICATORS'!G127</f>
        <v>0</v>
      </c>
      <c r="H128" s="6">
        <f>'LAGGING INDICATORS'!H127</f>
        <v>0</v>
      </c>
      <c r="I128" s="6">
        <f>'LAGGING INDICATORS'!I127</f>
        <v>0</v>
      </c>
      <c r="J128" s="6">
        <f>'LAGGING INDICATORS'!J127</f>
        <v>0</v>
      </c>
      <c r="K128" s="6">
        <f>'LAGGING INDICATORS'!K127</f>
        <v>0</v>
      </c>
      <c r="L128" s="7">
        <f>'LEADING INDICATORS'!C127</f>
        <v>0</v>
      </c>
      <c r="M128" s="7">
        <f>'LEADING INDICATORS'!D127</f>
        <v>0</v>
      </c>
      <c r="N128" s="7">
        <f>'LEADING INDICATORS'!E127</f>
        <v>0</v>
      </c>
      <c r="O128" s="7">
        <f>'LEADING INDICATORS'!F127</f>
        <v>0</v>
      </c>
      <c r="P128" s="7">
        <f>'LEADING INDICATORS'!G127</f>
        <v>0</v>
      </c>
      <c r="Q128" s="7">
        <f>'LEADING INDICATORS'!H127</f>
        <v>0</v>
      </c>
      <c r="R128" s="15">
        <f>'ENVIRONMENTAL CONTROLS'!C127</f>
        <v>0</v>
      </c>
      <c r="S128" s="15">
        <f>'ENVIRONMENTAL CONTROLS'!D127</f>
        <v>0</v>
      </c>
      <c r="T128" s="15">
        <f>'ENVIRONMENTAL CONTROLS'!E127</f>
        <v>0</v>
      </c>
      <c r="U128" s="17">
        <f>'ENVIRONMENTAL CONTROLS'!F127</f>
        <v>0</v>
      </c>
      <c r="V128" s="17">
        <f>'ENVIRONMENTAL CONTROLS'!G127</f>
        <v>0</v>
      </c>
      <c r="W128" s="17">
        <f>'ENVIRONMENTAL CONTROLS'!H127</f>
        <v>0</v>
      </c>
      <c r="X128" s="17">
        <f>'ENVIRONMENTAL CONTROLS'!I127</f>
        <v>0</v>
      </c>
      <c r="Y128" s="17">
        <f>'ENVIRONMENTAL CONTROLS'!J127</f>
        <v>0</v>
      </c>
      <c r="Z128" s="17">
        <f>'ENVIRONMENTAL CONTROLS'!K127</f>
        <v>0</v>
      </c>
      <c r="AA128" s="27">
        <f>'SAFETY TRAINING'!C127</f>
        <v>0</v>
      </c>
      <c r="AB128" s="27">
        <f>'SAFETY TRAINING'!D127</f>
        <v>0</v>
      </c>
      <c r="AC128" s="27">
        <f>'SAFETY TRAINING'!E127</f>
        <v>0</v>
      </c>
      <c r="AD128" s="27">
        <f>'SAFETY TRAINING'!F127</f>
        <v>0</v>
      </c>
      <c r="AE128" s="27">
        <f>'SAFETY TRAINING'!G127</f>
        <v>0</v>
      </c>
      <c r="AF128" s="13">
        <f>'5S SCORES'!C127</f>
        <v>0</v>
      </c>
      <c r="AG128" s="58" t="e">
        <f>'QUALITY CONTROL'!C116</f>
        <v>#DIV/0!</v>
      </c>
      <c r="AH128" s="58" t="e">
        <f>'QUALITY CONTROL'!D116</f>
        <v>#DIV/0!</v>
      </c>
      <c r="AI128" s="58" t="e">
        <f>'QUALITY CONTROL'!E116</f>
        <v>#DIV/0!</v>
      </c>
      <c r="AJ128" s="58" t="e">
        <f>'QUALITY CONTROL'!F116</f>
        <v>#DIV/0!</v>
      </c>
      <c r="AK128" s="58" t="e">
        <f>'QUALITY CONTROL'!G116</f>
        <v>#DIV/0!</v>
      </c>
      <c r="AL128" s="58" t="e">
        <f>'QUALITY CONTROL'!H116</f>
        <v>#DIV/0!</v>
      </c>
      <c r="AM128" s="58" t="e">
        <f>'QUALITY CONTROL'!I116</f>
        <v>#DIV/0!</v>
      </c>
      <c r="AN128" s="104" t="e">
        <f>'QUALITY CONTROL'!J116</f>
        <v>#DIV/0!</v>
      </c>
    </row>
    <row r="129" spans="1:40" x14ac:dyDescent="0.2">
      <c r="A129" s="12">
        <v>45352</v>
      </c>
      <c r="B129" s="26" t="s">
        <v>13</v>
      </c>
      <c r="C129" s="6">
        <f>'LAGGING INDICATORS'!C128</f>
        <v>0</v>
      </c>
      <c r="D129" s="6">
        <f>'LAGGING INDICATORS'!D128</f>
        <v>0</v>
      </c>
      <c r="E129" s="6">
        <f>'LAGGING INDICATORS'!E128</f>
        <v>0</v>
      </c>
      <c r="F129" s="6">
        <f>'LAGGING INDICATORS'!F128</f>
        <v>0</v>
      </c>
      <c r="G129" s="6">
        <f>'LAGGING INDICATORS'!G128</f>
        <v>0</v>
      </c>
      <c r="H129" s="6">
        <f>'LAGGING INDICATORS'!H128</f>
        <v>0</v>
      </c>
      <c r="I129" s="6">
        <f>'LAGGING INDICATORS'!I128</f>
        <v>0</v>
      </c>
      <c r="J129" s="6">
        <f>'LAGGING INDICATORS'!J128</f>
        <v>0</v>
      </c>
      <c r="K129" s="6">
        <f>'LAGGING INDICATORS'!K128</f>
        <v>0</v>
      </c>
      <c r="L129" s="7">
        <f>'LEADING INDICATORS'!C128</f>
        <v>0</v>
      </c>
      <c r="M129" s="7">
        <f>'LEADING INDICATORS'!D128</f>
        <v>0</v>
      </c>
      <c r="N129" s="7">
        <f>'LEADING INDICATORS'!E128</f>
        <v>0</v>
      </c>
      <c r="O129" s="7">
        <f>'LEADING INDICATORS'!F128</f>
        <v>0</v>
      </c>
      <c r="P129" s="7">
        <f>'LEADING INDICATORS'!G128</f>
        <v>0</v>
      </c>
      <c r="Q129" s="7">
        <f>'LEADING INDICATORS'!H128</f>
        <v>0</v>
      </c>
      <c r="R129" s="15">
        <f>'ENVIRONMENTAL CONTROLS'!C128</f>
        <v>0</v>
      </c>
      <c r="S129" s="15">
        <f>'ENVIRONMENTAL CONTROLS'!D128</f>
        <v>0</v>
      </c>
      <c r="T129" s="15">
        <f>'ENVIRONMENTAL CONTROLS'!E128</f>
        <v>0</v>
      </c>
      <c r="U129" s="17">
        <f>'ENVIRONMENTAL CONTROLS'!F128</f>
        <v>0</v>
      </c>
      <c r="V129" s="17">
        <f>'ENVIRONMENTAL CONTROLS'!G128</f>
        <v>0</v>
      </c>
      <c r="W129" s="17">
        <f>'ENVIRONMENTAL CONTROLS'!H128</f>
        <v>0</v>
      </c>
      <c r="X129" s="17">
        <f>'ENVIRONMENTAL CONTROLS'!I128</f>
        <v>0</v>
      </c>
      <c r="Y129" s="17">
        <f>'ENVIRONMENTAL CONTROLS'!J128</f>
        <v>0</v>
      </c>
      <c r="Z129" s="17">
        <f>'ENVIRONMENTAL CONTROLS'!K128</f>
        <v>0</v>
      </c>
      <c r="AA129" s="27">
        <f>'SAFETY TRAINING'!C128</f>
        <v>0</v>
      </c>
      <c r="AB129" s="27">
        <f>'SAFETY TRAINING'!D128</f>
        <v>0</v>
      </c>
      <c r="AC129" s="27">
        <f>'SAFETY TRAINING'!E128</f>
        <v>0</v>
      </c>
      <c r="AD129" s="27">
        <f>'SAFETY TRAINING'!F128</f>
        <v>0</v>
      </c>
      <c r="AE129" s="27">
        <f>'SAFETY TRAINING'!G128</f>
        <v>0</v>
      </c>
      <c r="AF129" s="13">
        <f>'5S SCORES'!C128</f>
        <v>0</v>
      </c>
      <c r="AG129" s="58" t="e">
        <f>'QUALITY CONTROL'!C117</f>
        <v>#DIV/0!</v>
      </c>
      <c r="AH129" s="58" t="e">
        <f>'QUALITY CONTROL'!D117</f>
        <v>#DIV/0!</v>
      </c>
      <c r="AI129" s="58" t="e">
        <f>'QUALITY CONTROL'!E117</f>
        <v>#DIV/0!</v>
      </c>
      <c r="AJ129" s="58" t="e">
        <f>'QUALITY CONTROL'!F117</f>
        <v>#DIV/0!</v>
      </c>
      <c r="AK129" s="58" t="e">
        <f>'QUALITY CONTROL'!G117</f>
        <v>#DIV/0!</v>
      </c>
      <c r="AL129" s="58" t="e">
        <f>'QUALITY CONTROL'!H117</f>
        <v>#DIV/0!</v>
      </c>
      <c r="AM129" s="58" t="e">
        <f>'QUALITY CONTROL'!I117</f>
        <v>#DIV/0!</v>
      </c>
      <c r="AN129" s="104" t="e">
        <f>'QUALITY CONTROL'!J117</f>
        <v>#DIV/0!</v>
      </c>
    </row>
    <row r="130" spans="1:40" x14ac:dyDescent="0.2">
      <c r="A130" s="12">
        <v>45352</v>
      </c>
      <c r="B130" s="26" t="s">
        <v>14</v>
      </c>
      <c r="C130" s="6">
        <f>'LAGGING INDICATORS'!C129</f>
        <v>0</v>
      </c>
      <c r="D130" s="6">
        <f>'LAGGING INDICATORS'!D129</f>
        <v>0</v>
      </c>
      <c r="E130" s="6">
        <f>'LAGGING INDICATORS'!E129</f>
        <v>0</v>
      </c>
      <c r="F130" s="6">
        <f>'LAGGING INDICATORS'!F129</f>
        <v>0</v>
      </c>
      <c r="G130" s="6">
        <f>'LAGGING INDICATORS'!G129</f>
        <v>0</v>
      </c>
      <c r="H130" s="6">
        <f>'LAGGING INDICATORS'!H129</f>
        <v>0</v>
      </c>
      <c r="I130" s="6">
        <f>'LAGGING INDICATORS'!I129</f>
        <v>0</v>
      </c>
      <c r="J130" s="6">
        <f>'LAGGING INDICATORS'!J129</f>
        <v>0</v>
      </c>
      <c r="K130" s="6">
        <f>'LAGGING INDICATORS'!K129</f>
        <v>0</v>
      </c>
      <c r="L130" s="7">
        <f>'LEADING INDICATORS'!C129</f>
        <v>0</v>
      </c>
      <c r="M130" s="7">
        <f>'LEADING INDICATORS'!D129</f>
        <v>0</v>
      </c>
      <c r="N130" s="7">
        <f>'LEADING INDICATORS'!E129</f>
        <v>0</v>
      </c>
      <c r="O130" s="7">
        <f>'LEADING INDICATORS'!F129</f>
        <v>0</v>
      </c>
      <c r="P130" s="7">
        <f>'LEADING INDICATORS'!G129</f>
        <v>0</v>
      </c>
      <c r="Q130" s="7">
        <f>'LEADING INDICATORS'!H129</f>
        <v>0</v>
      </c>
      <c r="R130" s="15">
        <f>'ENVIRONMENTAL CONTROLS'!C129</f>
        <v>0</v>
      </c>
      <c r="S130" s="15">
        <f>'ENVIRONMENTAL CONTROLS'!D129</f>
        <v>0</v>
      </c>
      <c r="T130" s="15">
        <f>'ENVIRONMENTAL CONTROLS'!E129</f>
        <v>0</v>
      </c>
      <c r="U130" s="17">
        <f>'ENVIRONMENTAL CONTROLS'!F129</f>
        <v>0</v>
      </c>
      <c r="V130" s="17">
        <f>'ENVIRONMENTAL CONTROLS'!G129</f>
        <v>0</v>
      </c>
      <c r="W130" s="17">
        <f>'ENVIRONMENTAL CONTROLS'!H129</f>
        <v>0</v>
      </c>
      <c r="X130" s="17">
        <f>'ENVIRONMENTAL CONTROLS'!I129</f>
        <v>0</v>
      </c>
      <c r="Y130" s="17">
        <f>'ENVIRONMENTAL CONTROLS'!J129</f>
        <v>0</v>
      </c>
      <c r="Z130" s="17">
        <f>'ENVIRONMENTAL CONTROLS'!K129</f>
        <v>0</v>
      </c>
      <c r="AA130" s="27">
        <f>'SAFETY TRAINING'!C129</f>
        <v>0</v>
      </c>
      <c r="AB130" s="27">
        <f>'SAFETY TRAINING'!D129</f>
        <v>0</v>
      </c>
      <c r="AC130" s="27">
        <f>'SAFETY TRAINING'!E129</f>
        <v>0</v>
      </c>
      <c r="AD130" s="27">
        <f>'SAFETY TRAINING'!F129</f>
        <v>0</v>
      </c>
      <c r="AE130" s="27">
        <f>'SAFETY TRAINING'!G129</f>
        <v>0</v>
      </c>
      <c r="AF130" s="13">
        <f>'5S SCORES'!C129</f>
        <v>0</v>
      </c>
      <c r="AG130" s="58" t="e">
        <f>'QUALITY CONTROL'!C118</f>
        <v>#DIV/0!</v>
      </c>
      <c r="AH130" s="58" t="e">
        <f>'QUALITY CONTROL'!D118</f>
        <v>#DIV/0!</v>
      </c>
      <c r="AI130" s="58" t="e">
        <f>'QUALITY CONTROL'!E118</f>
        <v>#DIV/0!</v>
      </c>
      <c r="AJ130" s="58" t="e">
        <f>'QUALITY CONTROL'!F118</f>
        <v>#DIV/0!</v>
      </c>
      <c r="AK130" s="58" t="e">
        <f>'QUALITY CONTROL'!G118</f>
        <v>#DIV/0!</v>
      </c>
      <c r="AL130" s="58" t="e">
        <f>'QUALITY CONTROL'!H118</f>
        <v>#DIV/0!</v>
      </c>
      <c r="AM130" s="58" t="e">
        <f>'QUALITY CONTROL'!I118</f>
        <v>#DIV/0!</v>
      </c>
      <c r="AN130" s="104" t="e">
        <f>'QUALITY CONTROL'!J118</f>
        <v>#DIV/0!</v>
      </c>
    </row>
    <row r="131" spans="1:40" x14ac:dyDescent="0.2">
      <c r="A131" s="12">
        <v>45352</v>
      </c>
      <c r="B131" s="26" t="s">
        <v>15</v>
      </c>
      <c r="C131" s="6">
        <f>'LAGGING INDICATORS'!C130</f>
        <v>0</v>
      </c>
      <c r="D131" s="6">
        <f>'LAGGING INDICATORS'!D130</f>
        <v>0</v>
      </c>
      <c r="E131" s="6">
        <f>'LAGGING INDICATORS'!E130</f>
        <v>0</v>
      </c>
      <c r="F131" s="6">
        <f>'LAGGING INDICATORS'!F130</f>
        <v>0</v>
      </c>
      <c r="G131" s="6">
        <f>'LAGGING INDICATORS'!G130</f>
        <v>0</v>
      </c>
      <c r="H131" s="6">
        <f>'LAGGING INDICATORS'!H130</f>
        <v>0</v>
      </c>
      <c r="I131" s="6">
        <f>'LAGGING INDICATORS'!I130</f>
        <v>0</v>
      </c>
      <c r="J131" s="6">
        <f>'LAGGING INDICATORS'!J130</f>
        <v>0</v>
      </c>
      <c r="K131" s="6">
        <f>'LAGGING INDICATORS'!K130</f>
        <v>0</v>
      </c>
      <c r="L131" s="7">
        <f>'LEADING INDICATORS'!C130</f>
        <v>0</v>
      </c>
      <c r="M131" s="7">
        <f>'LEADING INDICATORS'!D130</f>
        <v>0</v>
      </c>
      <c r="N131" s="7">
        <f>'LEADING INDICATORS'!E130</f>
        <v>0</v>
      </c>
      <c r="O131" s="7">
        <f>'LEADING INDICATORS'!F130</f>
        <v>0</v>
      </c>
      <c r="P131" s="7">
        <f>'LEADING INDICATORS'!G130</f>
        <v>0</v>
      </c>
      <c r="Q131" s="7">
        <f>'LEADING INDICATORS'!H130</f>
        <v>0</v>
      </c>
      <c r="R131" s="15">
        <f>'ENVIRONMENTAL CONTROLS'!C130</f>
        <v>0</v>
      </c>
      <c r="S131" s="15">
        <f>'ENVIRONMENTAL CONTROLS'!D130</f>
        <v>0</v>
      </c>
      <c r="T131" s="15">
        <f>'ENVIRONMENTAL CONTROLS'!E130</f>
        <v>0</v>
      </c>
      <c r="U131" s="17">
        <f>'ENVIRONMENTAL CONTROLS'!F130</f>
        <v>0</v>
      </c>
      <c r="V131" s="17">
        <f>'ENVIRONMENTAL CONTROLS'!G130</f>
        <v>0</v>
      </c>
      <c r="W131" s="17">
        <f>'ENVIRONMENTAL CONTROLS'!H130</f>
        <v>0</v>
      </c>
      <c r="X131" s="17">
        <f>'ENVIRONMENTAL CONTROLS'!I130</f>
        <v>0</v>
      </c>
      <c r="Y131" s="17">
        <f>'ENVIRONMENTAL CONTROLS'!J130</f>
        <v>0</v>
      </c>
      <c r="Z131" s="17">
        <f>'ENVIRONMENTAL CONTROLS'!K130</f>
        <v>0</v>
      </c>
      <c r="AA131" s="27">
        <f>'SAFETY TRAINING'!C130</f>
        <v>0</v>
      </c>
      <c r="AB131" s="27">
        <f>'SAFETY TRAINING'!D130</f>
        <v>0</v>
      </c>
      <c r="AC131" s="27">
        <f>'SAFETY TRAINING'!E130</f>
        <v>0</v>
      </c>
      <c r="AD131" s="27">
        <f>'SAFETY TRAINING'!F130</f>
        <v>0</v>
      </c>
      <c r="AE131" s="27">
        <f>'SAFETY TRAINING'!G130</f>
        <v>0</v>
      </c>
      <c r="AF131" s="13">
        <f>'5S SCORES'!C130</f>
        <v>0</v>
      </c>
      <c r="AG131" s="58" t="e">
        <f>'QUALITY CONTROL'!C119</f>
        <v>#DIV/0!</v>
      </c>
      <c r="AH131" s="58" t="e">
        <f>'QUALITY CONTROL'!D119</f>
        <v>#DIV/0!</v>
      </c>
      <c r="AI131" s="58" t="e">
        <f>'QUALITY CONTROL'!E119</f>
        <v>#DIV/0!</v>
      </c>
      <c r="AJ131" s="58" t="e">
        <f>'QUALITY CONTROL'!F119</f>
        <v>#DIV/0!</v>
      </c>
      <c r="AK131" s="58" t="e">
        <f>'QUALITY CONTROL'!G119</f>
        <v>#DIV/0!</v>
      </c>
      <c r="AL131" s="58" t="e">
        <f>'QUALITY CONTROL'!H119</f>
        <v>#DIV/0!</v>
      </c>
      <c r="AM131" s="58" t="e">
        <f>'QUALITY CONTROL'!I119</f>
        <v>#DIV/0!</v>
      </c>
      <c r="AN131" s="104" t="e">
        <f>'QUALITY CONTROL'!J119</f>
        <v>#DIV/0!</v>
      </c>
    </row>
    <row r="132" spans="1:40" x14ac:dyDescent="0.2">
      <c r="A132" s="12">
        <v>45352</v>
      </c>
      <c r="B132" s="26" t="s">
        <v>16</v>
      </c>
      <c r="C132" s="6">
        <f>'LAGGING INDICATORS'!C131</f>
        <v>0</v>
      </c>
      <c r="D132" s="6">
        <f>'LAGGING INDICATORS'!D131</f>
        <v>0</v>
      </c>
      <c r="E132" s="6">
        <f>'LAGGING INDICATORS'!E131</f>
        <v>0</v>
      </c>
      <c r="F132" s="6">
        <f>'LAGGING INDICATORS'!F131</f>
        <v>0</v>
      </c>
      <c r="G132" s="6">
        <f>'LAGGING INDICATORS'!G131</f>
        <v>0</v>
      </c>
      <c r="H132" s="6">
        <f>'LAGGING INDICATORS'!H131</f>
        <v>0</v>
      </c>
      <c r="I132" s="6">
        <f>'LAGGING INDICATORS'!I131</f>
        <v>0</v>
      </c>
      <c r="J132" s="6">
        <f>'LAGGING INDICATORS'!J131</f>
        <v>0</v>
      </c>
      <c r="K132" s="6">
        <f>'LAGGING INDICATORS'!K131</f>
        <v>0</v>
      </c>
      <c r="L132" s="7">
        <f>'LEADING INDICATORS'!C131</f>
        <v>0</v>
      </c>
      <c r="M132" s="7">
        <f>'LEADING INDICATORS'!D131</f>
        <v>0</v>
      </c>
      <c r="N132" s="7">
        <f>'LEADING INDICATORS'!E131</f>
        <v>0</v>
      </c>
      <c r="O132" s="7">
        <f>'LEADING INDICATORS'!F131</f>
        <v>0</v>
      </c>
      <c r="P132" s="7">
        <f>'LEADING INDICATORS'!G131</f>
        <v>0</v>
      </c>
      <c r="Q132" s="7">
        <f>'LEADING INDICATORS'!H131</f>
        <v>0</v>
      </c>
      <c r="R132" s="15">
        <f>'ENVIRONMENTAL CONTROLS'!C131</f>
        <v>0</v>
      </c>
      <c r="S132" s="15">
        <f>'ENVIRONMENTAL CONTROLS'!D131</f>
        <v>0</v>
      </c>
      <c r="T132" s="15">
        <f>'ENVIRONMENTAL CONTROLS'!E131</f>
        <v>0</v>
      </c>
      <c r="U132" s="17">
        <f>'ENVIRONMENTAL CONTROLS'!F131</f>
        <v>0</v>
      </c>
      <c r="V132" s="17">
        <f>'ENVIRONMENTAL CONTROLS'!G131</f>
        <v>0</v>
      </c>
      <c r="W132" s="17">
        <f>'ENVIRONMENTAL CONTROLS'!H131</f>
        <v>0</v>
      </c>
      <c r="X132" s="17">
        <f>'ENVIRONMENTAL CONTROLS'!I131</f>
        <v>0</v>
      </c>
      <c r="Y132" s="17">
        <f>'ENVIRONMENTAL CONTROLS'!J131</f>
        <v>0</v>
      </c>
      <c r="Z132" s="17">
        <f>'ENVIRONMENTAL CONTROLS'!K131</f>
        <v>0</v>
      </c>
      <c r="AA132" s="27">
        <f>'SAFETY TRAINING'!C131</f>
        <v>0</v>
      </c>
      <c r="AB132" s="27">
        <f>'SAFETY TRAINING'!D131</f>
        <v>0</v>
      </c>
      <c r="AC132" s="27">
        <f>'SAFETY TRAINING'!E131</f>
        <v>0</v>
      </c>
      <c r="AD132" s="27">
        <f>'SAFETY TRAINING'!F131</f>
        <v>0</v>
      </c>
      <c r="AE132" s="27">
        <f>'SAFETY TRAINING'!G131</f>
        <v>0</v>
      </c>
      <c r="AF132" s="13">
        <f>'5S SCORES'!C131</f>
        <v>0</v>
      </c>
      <c r="AG132" s="58" t="e">
        <f>'QUALITY CONTROL'!C120</f>
        <v>#DIV/0!</v>
      </c>
      <c r="AH132" s="58" t="e">
        <f>'QUALITY CONTROL'!D120</f>
        <v>#DIV/0!</v>
      </c>
      <c r="AI132" s="58" t="e">
        <f>'QUALITY CONTROL'!E120</f>
        <v>#DIV/0!</v>
      </c>
      <c r="AJ132" s="58" t="e">
        <f>'QUALITY CONTROL'!F120</f>
        <v>#DIV/0!</v>
      </c>
      <c r="AK132" s="58" t="e">
        <f>'QUALITY CONTROL'!G120</f>
        <v>#DIV/0!</v>
      </c>
      <c r="AL132" s="58" t="e">
        <f>'QUALITY CONTROL'!H120</f>
        <v>#DIV/0!</v>
      </c>
      <c r="AM132" s="58" t="e">
        <f>'QUALITY CONTROL'!I120</f>
        <v>#DIV/0!</v>
      </c>
      <c r="AN132" s="104" t="e">
        <f>'QUALITY CONTROL'!J120</f>
        <v>#DIV/0!</v>
      </c>
    </row>
    <row r="133" spans="1:40" x14ac:dyDescent="0.2">
      <c r="A133" s="12">
        <v>45352</v>
      </c>
      <c r="B133" s="26" t="s">
        <v>33</v>
      </c>
      <c r="C133" s="6">
        <f>'LAGGING INDICATORS'!C132</f>
        <v>0</v>
      </c>
      <c r="D133" s="6">
        <f>'LAGGING INDICATORS'!D132</f>
        <v>0</v>
      </c>
      <c r="E133" s="6">
        <f>'LAGGING INDICATORS'!E132</f>
        <v>0</v>
      </c>
      <c r="F133" s="6">
        <f>'LAGGING INDICATORS'!F132</f>
        <v>0</v>
      </c>
      <c r="G133" s="6">
        <f>'LAGGING INDICATORS'!G132</f>
        <v>0</v>
      </c>
      <c r="H133" s="6">
        <f>'LAGGING INDICATORS'!H132</f>
        <v>0</v>
      </c>
      <c r="I133" s="6">
        <f>'LAGGING INDICATORS'!I132</f>
        <v>0</v>
      </c>
      <c r="J133" s="6">
        <f>'LAGGING INDICATORS'!J132</f>
        <v>0</v>
      </c>
      <c r="K133" s="6">
        <f>'LAGGING INDICATORS'!K132</f>
        <v>0</v>
      </c>
      <c r="L133" s="7">
        <f>'LEADING INDICATORS'!C132</f>
        <v>0</v>
      </c>
      <c r="M133" s="7">
        <f>'LEADING INDICATORS'!D132</f>
        <v>0</v>
      </c>
      <c r="N133" s="7">
        <f>'LEADING INDICATORS'!E132</f>
        <v>0</v>
      </c>
      <c r="O133" s="7">
        <f>'LEADING INDICATORS'!F132</f>
        <v>0</v>
      </c>
      <c r="P133" s="7">
        <f>'LEADING INDICATORS'!G132</f>
        <v>0</v>
      </c>
      <c r="Q133" s="7">
        <f>'LEADING INDICATORS'!H132</f>
        <v>0</v>
      </c>
      <c r="R133" s="15">
        <f>'ENVIRONMENTAL CONTROLS'!C132</f>
        <v>0</v>
      </c>
      <c r="S133" s="15">
        <f>'ENVIRONMENTAL CONTROLS'!D132</f>
        <v>0</v>
      </c>
      <c r="T133" s="15">
        <f>'ENVIRONMENTAL CONTROLS'!E132</f>
        <v>0</v>
      </c>
      <c r="U133" s="17">
        <f>'ENVIRONMENTAL CONTROLS'!F132</f>
        <v>0</v>
      </c>
      <c r="V133" s="17">
        <f>'ENVIRONMENTAL CONTROLS'!G132</f>
        <v>0</v>
      </c>
      <c r="W133" s="17">
        <f>'ENVIRONMENTAL CONTROLS'!H132</f>
        <v>0</v>
      </c>
      <c r="X133" s="17">
        <f>'ENVIRONMENTAL CONTROLS'!I132</f>
        <v>0</v>
      </c>
      <c r="Y133" s="17">
        <f>'ENVIRONMENTAL CONTROLS'!J132</f>
        <v>0</v>
      </c>
      <c r="Z133" s="17">
        <f>'ENVIRONMENTAL CONTROLS'!K132</f>
        <v>0</v>
      </c>
      <c r="AA133" s="27">
        <f>'SAFETY TRAINING'!C132</f>
        <v>0</v>
      </c>
      <c r="AB133" s="27">
        <f>'SAFETY TRAINING'!D132</f>
        <v>0</v>
      </c>
      <c r="AC133" s="27">
        <f>'SAFETY TRAINING'!E132</f>
        <v>0</v>
      </c>
      <c r="AD133" s="27">
        <f>'SAFETY TRAINING'!F132</f>
        <v>0</v>
      </c>
      <c r="AE133" s="27">
        <f>'SAFETY TRAINING'!G132</f>
        <v>0</v>
      </c>
      <c r="AF133" s="13">
        <f>'5S SCORES'!C132</f>
        <v>0</v>
      </c>
      <c r="AG133" s="58" t="e">
        <f>'QUALITY CONTROL'!C121</f>
        <v>#DIV/0!</v>
      </c>
      <c r="AH133" s="58" t="e">
        <f>'QUALITY CONTROL'!D121</f>
        <v>#DIV/0!</v>
      </c>
      <c r="AI133" s="58" t="e">
        <f>'QUALITY CONTROL'!E121</f>
        <v>#DIV/0!</v>
      </c>
      <c r="AJ133" s="58" t="e">
        <f>'QUALITY CONTROL'!F121</f>
        <v>#DIV/0!</v>
      </c>
      <c r="AK133" s="58" t="e">
        <f>'QUALITY CONTROL'!G121</f>
        <v>#DIV/0!</v>
      </c>
      <c r="AL133" s="58" t="e">
        <f>'QUALITY CONTROL'!H121</f>
        <v>#DIV/0!</v>
      </c>
      <c r="AM133" s="58" t="e">
        <f>'QUALITY CONTROL'!I121</f>
        <v>#DIV/0!</v>
      </c>
      <c r="AN133" s="104" t="e">
        <f>'QUALITY CONTROL'!J121</f>
        <v>#DIV/0!</v>
      </c>
    </row>
    <row r="134" spans="1:40" x14ac:dyDescent="0.2">
      <c r="A134" s="12">
        <v>45352</v>
      </c>
      <c r="B134" s="26" t="s">
        <v>261</v>
      </c>
      <c r="C134" s="6">
        <f>'LAGGING INDICATORS'!C133</f>
        <v>0</v>
      </c>
      <c r="D134" s="6">
        <f>'LAGGING INDICATORS'!D133</f>
        <v>0</v>
      </c>
      <c r="E134" s="6">
        <f>'LAGGING INDICATORS'!E133</f>
        <v>0</v>
      </c>
      <c r="F134" s="6">
        <f>'LAGGING INDICATORS'!F133</f>
        <v>0</v>
      </c>
      <c r="G134" s="6">
        <f>'LAGGING INDICATORS'!G133</f>
        <v>0</v>
      </c>
      <c r="H134" s="6">
        <f>'LAGGING INDICATORS'!H133</f>
        <v>0</v>
      </c>
      <c r="I134" s="6">
        <f>'LAGGING INDICATORS'!I133</f>
        <v>0</v>
      </c>
      <c r="J134" s="6">
        <f>'LAGGING INDICATORS'!J133</f>
        <v>0</v>
      </c>
      <c r="K134" s="6">
        <f>'LAGGING INDICATORS'!K133</f>
        <v>0</v>
      </c>
      <c r="L134" s="7">
        <f>'LEADING INDICATORS'!C133</f>
        <v>0</v>
      </c>
      <c r="M134" s="7">
        <f>'LEADING INDICATORS'!D133</f>
        <v>0</v>
      </c>
      <c r="N134" s="7">
        <f>'LEADING INDICATORS'!E133</f>
        <v>0</v>
      </c>
      <c r="O134" s="7">
        <f>'LEADING INDICATORS'!F133</f>
        <v>0</v>
      </c>
      <c r="P134" s="7">
        <f>'LEADING INDICATORS'!G133</f>
        <v>0</v>
      </c>
      <c r="Q134" s="7">
        <f>'LEADING INDICATORS'!H133</f>
        <v>0</v>
      </c>
      <c r="R134" s="15">
        <f>'ENVIRONMENTAL CONTROLS'!C133</f>
        <v>0</v>
      </c>
      <c r="S134" s="15">
        <f>'ENVIRONMENTAL CONTROLS'!D133</f>
        <v>0</v>
      </c>
      <c r="T134" s="15">
        <f>'ENVIRONMENTAL CONTROLS'!E133</f>
        <v>0</v>
      </c>
      <c r="U134" s="17">
        <f>'ENVIRONMENTAL CONTROLS'!F133</f>
        <v>0</v>
      </c>
      <c r="V134" s="17">
        <f>'ENVIRONMENTAL CONTROLS'!G133</f>
        <v>0</v>
      </c>
      <c r="W134" s="17">
        <f>'ENVIRONMENTAL CONTROLS'!H133</f>
        <v>0</v>
      </c>
      <c r="X134" s="17">
        <f>'ENVIRONMENTAL CONTROLS'!I133</f>
        <v>0</v>
      </c>
      <c r="Y134" s="17">
        <f>'ENVIRONMENTAL CONTROLS'!J133</f>
        <v>0</v>
      </c>
      <c r="Z134" s="17">
        <f>'ENVIRONMENTAL CONTROLS'!K133</f>
        <v>0</v>
      </c>
      <c r="AA134" s="27">
        <f>'SAFETY TRAINING'!C133</f>
        <v>0</v>
      </c>
      <c r="AB134" s="27">
        <f>'SAFETY TRAINING'!D133</f>
        <v>0</v>
      </c>
      <c r="AC134" s="27">
        <f>'SAFETY TRAINING'!E133</f>
        <v>0</v>
      </c>
      <c r="AD134" s="27">
        <f>'SAFETY TRAINING'!F133</f>
        <v>0</v>
      </c>
      <c r="AE134" s="27">
        <f>'SAFETY TRAINING'!G133</f>
        <v>0</v>
      </c>
      <c r="AF134" s="13">
        <f>'5S SCORES'!C133</f>
        <v>0</v>
      </c>
      <c r="AG134" s="58">
        <f>'QUALITY CONTROL'!C122</f>
        <v>0</v>
      </c>
      <c r="AH134" s="58">
        <f>'QUALITY CONTROL'!D122</f>
        <v>0</v>
      </c>
      <c r="AI134" s="58">
        <f>'QUALITY CONTROL'!E122</f>
        <v>0</v>
      </c>
      <c r="AJ134" s="58">
        <f>'QUALITY CONTROL'!F122</f>
        <v>0</v>
      </c>
      <c r="AK134" s="58">
        <f>'QUALITY CONTROL'!G122</f>
        <v>0</v>
      </c>
      <c r="AL134" s="58">
        <f>'QUALITY CONTROL'!H122</f>
        <v>0</v>
      </c>
      <c r="AM134" s="58">
        <f>'QUALITY CONTROL'!I122</f>
        <v>0</v>
      </c>
      <c r="AN134" s="104">
        <f>'QUALITY CONTROL'!J122</f>
        <v>0</v>
      </c>
    </row>
  </sheetData>
  <mergeCells count="5">
    <mergeCell ref="C1:K1"/>
    <mergeCell ref="L1:Q1"/>
    <mergeCell ref="R1:Z1"/>
    <mergeCell ref="AA1:AE1"/>
    <mergeCell ref="AG1:AM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85AFB-A0A5-4659-BF9E-2D0D0B9F0A47}">
  <dimension ref="A1:AF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G10" sqref="AG10"/>
    </sheetView>
  </sheetViews>
  <sheetFormatPr defaultColWidth="9.33203125" defaultRowHeight="12.75" x14ac:dyDescent="0.2"/>
  <cols>
    <col min="1" max="1" width="19.83203125" style="72" bestFit="1" customWidth="1"/>
    <col min="2" max="2" width="9.33203125" style="72"/>
    <col min="3" max="3" width="12.33203125" style="72" customWidth="1"/>
    <col min="4" max="4" width="17" style="72" customWidth="1"/>
    <col min="5" max="5" width="16.33203125" style="72" customWidth="1"/>
    <col min="6" max="6" width="18" style="72" customWidth="1"/>
    <col min="7" max="7" width="19.6640625" style="72" customWidth="1"/>
    <col min="8" max="8" width="15.33203125" style="72" customWidth="1"/>
    <col min="9" max="9" width="24.6640625" style="72" customWidth="1"/>
    <col min="10" max="10" width="19" style="72" customWidth="1"/>
    <col min="11" max="11" width="20" style="72" customWidth="1"/>
    <col min="12" max="12" width="16.5" style="72" customWidth="1"/>
    <col min="13" max="13" width="16.6640625" style="72" customWidth="1"/>
    <col min="14" max="14" width="19.33203125" style="72" customWidth="1"/>
    <col min="15" max="15" width="15.5" style="72" customWidth="1"/>
    <col min="16" max="16" width="17.1640625" style="72" customWidth="1"/>
    <col min="17" max="17" width="18.1640625" style="72" customWidth="1"/>
    <col min="18" max="18" width="20.5" style="72" customWidth="1"/>
    <col min="19" max="19" width="14.6640625" style="72" customWidth="1"/>
    <col min="20" max="20" width="17.6640625" style="261" customWidth="1"/>
    <col min="21" max="24" width="20.5" style="261" customWidth="1"/>
    <col min="25" max="25" width="9.33203125" style="72"/>
    <col min="26" max="26" width="16" style="72" customWidth="1"/>
    <col min="27" max="27" width="19.5" style="72" customWidth="1"/>
    <col min="28" max="28" width="15.1640625" style="72" customWidth="1"/>
    <col min="29" max="29" width="15.83203125" style="72" customWidth="1"/>
    <col min="30" max="30" width="15" style="72" bestFit="1" customWidth="1"/>
    <col min="31" max="31" width="24.83203125" style="72" bestFit="1" customWidth="1"/>
    <col min="32" max="32" width="18.33203125" style="72" customWidth="1"/>
    <col min="33" max="16384" width="9.33203125" style="72"/>
  </cols>
  <sheetData>
    <row r="1" spans="1:32" s="41" customFormat="1" ht="38.450000000000003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398" t="s">
        <v>83</v>
      </c>
      <c r="R1" s="399"/>
      <c r="S1" s="399"/>
      <c r="T1" s="399"/>
      <c r="U1" s="399"/>
      <c r="V1" s="399"/>
      <c r="W1" s="399"/>
      <c r="X1" s="399"/>
      <c r="Y1" s="400"/>
      <c r="Z1" s="401" t="s">
        <v>82</v>
      </c>
      <c r="AA1" s="402"/>
      <c r="AB1" s="402"/>
      <c r="AC1" s="402"/>
      <c r="AD1" s="403"/>
      <c r="AE1" s="63" t="s">
        <v>81</v>
      </c>
      <c r="AF1" s="97" t="s">
        <v>63</v>
      </c>
    </row>
    <row r="2" spans="1:32" s="253" customFormat="1" ht="51" x14ac:dyDescent="0.2">
      <c r="A2" s="250" t="s">
        <v>0</v>
      </c>
      <c r="B2" s="44" t="s">
        <v>1</v>
      </c>
      <c r="C2" s="44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38</v>
      </c>
      <c r="K2" s="46" t="s">
        <v>19</v>
      </c>
      <c r="L2" s="46" t="s">
        <v>20</v>
      </c>
      <c r="M2" s="46" t="s">
        <v>21</v>
      </c>
      <c r="N2" s="46" t="s">
        <v>22</v>
      </c>
      <c r="O2" s="46" t="s">
        <v>23</v>
      </c>
      <c r="P2" s="46" t="s">
        <v>24</v>
      </c>
      <c r="Q2" s="47" t="s">
        <v>25</v>
      </c>
      <c r="R2" s="47" t="s">
        <v>26</v>
      </c>
      <c r="S2" s="47" t="s">
        <v>27</v>
      </c>
      <c r="T2" s="47" t="s">
        <v>346</v>
      </c>
      <c r="U2" s="47" t="s">
        <v>39</v>
      </c>
      <c r="V2" s="47" t="s">
        <v>47</v>
      </c>
      <c r="W2" s="47" t="s">
        <v>48</v>
      </c>
      <c r="X2" s="47" t="s">
        <v>49</v>
      </c>
      <c r="Y2" s="47" t="s">
        <v>28</v>
      </c>
      <c r="Z2" s="251" t="s">
        <v>37</v>
      </c>
      <c r="AA2" s="251" t="s">
        <v>29</v>
      </c>
      <c r="AB2" s="251" t="s">
        <v>30</v>
      </c>
      <c r="AC2" s="251" t="s">
        <v>31</v>
      </c>
      <c r="AD2" s="251" t="s">
        <v>32</v>
      </c>
      <c r="AE2" s="252" t="s">
        <v>34</v>
      </c>
      <c r="AF2" s="96" t="s">
        <v>97</v>
      </c>
    </row>
    <row r="3" spans="1:32" x14ac:dyDescent="0.2">
      <c r="A3" s="254">
        <v>45017</v>
      </c>
      <c r="B3" s="43">
        <f>SUM('CONSOLIDATED KPIs'!C3:C13)</f>
        <v>0</v>
      </c>
      <c r="C3" s="43">
        <f>SUM('CONSOLIDATED KPIs'!D3:D13)</f>
        <v>0</v>
      </c>
      <c r="D3" s="43">
        <f>SUM('CONSOLIDATED KPIs'!E3:E13)</f>
        <v>0</v>
      </c>
      <c r="E3" s="43">
        <f>SUM('CONSOLIDATED KPIs'!F3:F13)</f>
        <v>0</v>
      </c>
      <c r="F3" s="43">
        <f>SUM('CONSOLIDATED KPIs'!G3:G13)</f>
        <v>0</v>
      </c>
      <c r="G3" s="43">
        <f>SUM('CONSOLIDATED KPIs'!H3:H13)</f>
        <v>0</v>
      </c>
      <c r="H3" s="43">
        <f>SUM('CONSOLIDATED KPIs'!I3:I13)</f>
        <v>0</v>
      </c>
      <c r="I3" s="43">
        <f>SUM('CONSOLIDATED KPIs'!J3:J13)</f>
        <v>0</v>
      </c>
      <c r="J3" s="255">
        <f>SUM('CONSOLIDATED KPIs'!K3:K13)/11</f>
        <v>30</v>
      </c>
      <c r="K3" s="45">
        <f>SUM('CONSOLIDATED KPIs'!L3:L13)</f>
        <v>8</v>
      </c>
      <c r="L3" s="45">
        <f>SUM('CONSOLIDATED KPIs'!M3:M13)</f>
        <v>0</v>
      </c>
      <c r="M3" s="45">
        <f>SUM('CONSOLIDATED KPIs'!N3:N13)</f>
        <v>0</v>
      </c>
      <c r="N3" s="45">
        <f>SUM('CONSOLIDATED KPIs'!O3:O13)</f>
        <v>3</v>
      </c>
      <c r="O3" s="45">
        <f>SUM('CONSOLIDATED KPIs'!P3:P13)</f>
        <v>1</v>
      </c>
      <c r="P3" s="45">
        <f>SUM('CONSOLIDATED KPIs'!Q3:Q13)</f>
        <v>3</v>
      </c>
      <c r="Q3" s="47">
        <f>SUM('CONSOLIDATED KPIs'!R3:R13)</f>
        <v>0</v>
      </c>
      <c r="R3" s="47">
        <f>SUM('CONSOLIDATED KPIs'!S3:S13)</f>
        <v>0</v>
      </c>
      <c r="S3" s="47">
        <f>SUM('CONSOLIDATED KPIs'!T3:T13)</f>
        <v>21</v>
      </c>
      <c r="T3" s="256">
        <f>SUM('CONSOLIDATED KPIs'!U3:U13)</f>
        <v>11608.8</v>
      </c>
      <c r="U3" s="256">
        <f>SUM('CONSOLIDATED KPIs'!V3:V13)</f>
        <v>60997</v>
      </c>
      <c r="V3" s="256">
        <f>SUM('CONSOLIDATED KPIs'!W3:W13)</f>
        <v>30798.146399999998</v>
      </c>
      <c r="W3" s="256">
        <f>SUM('CONSOLIDATED KPIs'!X3:X13)</f>
        <v>22507.893</v>
      </c>
      <c r="X3" s="256">
        <f>SUM('CONSOLIDATED KPIs'!Y3:Y13)</f>
        <v>53306.039399999994</v>
      </c>
      <c r="Y3" s="47">
        <f>SUM('CONSOLIDATED KPIs'!Z3:Z13)</f>
        <v>0</v>
      </c>
      <c r="Z3" s="251">
        <f>SUM('CONSOLIDATED KPIs'!AA3:AA13)</f>
        <v>3</v>
      </c>
      <c r="AA3" s="251">
        <f>SUM('CONSOLIDATED KPIs'!AB3:AB13)</f>
        <v>117</v>
      </c>
      <c r="AB3" s="251">
        <f>SUM('CONSOLIDATED KPIs'!AC3:AC13)</f>
        <v>115</v>
      </c>
      <c r="AC3" s="251">
        <f>SUM('CONSOLIDATED KPIs'!AD3:AD13)</f>
        <v>89</v>
      </c>
      <c r="AD3" s="257">
        <f>SUM('CONSOLIDATED KPIs'!AE3:AE13)</f>
        <v>287800</v>
      </c>
      <c r="AE3" s="258">
        <f>SUM('CONSOLIDATED KPIs'!AF3:AF13)</f>
        <v>0</v>
      </c>
      <c r="AF3" s="277">
        <f>SUM('CONSOLIDATED KPIs'!AN3:AN12)/COUNTIF('CONSOLIDATED KPIs'!AN3:AN12, "&lt;&gt;")</f>
        <v>0</v>
      </c>
    </row>
    <row r="4" spans="1:32" x14ac:dyDescent="0.2">
      <c r="A4" s="254">
        <v>45047</v>
      </c>
      <c r="B4" s="43">
        <f>SUM('CONSOLIDATED KPIs'!C14:C24)</f>
        <v>0</v>
      </c>
      <c r="C4" s="43">
        <f>SUM('CONSOLIDATED KPIs'!D14:D24)</f>
        <v>0</v>
      </c>
      <c r="D4" s="43">
        <f>SUM('CONSOLIDATED KPIs'!E14:E24)</f>
        <v>5</v>
      </c>
      <c r="E4" s="43">
        <f>SUM('CONSOLIDATED KPIs'!F14:F24)</f>
        <v>0</v>
      </c>
      <c r="F4" s="43">
        <f>SUM('CONSOLIDATED KPIs'!G14:G24)</f>
        <v>0</v>
      </c>
      <c r="G4" s="43">
        <f>SUM('CONSOLIDATED KPIs'!H14:H24)</f>
        <v>1</v>
      </c>
      <c r="H4" s="43">
        <f>SUM('CONSOLIDATED KPIs'!I14:I24)</f>
        <v>0</v>
      </c>
      <c r="I4" s="43">
        <f>SUM('CONSOLIDATED KPIs'!J14:J24)</f>
        <v>0</v>
      </c>
      <c r="J4" s="255">
        <f>SUM('CONSOLIDATED KPIs'!K14:K24)/11</f>
        <v>30.90909090909091</v>
      </c>
      <c r="K4" s="45">
        <f>SUM('CONSOLIDATED KPIs'!L14:L24)</f>
        <v>9</v>
      </c>
      <c r="L4" s="45">
        <f>SUM('CONSOLIDATED KPIs'!M14:M24)</f>
        <v>1</v>
      </c>
      <c r="M4" s="45">
        <f>SUM('CONSOLIDATED KPIs'!N14:N24)</f>
        <v>6</v>
      </c>
      <c r="N4" s="45">
        <f>SUM('CONSOLIDATED KPIs'!O14:O24)</f>
        <v>3</v>
      </c>
      <c r="O4" s="45">
        <f>SUM('CONSOLIDATED KPIs'!P14:P24)</f>
        <v>0</v>
      </c>
      <c r="P4" s="45">
        <f>SUM('CONSOLIDATED KPIs'!Q14:Q24)</f>
        <v>2</v>
      </c>
      <c r="Q4" s="47">
        <f>SUM('CONSOLIDATED KPIs'!R14:R24)</f>
        <v>115</v>
      </c>
      <c r="R4" s="47">
        <f>SUM('CONSOLIDATED KPIs'!S14:S24)</f>
        <v>171</v>
      </c>
      <c r="S4" s="47">
        <f>SUM('CONSOLIDATED KPIs'!T14:T24)</f>
        <v>0</v>
      </c>
      <c r="T4" s="256">
        <f>SUM('CONSOLIDATED KPIs'!U14:U24)</f>
        <v>16121.199999999999</v>
      </c>
      <c r="U4" s="256">
        <f>SUM('CONSOLIDATED KPIs'!V14:V24)</f>
        <v>63290</v>
      </c>
      <c r="V4" s="256">
        <f>SUM('CONSOLIDATED KPIs'!W14:W24)</f>
        <v>42769.543600000005</v>
      </c>
      <c r="W4" s="256">
        <f>SUM('CONSOLIDATED KPIs'!X14:X24)</f>
        <v>23354.01</v>
      </c>
      <c r="X4" s="256">
        <f>SUM('CONSOLIDATED KPIs'!Y14:Y24)</f>
        <v>66123.553600000014</v>
      </c>
      <c r="Y4" s="47">
        <f>SUM('CONSOLIDATED KPIs'!Z14:Z24)</f>
        <v>0</v>
      </c>
      <c r="Z4" s="251">
        <f>SUM('CONSOLIDATED KPIs'!AA14:AA24)</f>
        <v>0</v>
      </c>
      <c r="AA4" s="251">
        <f>SUM('CONSOLIDATED KPIs'!AB14:AB24)</f>
        <v>0</v>
      </c>
      <c r="AB4" s="251">
        <f>SUM('CONSOLIDATED KPIs'!AC14:AC24)</f>
        <v>0</v>
      </c>
      <c r="AC4" s="251">
        <f>SUM('CONSOLIDATED KPIs'!AD14:AD24)</f>
        <v>0</v>
      </c>
      <c r="AD4" s="257">
        <f>SUM('CONSOLIDATED KPIs'!AE14:AE24)</f>
        <v>0</v>
      </c>
      <c r="AE4" s="258">
        <f>SUM('CONSOLIDATED KPIs'!AF14:AF24)</f>
        <v>0</v>
      </c>
      <c r="AF4" s="277">
        <f>SUM('CONSOLIDATED KPIs'!AN14:AN23)/COUNTIF('CONSOLIDATED KPIs'!AN14:AN23, "&lt;&gt;")</f>
        <v>0</v>
      </c>
    </row>
    <row r="5" spans="1:32" x14ac:dyDescent="0.2">
      <c r="A5" s="254">
        <v>45078</v>
      </c>
      <c r="B5" s="43">
        <f>SUM('CONSOLIDATED KPIs'!C25:C35)</f>
        <v>0</v>
      </c>
      <c r="C5" s="43">
        <f>SUM('CONSOLIDATED KPIs'!D25:D35)</f>
        <v>0</v>
      </c>
      <c r="D5" s="43">
        <f>SUM('CONSOLIDATED KPIs'!E25:E35)</f>
        <v>0</v>
      </c>
      <c r="E5" s="43">
        <f>SUM('CONSOLIDATED KPIs'!F25:F35)</f>
        <v>0</v>
      </c>
      <c r="F5" s="43">
        <f>SUM('CONSOLIDATED KPIs'!G25:G35)</f>
        <v>1</v>
      </c>
      <c r="G5" s="43">
        <f>SUM('CONSOLIDATED KPIs'!H25:H35)</f>
        <v>0</v>
      </c>
      <c r="H5" s="43">
        <f>SUM('CONSOLIDATED KPIs'!I25:I35)</f>
        <v>0</v>
      </c>
      <c r="I5" s="43">
        <f>SUM('CONSOLIDATED KPIs'!J25:J35)</f>
        <v>1</v>
      </c>
      <c r="J5" s="255">
        <f>SUM('CONSOLIDATED KPIs'!K25:K35)/11</f>
        <v>29.818181818181817</v>
      </c>
      <c r="K5" s="45">
        <f>SUM('CONSOLIDATED KPIs'!L25:L35)</f>
        <v>6</v>
      </c>
      <c r="L5" s="45">
        <f>SUM('CONSOLIDATED KPIs'!M25:M35)</f>
        <v>0</v>
      </c>
      <c r="M5" s="45">
        <f>SUM('CONSOLIDATED KPIs'!N25:N35)</f>
        <v>3</v>
      </c>
      <c r="N5" s="45">
        <f>SUM('CONSOLIDATED KPIs'!O25:O35)</f>
        <v>5</v>
      </c>
      <c r="O5" s="45">
        <f>SUM('CONSOLIDATED KPIs'!P25:P35)</f>
        <v>1</v>
      </c>
      <c r="P5" s="45">
        <f>SUM('CONSOLIDATED KPIs'!Q25:Q35)</f>
        <v>5</v>
      </c>
      <c r="Q5" s="47">
        <f>SUM('CONSOLIDATED KPIs'!R25:R35)</f>
        <v>115</v>
      </c>
      <c r="R5" s="47">
        <f>SUM('CONSOLIDATED KPIs'!S25:S35)</f>
        <v>59</v>
      </c>
      <c r="S5" s="47">
        <f>SUM('CONSOLIDATED KPIs'!T25:T35)</f>
        <v>8</v>
      </c>
      <c r="T5" s="256">
        <f>SUM('CONSOLIDATED KPIs'!U25:U35)</f>
        <v>17812.07</v>
      </c>
      <c r="U5" s="256">
        <f>SUM('CONSOLIDATED KPIs'!V25:V35)</f>
        <v>61352.880000000005</v>
      </c>
      <c r="V5" s="256">
        <f>SUM('CONSOLIDATED KPIs'!W25:W35)</f>
        <v>47255.421710000002</v>
      </c>
      <c r="W5" s="256">
        <f>SUM('CONSOLIDATED KPIs'!X25:X35)</f>
        <v>22639.21272</v>
      </c>
      <c r="X5" s="256">
        <f>SUM('CONSOLIDATED KPIs'!Y25:Y35)</f>
        <v>69894.634429999991</v>
      </c>
      <c r="Y5" s="47">
        <f>SUM('CONSOLIDATED KPIs'!Z25:Z35)</f>
        <v>0</v>
      </c>
      <c r="Z5" s="251">
        <f>SUM('CONSOLIDATED KPIs'!AA25:AA35)</f>
        <v>8</v>
      </c>
      <c r="AA5" s="251">
        <f>SUM('CONSOLIDATED KPIs'!AB25:AB35)</f>
        <v>102</v>
      </c>
      <c r="AB5" s="251">
        <f>SUM('CONSOLIDATED KPIs'!AC25:AC35)</f>
        <v>66</v>
      </c>
      <c r="AC5" s="251">
        <f>SUM('CONSOLIDATED KPIs'!AD25:AD35)</f>
        <v>149.69999999999999</v>
      </c>
      <c r="AD5" s="257">
        <f>SUM('CONSOLIDATED KPIs'!AE25:AE35)</f>
        <v>67000</v>
      </c>
      <c r="AE5" s="258">
        <f>SUM('CONSOLIDATED KPIs'!AF25:AF35)/COUNTIF('CONSOLIDATED KPIs'!AF25:AF35, "&gt;0")</f>
        <v>0.62556666666666672</v>
      </c>
      <c r="AF5" s="277">
        <f>SUM('CONSOLIDATED KPIs'!AN25:AN34)/COUNTIF('CONSOLIDATED KPIs'!AN25:AN34, "&gt;0")</f>
        <v>0.88334047619047618</v>
      </c>
    </row>
    <row r="6" spans="1:32" x14ac:dyDescent="0.2">
      <c r="A6" s="254">
        <v>45108</v>
      </c>
      <c r="B6" s="43">
        <f>SUM('CONSOLIDATED KPIs'!C36:C46)</f>
        <v>0</v>
      </c>
      <c r="C6" s="43">
        <f>SUM('CONSOLIDATED KPIs'!D36:D46)</f>
        <v>0</v>
      </c>
      <c r="D6" s="43">
        <f>SUM('CONSOLIDATED KPIs'!E36:E46)</f>
        <v>0</v>
      </c>
      <c r="E6" s="43">
        <f>SUM('CONSOLIDATED KPIs'!F36:F46)</f>
        <v>0</v>
      </c>
      <c r="F6" s="43">
        <f>SUM('CONSOLIDATED KPIs'!G36:G46)</f>
        <v>0</v>
      </c>
      <c r="G6" s="43">
        <f>SUM('CONSOLIDATED KPIs'!H36:H46)</f>
        <v>1</v>
      </c>
      <c r="H6" s="43">
        <f>SUM('CONSOLIDATED KPIs'!I36:I46)</f>
        <v>1</v>
      </c>
      <c r="I6" s="43">
        <f>SUM('CONSOLIDATED KPIs'!J36:J46)</f>
        <v>1</v>
      </c>
      <c r="J6" s="255">
        <f>SUM('CONSOLIDATED KPIs'!K36:K46)/11</f>
        <v>30.818181818181817</v>
      </c>
      <c r="K6" s="45">
        <f>SUM('CONSOLIDATED KPIs'!L36:L46)</f>
        <v>11</v>
      </c>
      <c r="L6" s="45">
        <f>SUM('CONSOLIDATED KPIs'!M36:M46)</f>
        <v>1</v>
      </c>
      <c r="M6" s="45">
        <f>SUM('CONSOLIDATED KPIs'!N36:N46)</f>
        <v>5</v>
      </c>
      <c r="N6" s="45">
        <f>SUM('CONSOLIDATED KPIs'!O36:O46)</f>
        <v>5</v>
      </c>
      <c r="O6" s="45">
        <f>SUM('CONSOLIDATED KPIs'!P36:P46)</f>
        <v>6</v>
      </c>
      <c r="P6" s="45">
        <f>SUM('CONSOLIDATED KPIs'!Q36:Q46)</f>
        <v>5</v>
      </c>
      <c r="Q6" s="47">
        <f>SUM('CONSOLIDATED KPIs'!R36:R46)</f>
        <v>4</v>
      </c>
      <c r="R6" s="47">
        <f>SUM('CONSOLIDATED KPIs'!S36:S46)</f>
        <v>1</v>
      </c>
      <c r="S6" s="47">
        <f>SUM('CONSOLIDATED KPIs'!T36:T46)</f>
        <v>12</v>
      </c>
      <c r="T6" s="256">
        <f>SUM('CONSOLIDATED KPIs'!U36:U46)</f>
        <v>16181.689999999999</v>
      </c>
      <c r="U6" s="256">
        <f>SUM('CONSOLIDATED KPIs'!V36:V46)</f>
        <v>72778.760000000009</v>
      </c>
      <c r="V6" s="256">
        <f>SUM('CONSOLIDATED KPIs'!W36:W46)</f>
        <v>42930.023569999998</v>
      </c>
      <c r="W6" s="256">
        <f>SUM('CONSOLIDATED KPIs'!X36:X46)</f>
        <v>26855.362440000001</v>
      </c>
      <c r="X6" s="256">
        <f>SUM('CONSOLIDATED KPIs'!Y36:Y46)</f>
        <v>69785.386009999987</v>
      </c>
      <c r="Y6" s="47">
        <f>SUM('CONSOLIDATED KPIs'!Z36:Z46)</f>
        <v>0</v>
      </c>
      <c r="Z6" s="251">
        <f>SUM('CONSOLIDATED KPIs'!AA36:AA46)</f>
        <v>19</v>
      </c>
      <c r="AA6" s="251">
        <f>SUM('CONSOLIDATED KPIs'!AB36:AB46)</f>
        <v>40</v>
      </c>
      <c r="AB6" s="251">
        <f>SUM('CONSOLIDATED KPIs'!AC36:AC46)</f>
        <v>38</v>
      </c>
      <c r="AC6" s="251">
        <f>SUM('CONSOLIDATED KPIs'!AD36:AD46)</f>
        <v>207</v>
      </c>
      <c r="AD6" s="257">
        <f>SUM('CONSOLIDATED KPIs'!AE36:AE46)</f>
        <v>0</v>
      </c>
      <c r="AE6" s="258">
        <f>SUM('CONSOLIDATED KPIs'!AF36:AF46)/COUNTIF('CONSOLIDATED KPIs'!AF36:AF46, "&gt;0")</f>
        <v>0.79215000000000002</v>
      </c>
      <c r="AF6" s="277">
        <f>SUM('CONSOLIDATED KPIs'!AN36:AN45)/COUNTIF('CONSOLIDATED KPIs'!AN36:AN45, "&gt;0")</f>
        <v>0.82089403952057005</v>
      </c>
    </row>
    <row r="7" spans="1:32" x14ac:dyDescent="0.2">
      <c r="A7" s="254">
        <v>45139</v>
      </c>
      <c r="B7" s="43">
        <f>SUM('CONSOLIDATED KPIs'!C47:C57)</f>
        <v>0</v>
      </c>
      <c r="C7" s="43">
        <f>SUM('CONSOLIDATED KPIs'!D47:D57)</f>
        <v>0</v>
      </c>
      <c r="D7" s="43">
        <f>SUM('CONSOLIDATED KPIs'!E47:E57)</f>
        <v>0</v>
      </c>
      <c r="E7" s="43">
        <f>SUM('CONSOLIDATED KPIs'!F47:F57)</f>
        <v>0</v>
      </c>
      <c r="F7" s="43">
        <f>SUM('CONSOLIDATED KPIs'!G47:G57)</f>
        <v>0</v>
      </c>
      <c r="G7" s="43">
        <f>SUM('CONSOLIDATED KPIs'!H47:H57)</f>
        <v>0</v>
      </c>
      <c r="H7" s="43">
        <f>SUM('CONSOLIDATED KPIs'!I47:I57)</f>
        <v>0</v>
      </c>
      <c r="I7" s="43">
        <f>SUM('CONSOLIDATED KPIs'!J47:J57)</f>
        <v>0</v>
      </c>
      <c r="J7" s="255">
        <f>SUM('CONSOLIDATED KPIs'!K47:K57)/11</f>
        <v>28.181818181818183</v>
      </c>
      <c r="K7" s="45">
        <f>SUM('CONSOLIDATED KPIs'!L47:L57)</f>
        <v>12</v>
      </c>
      <c r="L7" s="45">
        <f>SUM('CONSOLIDATED KPIs'!M47:M57)</f>
        <v>0</v>
      </c>
      <c r="M7" s="45">
        <f>SUM('CONSOLIDATED KPIs'!N47:N57)</f>
        <v>0</v>
      </c>
      <c r="N7" s="45">
        <f>SUM('CONSOLIDATED KPIs'!O47:O57)</f>
        <v>5</v>
      </c>
      <c r="O7" s="45">
        <f>SUM('CONSOLIDATED KPIs'!P47:P57)</f>
        <v>1</v>
      </c>
      <c r="P7" s="45">
        <f>SUM('CONSOLIDATED KPIs'!Q47:Q57)</f>
        <v>6</v>
      </c>
      <c r="Q7" s="47">
        <f>SUM('CONSOLIDATED KPIs'!R47:R57)</f>
        <v>142</v>
      </c>
      <c r="R7" s="47">
        <f>SUM('CONSOLIDATED KPIs'!S47:S57)</f>
        <v>38</v>
      </c>
      <c r="S7" s="47">
        <f>SUM('CONSOLIDATED KPIs'!T47:T57)</f>
        <v>24.5</v>
      </c>
      <c r="T7" s="256">
        <f>SUM('CONSOLIDATED KPIs'!U47:U57)</f>
        <v>8828.0499999999993</v>
      </c>
      <c r="U7" s="256">
        <f>SUM('CONSOLIDATED KPIs'!V47:V57)</f>
        <v>71060.61</v>
      </c>
      <c r="V7" s="256">
        <f>SUM('CONSOLIDATED KPIs'!W47:W57)</f>
        <v>23420.816650000001</v>
      </c>
      <c r="W7" s="256">
        <f>SUM('CONSOLIDATED KPIs'!X47:X57)</f>
        <v>26221.365089999999</v>
      </c>
      <c r="X7" s="256">
        <f>SUM('CONSOLIDATED KPIs'!Y47:Y57)</f>
        <v>49642.18174</v>
      </c>
      <c r="Y7" s="47">
        <f>SUM('CONSOLIDATED KPIs'!Z47:Z57)</f>
        <v>0</v>
      </c>
      <c r="Z7" s="251">
        <f>SUM('CONSOLIDATED KPIs'!AA47:AA57)</f>
        <v>13</v>
      </c>
      <c r="AA7" s="251">
        <f>SUM('CONSOLIDATED KPIs'!AB47:AB57)</f>
        <v>135</v>
      </c>
      <c r="AB7" s="251">
        <f>SUM('CONSOLIDATED KPIs'!AC47:AC57)</f>
        <v>123</v>
      </c>
      <c r="AC7" s="251">
        <f>SUM('CONSOLIDATED KPIs'!AD47:AD57)</f>
        <v>136.30000000000001</v>
      </c>
      <c r="AD7" s="257">
        <f>SUM('CONSOLIDATED KPIs'!AE47:AE57)</f>
        <v>0</v>
      </c>
      <c r="AE7" s="258">
        <f>SUM('CONSOLIDATED KPIs'!AF47:AF57)/COUNTIF('CONSOLIDATED KPIs'!AF47:AF57, "&gt;0")</f>
        <v>0.80888571428571432</v>
      </c>
      <c r="AF7" s="277">
        <f>SUM('CONSOLIDATED KPIs'!AN47:AN56)/COUNTIF('CONSOLIDATED KPIs'!AN47:AN56, "&gt;0")</f>
        <v>0.87995967358694893</v>
      </c>
    </row>
    <row r="8" spans="1:32" x14ac:dyDescent="0.2">
      <c r="A8" s="254">
        <v>45170</v>
      </c>
      <c r="B8" s="43">
        <f>SUM('CONSOLIDATED KPIs'!C58:C68)</f>
        <v>0</v>
      </c>
      <c r="C8" s="43">
        <f>SUM('CONSOLIDATED KPIs'!D58:D68)</f>
        <v>0</v>
      </c>
      <c r="D8" s="43">
        <f>SUM('CONSOLIDATED KPIs'!E58:E68)</f>
        <v>0</v>
      </c>
      <c r="E8" s="43">
        <f>SUM('CONSOLIDATED KPIs'!F58:F68)</f>
        <v>0</v>
      </c>
      <c r="F8" s="43">
        <f>SUM('CONSOLIDATED KPIs'!G58:G68)</f>
        <v>0</v>
      </c>
      <c r="G8" s="43">
        <f>SUM('CONSOLIDATED KPIs'!H58:H68)</f>
        <v>0</v>
      </c>
      <c r="H8" s="43">
        <f>SUM('CONSOLIDATED KPIs'!I58:I68)</f>
        <v>0</v>
      </c>
      <c r="I8" s="43">
        <f>SUM('CONSOLIDATED KPIs'!J58:J68)</f>
        <v>0</v>
      </c>
      <c r="J8" s="255">
        <f>SUM('CONSOLIDATED KPIs'!K58:K68)/11</f>
        <v>0</v>
      </c>
      <c r="K8" s="45">
        <f>SUM('CONSOLIDATED KPIs'!L58:L68)</f>
        <v>0</v>
      </c>
      <c r="L8" s="45">
        <f>SUM('CONSOLIDATED KPIs'!M58:M68)</f>
        <v>0</v>
      </c>
      <c r="M8" s="45">
        <f>SUM('CONSOLIDATED KPIs'!N58:N68)</f>
        <v>0</v>
      </c>
      <c r="N8" s="45">
        <f>SUM('CONSOLIDATED KPIs'!O58:O68)</f>
        <v>0</v>
      </c>
      <c r="O8" s="45">
        <f>SUM('CONSOLIDATED KPIs'!P58:P68)</f>
        <v>0</v>
      </c>
      <c r="P8" s="45">
        <f>SUM('CONSOLIDATED KPIs'!Q58:Q68)</f>
        <v>0</v>
      </c>
      <c r="Q8" s="47">
        <f>SUM('CONSOLIDATED KPIs'!R58:R68)</f>
        <v>0</v>
      </c>
      <c r="R8" s="47">
        <f>SUM('CONSOLIDATED KPIs'!S58:S68)</f>
        <v>0</v>
      </c>
      <c r="S8" s="47">
        <f>SUM('CONSOLIDATED KPIs'!T58:T68)</f>
        <v>0</v>
      </c>
      <c r="T8" s="256">
        <f>SUM('CONSOLIDATED KPIs'!U58:U68)</f>
        <v>0</v>
      </c>
      <c r="U8" s="256">
        <f>SUM('CONSOLIDATED KPIs'!V58:V68)</f>
        <v>0</v>
      </c>
      <c r="V8" s="256">
        <f>SUM('CONSOLIDATED KPIs'!W58:W68)</f>
        <v>0</v>
      </c>
      <c r="W8" s="256">
        <f>SUM('CONSOLIDATED KPIs'!X58:X68)</f>
        <v>0</v>
      </c>
      <c r="X8" s="256">
        <f>SUM('CONSOLIDATED KPIs'!Y58:Y68)</f>
        <v>0</v>
      </c>
      <c r="Y8" s="47">
        <f>SUM('CONSOLIDATED KPIs'!Z58:Z68)</f>
        <v>0</v>
      </c>
      <c r="Z8" s="251">
        <f>SUM('CONSOLIDATED KPIs'!AA58:AA68)</f>
        <v>5</v>
      </c>
      <c r="AA8" s="251">
        <f>SUM('CONSOLIDATED KPIs'!AB58:AB68)</f>
        <v>36</v>
      </c>
      <c r="AB8" s="251">
        <f>SUM('CONSOLIDATED KPIs'!AC58:AC68)</f>
        <v>34</v>
      </c>
      <c r="AC8" s="251">
        <f>SUM('CONSOLIDATED KPIs'!AD58:AD68)</f>
        <v>51</v>
      </c>
      <c r="AD8" s="257">
        <f>SUM('CONSOLIDATED KPIs'!AE58:AE68)</f>
        <v>30400.000000000004</v>
      </c>
      <c r="AE8" s="259" t="e">
        <f>SUM('CONSOLIDATED KPIs'!AF58:AF68)/COUNTIF('CONSOLIDATED KPIs'!AF58:AF68, "&gt;0")</f>
        <v>#DIV/0!</v>
      </c>
      <c r="AF8" s="278" t="e">
        <f>SUM('CONSOLIDATED KPIs'!AN58:AN67)/COUNTIF('CONSOLIDATED KPIs'!AN58:AN67, "&gt;0")</f>
        <v>#DIV/0!</v>
      </c>
    </row>
    <row r="9" spans="1:32" x14ac:dyDescent="0.2">
      <c r="A9" s="254">
        <v>45200</v>
      </c>
      <c r="B9" s="43">
        <f>SUM('CONSOLIDATED KPIs'!C69:C79)</f>
        <v>0</v>
      </c>
      <c r="C9" s="43">
        <f>SUM('CONSOLIDATED KPIs'!D69:D79)</f>
        <v>0</v>
      </c>
      <c r="D9" s="43">
        <f>SUM('CONSOLIDATED KPIs'!E69:E79)</f>
        <v>0</v>
      </c>
      <c r="E9" s="43">
        <f>SUM('CONSOLIDATED KPIs'!F69:F79)</f>
        <v>0</v>
      </c>
      <c r="F9" s="43">
        <f>SUM('CONSOLIDATED KPIs'!G69:G79)</f>
        <v>0</v>
      </c>
      <c r="G9" s="43">
        <f>SUM('CONSOLIDATED KPIs'!H69:H79)</f>
        <v>0</v>
      </c>
      <c r="H9" s="43">
        <f>SUM('CONSOLIDATED KPIs'!I69:I79)</f>
        <v>0</v>
      </c>
      <c r="I9" s="43">
        <f>SUM('CONSOLIDATED KPIs'!J69:J79)</f>
        <v>0</v>
      </c>
      <c r="J9" s="255">
        <f>SUM('CONSOLIDATED KPIs'!K69:K79)/11</f>
        <v>0</v>
      </c>
      <c r="K9" s="45">
        <f>SUM('CONSOLIDATED KPIs'!L69:L79)</f>
        <v>0</v>
      </c>
      <c r="L9" s="45">
        <f>SUM('CONSOLIDATED KPIs'!M69:M79)</f>
        <v>0</v>
      </c>
      <c r="M9" s="45">
        <f>SUM('CONSOLIDATED KPIs'!N69:N79)</f>
        <v>0</v>
      </c>
      <c r="N9" s="45">
        <f>SUM('CONSOLIDATED KPIs'!O69:O79)</f>
        <v>0</v>
      </c>
      <c r="O9" s="45">
        <f>SUM('CONSOLIDATED KPIs'!P69:P79)</f>
        <v>0</v>
      </c>
      <c r="P9" s="45">
        <f>SUM('CONSOLIDATED KPIs'!Q69:Q79)</f>
        <v>0</v>
      </c>
      <c r="Q9" s="47">
        <f>SUM('CONSOLIDATED KPIs'!R69:R79)</f>
        <v>0</v>
      </c>
      <c r="R9" s="47">
        <f>SUM('CONSOLIDATED KPIs'!S69:S79)</f>
        <v>0</v>
      </c>
      <c r="S9" s="47">
        <f>SUM('CONSOLIDATED KPIs'!T69:T79)</f>
        <v>0</v>
      </c>
      <c r="T9" s="256">
        <f>SUM('CONSOLIDATED KPIs'!U69:U79)</f>
        <v>0</v>
      </c>
      <c r="U9" s="256">
        <f>SUM('CONSOLIDATED KPIs'!V69:V79)</f>
        <v>0</v>
      </c>
      <c r="V9" s="256">
        <f>SUM('CONSOLIDATED KPIs'!W69:W79)</f>
        <v>0</v>
      </c>
      <c r="W9" s="256">
        <f>SUM('CONSOLIDATED KPIs'!X69:X79)</f>
        <v>0</v>
      </c>
      <c r="X9" s="256">
        <f>SUM('CONSOLIDATED KPIs'!Y69:Y79)</f>
        <v>0</v>
      </c>
      <c r="Y9" s="47">
        <f>SUM('CONSOLIDATED KPIs'!Z69:Z79)</f>
        <v>0</v>
      </c>
      <c r="Z9" s="251">
        <f>SUM('CONSOLIDATED KPIs'!AA69:AA79)</f>
        <v>0</v>
      </c>
      <c r="AA9" s="251">
        <f>SUM('CONSOLIDATED KPIs'!AB69:AB79)</f>
        <v>0</v>
      </c>
      <c r="AB9" s="251">
        <f>SUM('CONSOLIDATED KPIs'!AC69:AC79)</f>
        <v>0</v>
      </c>
      <c r="AC9" s="251">
        <f>SUM('CONSOLIDATED KPIs'!AD69:AD79)</f>
        <v>0</v>
      </c>
      <c r="AD9" s="257">
        <f>SUM('CONSOLIDATED KPIs'!AE69:AE79)</f>
        <v>0</v>
      </c>
      <c r="AE9" s="259" t="e">
        <f>SUM('CONSOLIDATED KPIs'!AF69:AF79)/COUNTIF('CONSOLIDATED KPIs'!AF69:AF79, "&gt;0")</f>
        <v>#DIV/0!</v>
      </c>
      <c r="AF9" s="278" t="e">
        <f>SUM('CONSOLIDATED KPIs'!AN69:AN78)/COUNTIF('CONSOLIDATED KPIs'!AN69:AN78, "&gt;0")</f>
        <v>#DIV/0!</v>
      </c>
    </row>
    <row r="10" spans="1:32" x14ac:dyDescent="0.2">
      <c r="A10" s="254">
        <v>45231</v>
      </c>
      <c r="B10" s="43">
        <f>SUM('CONSOLIDATED KPIs'!C80:C90)</f>
        <v>0</v>
      </c>
      <c r="C10" s="43">
        <f>SUM('CONSOLIDATED KPIs'!D80:D90)</f>
        <v>0</v>
      </c>
      <c r="D10" s="43">
        <f>SUM('CONSOLIDATED KPIs'!E80:E90)</f>
        <v>0</v>
      </c>
      <c r="E10" s="43">
        <f>SUM('CONSOLIDATED KPIs'!F80:F90)</f>
        <v>0</v>
      </c>
      <c r="F10" s="43">
        <f>SUM('CONSOLIDATED KPIs'!G80:G90)</f>
        <v>0</v>
      </c>
      <c r="G10" s="43">
        <f>SUM('CONSOLIDATED KPIs'!H80:H90)</f>
        <v>0</v>
      </c>
      <c r="H10" s="43">
        <f>SUM('CONSOLIDATED KPIs'!I80:I90)</f>
        <v>0</v>
      </c>
      <c r="I10" s="43">
        <f>SUM('CONSOLIDATED KPIs'!J80:J90)</f>
        <v>0</v>
      </c>
      <c r="J10" s="255">
        <f>SUM('CONSOLIDATED KPIs'!K80:K90)/11</f>
        <v>0</v>
      </c>
      <c r="K10" s="45">
        <f>SUM('CONSOLIDATED KPIs'!L80:L90)</f>
        <v>0</v>
      </c>
      <c r="L10" s="45">
        <f>SUM('CONSOLIDATED KPIs'!M80:M90)</f>
        <v>0</v>
      </c>
      <c r="M10" s="45">
        <f>SUM('CONSOLIDATED KPIs'!N80:N90)</f>
        <v>0</v>
      </c>
      <c r="N10" s="45">
        <f>SUM('CONSOLIDATED KPIs'!O80:O90)</f>
        <v>0</v>
      </c>
      <c r="O10" s="45">
        <f>SUM('CONSOLIDATED KPIs'!P80:P90)</f>
        <v>0</v>
      </c>
      <c r="P10" s="45">
        <f>SUM('CONSOLIDATED KPIs'!Q80:Q90)</f>
        <v>0</v>
      </c>
      <c r="Q10" s="47">
        <f>SUM('CONSOLIDATED KPIs'!R80:R90)</f>
        <v>0</v>
      </c>
      <c r="R10" s="47">
        <f>SUM('CONSOLIDATED KPIs'!S80:S90)</f>
        <v>0</v>
      </c>
      <c r="S10" s="47">
        <f>SUM('CONSOLIDATED KPIs'!T80:T90)</f>
        <v>0</v>
      </c>
      <c r="T10" s="256">
        <f>SUM('CONSOLIDATED KPIs'!U80:U90)</f>
        <v>0</v>
      </c>
      <c r="U10" s="256">
        <f>SUM('CONSOLIDATED KPIs'!V80:V90)</f>
        <v>0</v>
      </c>
      <c r="V10" s="256">
        <f>SUM('CONSOLIDATED KPIs'!W80:W90)</f>
        <v>0</v>
      </c>
      <c r="W10" s="256">
        <f>SUM('CONSOLIDATED KPIs'!X80:X90)</f>
        <v>0</v>
      </c>
      <c r="X10" s="256">
        <f>SUM('CONSOLIDATED KPIs'!Y80:Y90)</f>
        <v>0</v>
      </c>
      <c r="Y10" s="47">
        <f>SUM('CONSOLIDATED KPIs'!Z80:Z90)</f>
        <v>0</v>
      </c>
      <c r="Z10" s="251">
        <f>SUM('CONSOLIDATED KPIs'!AA80:AA90)</f>
        <v>0</v>
      </c>
      <c r="AA10" s="251">
        <f>SUM('CONSOLIDATED KPIs'!AB80:AB90)</f>
        <v>0</v>
      </c>
      <c r="AB10" s="251">
        <f>SUM('CONSOLIDATED KPIs'!AC80:AC90)</f>
        <v>0</v>
      </c>
      <c r="AC10" s="251">
        <f>SUM('CONSOLIDATED KPIs'!AD80:AD90)</f>
        <v>0</v>
      </c>
      <c r="AD10" s="257">
        <f>SUM('CONSOLIDATED KPIs'!AE80:AE90)</f>
        <v>0</v>
      </c>
      <c r="AE10" s="259" t="e">
        <f>SUM('CONSOLIDATED KPIs'!AF80:AF90)/COUNTIF('CONSOLIDATED KPIs'!AF80:AF90, "&gt;0")</f>
        <v>#DIV/0!</v>
      </c>
      <c r="AF10" s="278" t="e">
        <f>SUM('CONSOLIDATED KPIs'!AN80:AN89)/COUNTIF('CONSOLIDATED KPIs'!AN80:AN89, "&gt;0")</f>
        <v>#DIV/0!</v>
      </c>
    </row>
    <row r="11" spans="1:32" x14ac:dyDescent="0.2">
      <c r="A11" s="254">
        <v>45261</v>
      </c>
      <c r="B11" s="43">
        <f>SUM('CONSOLIDATED KPIs'!C91:C101)</f>
        <v>0</v>
      </c>
      <c r="C11" s="43">
        <f>SUM('CONSOLIDATED KPIs'!D91:D101)</f>
        <v>0</v>
      </c>
      <c r="D11" s="43">
        <f>SUM('CONSOLIDATED KPIs'!E91:E101)</f>
        <v>0</v>
      </c>
      <c r="E11" s="43">
        <f>SUM('CONSOLIDATED KPIs'!F91:F101)</f>
        <v>0</v>
      </c>
      <c r="F11" s="43">
        <f>SUM('CONSOLIDATED KPIs'!G91:G101)</f>
        <v>0</v>
      </c>
      <c r="G11" s="43">
        <f>SUM('CONSOLIDATED KPIs'!H91:H101)</f>
        <v>0</v>
      </c>
      <c r="H11" s="43">
        <f>SUM('CONSOLIDATED KPIs'!I91:I101)</f>
        <v>0</v>
      </c>
      <c r="I11" s="43">
        <f>SUM('CONSOLIDATED KPIs'!J91:J101)</f>
        <v>0</v>
      </c>
      <c r="J11" s="255">
        <f>SUM('CONSOLIDATED KPIs'!K91:K101)/11</f>
        <v>0</v>
      </c>
      <c r="K11" s="45">
        <f>SUM('CONSOLIDATED KPIs'!L91:L101)</f>
        <v>0</v>
      </c>
      <c r="L11" s="45">
        <f>SUM('CONSOLIDATED KPIs'!M91:M101)</f>
        <v>0</v>
      </c>
      <c r="M11" s="45">
        <f>SUM('CONSOLIDATED KPIs'!N91:N101)</f>
        <v>0</v>
      </c>
      <c r="N11" s="45">
        <f>SUM('CONSOLIDATED KPIs'!O91:O101)</f>
        <v>0</v>
      </c>
      <c r="O11" s="45">
        <f>SUM('CONSOLIDATED KPIs'!P91:P101)</f>
        <v>0</v>
      </c>
      <c r="P11" s="45">
        <f>SUM('CONSOLIDATED KPIs'!Q91:Q101)</f>
        <v>0</v>
      </c>
      <c r="Q11" s="47">
        <f>SUM('CONSOLIDATED KPIs'!R91:R101)</f>
        <v>0</v>
      </c>
      <c r="R11" s="47">
        <f>SUM('CONSOLIDATED KPIs'!S91:S101)</f>
        <v>0</v>
      </c>
      <c r="S11" s="47">
        <f>SUM('CONSOLIDATED KPIs'!T91:T101)</f>
        <v>0</v>
      </c>
      <c r="T11" s="256">
        <f>SUM('CONSOLIDATED KPIs'!U91:U101)</f>
        <v>0</v>
      </c>
      <c r="U11" s="256">
        <f>SUM('CONSOLIDATED KPIs'!V91:V101)</f>
        <v>0</v>
      </c>
      <c r="V11" s="256">
        <f>SUM('CONSOLIDATED KPIs'!W91:W101)</f>
        <v>0</v>
      </c>
      <c r="W11" s="256">
        <f>SUM('CONSOLIDATED KPIs'!X91:X101)</f>
        <v>0</v>
      </c>
      <c r="X11" s="256">
        <f>SUM('CONSOLIDATED KPIs'!Y91:Y101)</f>
        <v>0</v>
      </c>
      <c r="Y11" s="47">
        <f>SUM('CONSOLIDATED KPIs'!Z91:Z101)</f>
        <v>0</v>
      </c>
      <c r="Z11" s="251">
        <f>SUM('CONSOLIDATED KPIs'!AA91:AA101)</f>
        <v>0</v>
      </c>
      <c r="AA11" s="251">
        <f>SUM('CONSOLIDATED KPIs'!AB91:AB101)</f>
        <v>0</v>
      </c>
      <c r="AB11" s="251">
        <f>SUM('CONSOLIDATED KPIs'!AC91:AC101)</f>
        <v>0</v>
      </c>
      <c r="AC11" s="251">
        <f>SUM('CONSOLIDATED KPIs'!AD91:AD101)</f>
        <v>0</v>
      </c>
      <c r="AD11" s="257">
        <f>SUM('CONSOLIDATED KPIs'!AE91:AE101)</f>
        <v>0</v>
      </c>
      <c r="AE11" s="259" t="e">
        <f>SUM('CONSOLIDATED KPIs'!AF91:AF101)/COUNTIF('CONSOLIDATED KPIs'!AF91:AF101, "&gt;0")</f>
        <v>#DIV/0!</v>
      </c>
      <c r="AF11" s="278" t="e">
        <f>SUM('CONSOLIDATED KPIs'!AN91:AN100)/COUNTIF('CONSOLIDATED KPIs'!AN91:AN100, "&gt;0")</f>
        <v>#DIV/0!</v>
      </c>
    </row>
    <row r="12" spans="1:32" x14ac:dyDescent="0.2">
      <c r="A12" s="254">
        <v>45292</v>
      </c>
      <c r="B12" s="43">
        <f>SUM('CONSOLIDATED KPIs'!C102:C112)</f>
        <v>0</v>
      </c>
      <c r="C12" s="43">
        <f>SUM('CONSOLIDATED KPIs'!D102:D112)</f>
        <v>0</v>
      </c>
      <c r="D12" s="43">
        <f>SUM('CONSOLIDATED KPIs'!E102:E112)</f>
        <v>0</v>
      </c>
      <c r="E12" s="43">
        <f>SUM('CONSOLIDATED KPIs'!F102:F112)</f>
        <v>0</v>
      </c>
      <c r="F12" s="43">
        <f>SUM('CONSOLIDATED KPIs'!G102:G112)</f>
        <v>0</v>
      </c>
      <c r="G12" s="43">
        <f>SUM('CONSOLIDATED KPIs'!H102:H112)</f>
        <v>0</v>
      </c>
      <c r="H12" s="43">
        <f>SUM('CONSOLIDATED KPIs'!I102:I112)</f>
        <v>0</v>
      </c>
      <c r="I12" s="43">
        <f>SUM('CONSOLIDATED KPIs'!J102:J112)</f>
        <v>0</v>
      </c>
      <c r="J12" s="255">
        <f>SUM('CONSOLIDATED KPIs'!K102:K112)/11</f>
        <v>0</v>
      </c>
      <c r="K12" s="45">
        <f>SUM('CONSOLIDATED KPIs'!L102:L112)</f>
        <v>0</v>
      </c>
      <c r="L12" s="45">
        <f>SUM('CONSOLIDATED KPIs'!M102:M112)</f>
        <v>0</v>
      </c>
      <c r="M12" s="45">
        <f>SUM('CONSOLIDATED KPIs'!N102:N112)</f>
        <v>0</v>
      </c>
      <c r="N12" s="45">
        <f>SUM('CONSOLIDATED KPIs'!O102:O112)</f>
        <v>0</v>
      </c>
      <c r="O12" s="45">
        <f>SUM('CONSOLIDATED KPIs'!P102:P112)</f>
        <v>0</v>
      </c>
      <c r="P12" s="45">
        <f>SUM('CONSOLIDATED KPIs'!Q102:Q112)</f>
        <v>0</v>
      </c>
      <c r="Q12" s="47">
        <f>SUM('CONSOLIDATED KPIs'!R102:R112)</f>
        <v>0</v>
      </c>
      <c r="R12" s="47">
        <f>SUM('CONSOLIDATED KPIs'!S102:S112)</f>
        <v>0</v>
      </c>
      <c r="S12" s="47">
        <f>SUM('CONSOLIDATED KPIs'!T102:T112)</f>
        <v>0</v>
      </c>
      <c r="T12" s="256">
        <f>SUM('CONSOLIDATED KPIs'!U102:U112)</f>
        <v>0</v>
      </c>
      <c r="U12" s="256">
        <f>SUM('CONSOLIDATED KPIs'!V102:V112)</f>
        <v>0</v>
      </c>
      <c r="V12" s="256">
        <f>SUM('CONSOLIDATED KPIs'!W102:W112)</f>
        <v>0</v>
      </c>
      <c r="W12" s="256">
        <f>SUM('CONSOLIDATED KPIs'!X102:X112)</f>
        <v>0</v>
      </c>
      <c r="X12" s="256">
        <f>SUM('CONSOLIDATED KPIs'!Y102:Y112)</f>
        <v>0</v>
      </c>
      <c r="Y12" s="47">
        <f>SUM('CONSOLIDATED KPIs'!Z102:Z112)</f>
        <v>0</v>
      </c>
      <c r="Z12" s="251">
        <f>SUM('CONSOLIDATED KPIs'!AA102:AA112)</f>
        <v>0</v>
      </c>
      <c r="AA12" s="251">
        <f>SUM('CONSOLIDATED KPIs'!AB102:AB112)</f>
        <v>0</v>
      </c>
      <c r="AB12" s="251">
        <f>SUM('CONSOLIDATED KPIs'!AC102:AC112)</f>
        <v>0</v>
      </c>
      <c r="AC12" s="251">
        <f>SUM('CONSOLIDATED KPIs'!AD102:AD112)</f>
        <v>0</v>
      </c>
      <c r="AD12" s="257">
        <f>SUM('CONSOLIDATED KPIs'!AE102:AE112)</f>
        <v>0</v>
      </c>
      <c r="AE12" s="259" t="e">
        <f>SUM('CONSOLIDATED KPIs'!AF102:AF112)/COUNTIF('CONSOLIDATED KPIs'!AF102:AF112, "&gt;0")</f>
        <v>#DIV/0!</v>
      </c>
      <c r="AF12" s="278" t="e">
        <f>SUM('CONSOLIDATED KPIs'!AN102:AN111)/COUNTIF('CONSOLIDATED KPIs'!AN102:AN111, "&gt;0")</f>
        <v>#DIV/0!</v>
      </c>
    </row>
    <row r="13" spans="1:32" x14ac:dyDescent="0.2">
      <c r="A13" s="254">
        <v>45323</v>
      </c>
      <c r="B13" s="43">
        <f>SUM('CONSOLIDATED KPIs'!C113:C123)</f>
        <v>0</v>
      </c>
      <c r="C13" s="43">
        <f>SUM('CONSOLIDATED KPIs'!D113:D123)</f>
        <v>0</v>
      </c>
      <c r="D13" s="43">
        <f>SUM('CONSOLIDATED KPIs'!E113:E123)</f>
        <v>0</v>
      </c>
      <c r="E13" s="43">
        <f>SUM('CONSOLIDATED KPIs'!F113:F123)</f>
        <v>0</v>
      </c>
      <c r="F13" s="43">
        <f>SUM('CONSOLIDATED KPIs'!G113:G123)</f>
        <v>0</v>
      </c>
      <c r="G13" s="43">
        <f>SUM('CONSOLIDATED KPIs'!H113:H123)</f>
        <v>0</v>
      </c>
      <c r="H13" s="43">
        <f>SUM('CONSOLIDATED KPIs'!I113:I123)</f>
        <v>0</v>
      </c>
      <c r="I13" s="43">
        <f>SUM('CONSOLIDATED KPIs'!J113:J123)</f>
        <v>0</v>
      </c>
      <c r="J13" s="255">
        <f>SUM('CONSOLIDATED KPIs'!K113:K123)/11</f>
        <v>0</v>
      </c>
      <c r="K13" s="45">
        <f>SUM('CONSOLIDATED KPIs'!L113:L123)</f>
        <v>0</v>
      </c>
      <c r="L13" s="45">
        <f>SUM('CONSOLIDATED KPIs'!M113:M123)</f>
        <v>0</v>
      </c>
      <c r="M13" s="45">
        <f>SUM('CONSOLIDATED KPIs'!N113:N123)</f>
        <v>0</v>
      </c>
      <c r="N13" s="45">
        <f>SUM('CONSOLIDATED KPIs'!O113:O123)</f>
        <v>0</v>
      </c>
      <c r="O13" s="45">
        <f>SUM('CONSOLIDATED KPIs'!P113:P123)</f>
        <v>0</v>
      </c>
      <c r="P13" s="45">
        <f>SUM('CONSOLIDATED KPIs'!Q113:Q123)</f>
        <v>0</v>
      </c>
      <c r="Q13" s="47">
        <f>SUM('CONSOLIDATED KPIs'!R113:R123)</f>
        <v>0</v>
      </c>
      <c r="R13" s="47">
        <f>SUM('CONSOLIDATED KPIs'!S113:S123)</f>
        <v>0</v>
      </c>
      <c r="S13" s="47">
        <f>SUM('CONSOLIDATED KPIs'!T113:T123)</f>
        <v>0</v>
      </c>
      <c r="T13" s="256">
        <f>SUM('CONSOLIDATED KPIs'!U113:U123)</f>
        <v>0</v>
      </c>
      <c r="U13" s="256">
        <f>SUM('CONSOLIDATED KPIs'!V113:V123)</f>
        <v>0</v>
      </c>
      <c r="V13" s="256">
        <f>SUM('CONSOLIDATED KPIs'!W113:W123)</f>
        <v>0</v>
      </c>
      <c r="W13" s="256">
        <f>SUM('CONSOLIDATED KPIs'!X113:X123)</f>
        <v>0</v>
      </c>
      <c r="X13" s="256">
        <f>SUM('CONSOLIDATED KPIs'!Y113:Y123)</f>
        <v>0</v>
      </c>
      <c r="Y13" s="47">
        <f>SUM('CONSOLIDATED KPIs'!Z113:Z123)</f>
        <v>0</v>
      </c>
      <c r="Z13" s="251">
        <f>SUM('CONSOLIDATED KPIs'!AA113:AA123)</f>
        <v>0</v>
      </c>
      <c r="AA13" s="251">
        <f>SUM('CONSOLIDATED KPIs'!AB113:AB123)</f>
        <v>0</v>
      </c>
      <c r="AB13" s="251">
        <f>SUM('CONSOLIDATED KPIs'!AC113:AC123)</f>
        <v>0</v>
      </c>
      <c r="AC13" s="251">
        <f>SUM('CONSOLIDATED KPIs'!AD113:AD123)</f>
        <v>0</v>
      </c>
      <c r="AD13" s="257">
        <f>SUM('CONSOLIDATED KPIs'!AE113:AE123)</f>
        <v>0</v>
      </c>
      <c r="AE13" s="259" t="e">
        <f>SUM('CONSOLIDATED KPIs'!AF113:AF123)/COUNTIF('CONSOLIDATED KPIs'!AF113:AF123, "&gt;0")</f>
        <v>#DIV/0!</v>
      </c>
      <c r="AF13" s="278" t="e">
        <f>SUM('CONSOLIDATED KPIs'!AN113:AN122)/COUNTIF('CONSOLIDATED KPIs'!AN113:AN122, "&gt;0")</f>
        <v>#DIV/0!</v>
      </c>
    </row>
    <row r="14" spans="1:32" x14ac:dyDescent="0.2">
      <c r="A14" s="254">
        <v>45352</v>
      </c>
      <c r="B14" s="43">
        <f>SUM('CONSOLIDATED KPIs'!C124:C134)</f>
        <v>0</v>
      </c>
      <c r="C14" s="43">
        <f>SUM('CONSOLIDATED KPIs'!D124:D134)</f>
        <v>0</v>
      </c>
      <c r="D14" s="43">
        <f>SUM('CONSOLIDATED KPIs'!E124:E134)</f>
        <v>0</v>
      </c>
      <c r="E14" s="43">
        <f>SUM('CONSOLIDATED KPIs'!F124:F134)</f>
        <v>0</v>
      </c>
      <c r="F14" s="43">
        <f>SUM('CONSOLIDATED KPIs'!G124:G134)</f>
        <v>0</v>
      </c>
      <c r="G14" s="43">
        <f>SUM('CONSOLIDATED KPIs'!H124:H134)</f>
        <v>0</v>
      </c>
      <c r="H14" s="43">
        <f>SUM('CONSOLIDATED KPIs'!I124:I134)</f>
        <v>0</v>
      </c>
      <c r="I14" s="43">
        <f>SUM('CONSOLIDATED KPIs'!J124:J134)</f>
        <v>0</v>
      </c>
      <c r="J14" s="255">
        <f>SUM('CONSOLIDATED KPIs'!K124:K134)/11</f>
        <v>0</v>
      </c>
      <c r="K14" s="45">
        <f>SUM('CONSOLIDATED KPIs'!L124:L134)</f>
        <v>0</v>
      </c>
      <c r="L14" s="45">
        <f>SUM('CONSOLIDATED KPIs'!M124:M134)</f>
        <v>0</v>
      </c>
      <c r="M14" s="45">
        <f>SUM('CONSOLIDATED KPIs'!N124:N134)</f>
        <v>0</v>
      </c>
      <c r="N14" s="45">
        <f>SUM('CONSOLIDATED KPIs'!O124:O134)</f>
        <v>0</v>
      </c>
      <c r="O14" s="45">
        <f>SUM('CONSOLIDATED KPIs'!P124:P134)</f>
        <v>0</v>
      </c>
      <c r="P14" s="45">
        <f>SUM('CONSOLIDATED KPIs'!Q124:Q134)</f>
        <v>0</v>
      </c>
      <c r="Q14" s="47">
        <f>SUM('CONSOLIDATED KPIs'!R124:R134)</f>
        <v>0</v>
      </c>
      <c r="R14" s="47">
        <f>SUM('CONSOLIDATED KPIs'!S124:S134)</f>
        <v>0</v>
      </c>
      <c r="S14" s="47">
        <f>SUM('CONSOLIDATED KPIs'!T124:T134)</f>
        <v>0</v>
      </c>
      <c r="T14" s="256">
        <f>SUM('CONSOLIDATED KPIs'!U124:U134)</f>
        <v>0</v>
      </c>
      <c r="U14" s="256">
        <f>SUM('CONSOLIDATED KPIs'!V124:V134)</f>
        <v>0</v>
      </c>
      <c r="V14" s="256">
        <f>SUM('CONSOLIDATED KPIs'!W124:W134)</f>
        <v>0</v>
      </c>
      <c r="W14" s="256">
        <f>SUM('CONSOLIDATED KPIs'!X124:X134)</f>
        <v>0</v>
      </c>
      <c r="X14" s="256">
        <f>SUM('CONSOLIDATED KPIs'!Y124:Y134)</f>
        <v>0</v>
      </c>
      <c r="Y14" s="47">
        <f>SUM('CONSOLIDATED KPIs'!Z124:Z134)</f>
        <v>0</v>
      </c>
      <c r="Z14" s="251">
        <f>SUM('CONSOLIDATED KPIs'!AA124:AA134)</f>
        <v>0</v>
      </c>
      <c r="AA14" s="251">
        <f>SUM('CONSOLIDATED KPIs'!AB124:AB134)</f>
        <v>0</v>
      </c>
      <c r="AB14" s="251">
        <f>SUM('CONSOLIDATED KPIs'!AC124:AC134)</f>
        <v>0</v>
      </c>
      <c r="AC14" s="251">
        <f>SUM('CONSOLIDATED KPIs'!AD124:AD134)</f>
        <v>0</v>
      </c>
      <c r="AD14" s="257">
        <f>SUM('CONSOLIDATED KPIs'!AE124:AE134)</f>
        <v>0</v>
      </c>
      <c r="AE14" s="259" t="e">
        <f>SUM('CONSOLIDATED KPIs'!AF124:AF134)/COUNTIF('CONSOLIDATED KPIs'!AF124:AF134, "&gt;0")</f>
        <v>#DIV/0!</v>
      </c>
      <c r="AF14" s="278" t="e">
        <f>SUM('CONSOLIDATED KPIs'!AN124:AN133)/COUNTIF('CONSOLIDATED KPIs'!AN124:AN133, "&gt;0")</f>
        <v>#DIV/0!</v>
      </c>
    </row>
    <row r="15" spans="1:32" x14ac:dyDescent="0.2">
      <c r="A15" s="260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5</v>
      </c>
      <c r="E15" s="43">
        <f t="shared" si="0"/>
        <v>0</v>
      </c>
      <c r="F15" s="43">
        <f t="shared" si="0"/>
        <v>1</v>
      </c>
      <c r="G15" s="43">
        <f t="shared" si="0"/>
        <v>2</v>
      </c>
      <c r="H15" s="43">
        <f t="shared" si="0"/>
        <v>1</v>
      </c>
      <c r="I15" s="43">
        <f t="shared" si="0"/>
        <v>2</v>
      </c>
      <c r="J15" s="255">
        <f t="shared" si="0"/>
        <v>149.72727272727272</v>
      </c>
      <c r="K15" s="45">
        <f t="shared" si="0"/>
        <v>46</v>
      </c>
      <c r="L15" s="45">
        <f t="shared" si="0"/>
        <v>2</v>
      </c>
      <c r="M15" s="45">
        <f t="shared" si="0"/>
        <v>14</v>
      </c>
      <c r="N15" s="45">
        <f t="shared" si="0"/>
        <v>21</v>
      </c>
      <c r="O15" s="45">
        <f t="shared" si="0"/>
        <v>9</v>
      </c>
      <c r="P15" s="45">
        <f t="shared" si="0"/>
        <v>21</v>
      </c>
      <c r="Q15" s="47">
        <f t="shared" si="0"/>
        <v>376</v>
      </c>
      <c r="R15" s="47">
        <f t="shared" si="0"/>
        <v>269</v>
      </c>
      <c r="S15" s="47">
        <f t="shared" si="0"/>
        <v>65.5</v>
      </c>
      <c r="T15" s="256">
        <f t="shared" si="0"/>
        <v>70551.81</v>
      </c>
      <c r="U15" s="256">
        <f t="shared" si="0"/>
        <v>329479.25</v>
      </c>
      <c r="V15" s="256">
        <f t="shared" si="0"/>
        <v>187173.95192999998</v>
      </c>
      <c r="W15" s="256">
        <f t="shared" si="0"/>
        <v>121577.84325000001</v>
      </c>
      <c r="X15" s="256">
        <f t="shared" si="0"/>
        <v>308751.79518000002</v>
      </c>
      <c r="Y15" s="47">
        <f t="shared" si="0"/>
        <v>0</v>
      </c>
      <c r="Z15" s="251">
        <f t="shared" si="0"/>
        <v>48</v>
      </c>
      <c r="AA15" s="251">
        <f t="shared" si="0"/>
        <v>430</v>
      </c>
      <c r="AB15" s="251">
        <f t="shared" si="0"/>
        <v>376</v>
      </c>
      <c r="AC15" s="251">
        <f t="shared" si="0"/>
        <v>633</v>
      </c>
      <c r="AD15" s="257">
        <f t="shared" si="0"/>
        <v>385200</v>
      </c>
      <c r="AE15" s="258" t="e">
        <f t="shared" si="0"/>
        <v>#DIV/0!</v>
      </c>
    </row>
  </sheetData>
  <mergeCells count="4">
    <mergeCell ref="B1:J1"/>
    <mergeCell ref="K1:P1"/>
    <mergeCell ref="Q1:Y1"/>
    <mergeCell ref="Z1:AD1"/>
  </mergeCell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348C7-6DE0-4B44-A411-CAF4C7B77390}">
  <dimension ref="A1"/>
  <sheetViews>
    <sheetView topLeftCell="G19" zoomScaleNormal="100" workbookViewId="0">
      <selection activeCell="Q31" sqref="Q3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6C1FF-2534-4D3B-B791-7FF1E621A121}">
  <dimension ref="A1:M121"/>
  <sheetViews>
    <sheetView topLeftCell="F16" workbookViewId="0">
      <selection activeCell="L11" sqref="L11"/>
    </sheetView>
  </sheetViews>
  <sheetFormatPr defaultColWidth="23.6640625" defaultRowHeight="15.75" x14ac:dyDescent="0.2"/>
  <cols>
    <col min="1" max="8" width="23.6640625" style="30"/>
    <col min="9" max="9" width="19.6640625" style="30" customWidth="1"/>
    <col min="10" max="10" width="23.6640625" style="30"/>
    <col min="11" max="11" width="30.6640625" style="30" customWidth="1"/>
    <col min="12" max="12" width="30.33203125" style="30" bestFit="1" customWidth="1"/>
    <col min="13" max="16384" width="23.6640625" style="30"/>
  </cols>
  <sheetData>
    <row r="1" spans="1:13" x14ac:dyDescent="0.2">
      <c r="A1" s="29">
        <v>45078</v>
      </c>
    </row>
    <row r="2" spans="1:13" ht="47.25" x14ac:dyDescent="0.2">
      <c r="A2" s="31" t="s">
        <v>52</v>
      </c>
      <c r="B2" s="32" t="s">
        <v>53</v>
      </c>
      <c r="C2" s="31" t="s">
        <v>54</v>
      </c>
      <c r="D2" s="32" t="s">
        <v>55</v>
      </c>
      <c r="E2" s="32" t="s">
        <v>56</v>
      </c>
      <c r="F2" s="32" t="s">
        <v>57</v>
      </c>
      <c r="G2" s="32" t="s">
        <v>58</v>
      </c>
      <c r="H2" s="32" t="s">
        <v>59</v>
      </c>
      <c r="I2" s="32" t="s">
        <v>60</v>
      </c>
      <c r="J2" s="32" t="s">
        <v>61</v>
      </c>
      <c r="K2" s="32" t="s">
        <v>62</v>
      </c>
      <c r="L2" s="32" t="s">
        <v>63</v>
      </c>
      <c r="M2" s="33"/>
    </row>
    <row r="3" spans="1:13" x14ac:dyDescent="0.2">
      <c r="A3" s="29">
        <v>45100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4">
        <f t="shared" ref="L3" si="0">SUM(E3:K3)/35</f>
        <v>0</v>
      </c>
    </row>
    <row r="4" spans="1:13" ht="31.5" x14ac:dyDescent="0.2">
      <c r="A4" s="35"/>
      <c r="B4" s="35"/>
      <c r="C4" s="35"/>
      <c r="D4" s="36" t="s">
        <v>75</v>
      </c>
      <c r="E4" s="34" t="e">
        <f t="shared" ref="E4:K4" si="1">SUM(E3:E3)/(5*COUNTIF(E3:E3,"&gt;0"))</f>
        <v>#DIV/0!</v>
      </c>
      <c r="F4" s="34" t="e">
        <f t="shared" si="1"/>
        <v>#DIV/0!</v>
      </c>
      <c r="G4" s="34" t="e">
        <f t="shared" si="1"/>
        <v>#DIV/0!</v>
      </c>
      <c r="H4" s="34" t="e">
        <f t="shared" si="1"/>
        <v>#DIV/0!</v>
      </c>
      <c r="I4" s="34" t="e">
        <f t="shared" si="1"/>
        <v>#DIV/0!</v>
      </c>
      <c r="J4" s="34" t="e">
        <f t="shared" si="1"/>
        <v>#DIV/0!</v>
      </c>
      <c r="K4" s="34" t="e">
        <f t="shared" si="1"/>
        <v>#DIV/0!</v>
      </c>
      <c r="L4" s="34">
        <v>0</v>
      </c>
    </row>
    <row r="5" spans="1:13" x14ac:dyDescent="0.2">
      <c r="A5" s="35"/>
      <c r="B5" s="35"/>
      <c r="C5" s="35"/>
      <c r="D5" s="37"/>
      <c r="E5" s="38"/>
      <c r="F5" s="38"/>
      <c r="G5" s="38"/>
      <c r="H5" s="38"/>
      <c r="I5" s="38"/>
      <c r="J5" s="38"/>
      <c r="K5" s="38"/>
      <c r="L5" s="38"/>
    </row>
    <row r="6" spans="1:13" x14ac:dyDescent="0.2">
      <c r="A6" s="35"/>
      <c r="B6" s="35"/>
      <c r="C6" s="35"/>
      <c r="D6" s="37"/>
      <c r="E6" s="38"/>
      <c r="F6" s="38"/>
      <c r="G6" s="38"/>
      <c r="H6" s="38"/>
      <c r="I6" s="38"/>
      <c r="J6" s="38"/>
      <c r="K6" s="38"/>
      <c r="L6" s="38"/>
    </row>
    <row r="7" spans="1:13" x14ac:dyDescent="0.2">
      <c r="A7" s="408">
        <v>45108</v>
      </c>
      <c r="B7" s="408"/>
      <c r="C7" s="408"/>
      <c r="D7" s="408"/>
      <c r="E7" s="408"/>
      <c r="F7" s="408"/>
      <c r="G7" s="408"/>
      <c r="H7" s="408"/>
      <c r="I7" s="408"/>
      <c r="J7" s="408"/>
      <c r="K7" s="408"/>
      <c r="L7" s="408"/>
    </row>
    <row r="8" spans="1:13" ht="47.25" x14ac:dyDescent="0.2">
      <c r="A8" s="31" t="s">
        <v>52</v>
      </c>
      <c r="B8" s="32" t="s">
        <v>53</v>
      </c>
      <c r="C8" s="31" t="s">
        <v>54</v>
      </c>
      <c r="D8" s="32" t="s">
        <v>55</v>
      </c>
      <c r="E8" s="32" t="s">
        <v>56</v>
      </c>
      <c r="F8" s="32" t="s">
        <v>57</v>
      </c>
      <c r="G8" s="32" t="s">
        <v>58</v>
      </c>
      <c r="H8" s="32" t="s">
        <v>59</v>
      </c>
      <c r="I8" s="32" t="s">
        <v>60</v>
      </c>
      <c r="J8" s="32" t="s">
        <v>61</v>
      </c>
      <c r="K8" s="32" t="s">
        <v>62</v>
      </c>
      <c r="L8" s="32" t="s">
        <v>63</v>
      </c>
    </row>
    <row r="9" spans="1:13" x14ac:dyDescent="0.2">
      <c r="A9" s="29">
        <v>45111</v>
      </c>
      <c r="B9" s="31"/>
      <c r="C9" s="31"/>
      <c r="D9" s="31"/>
      <c r="E9" s="31"/>
      <c r="F9" s="31"/>
      <c r="G9" s="31"/>
      <c r="H9" s="31"/>
      <c r="I9" s="31"/>
      <c r="J9" s="31"/>
      <c r="K9" s="31"/>
      <c r="L9" s="34">
        <f>SUM(E9:K9)/35</f>
        <v>0</v>
      </c>
    </row>
    <row r="10" spans="1:13" ht="31.5" x14ac:dyDescent="0.2">
      <c r="D10" s="39" t="s">
        <v>78</v>
      </c>
      <c r="E10" s="34" t="e">
        <f t="shared" ref="E10:K10" si="2">SUM(E9:E9)/(5*COUNTIF(E9:E9,"&gt;0"))</f>
        <v>#DIV/0!</v>
      </c>
      <c r="F10" s="34" t="e">
        <f t="shared" si="2"/>
        <v>#DIV/0!</v>
      </c>
      <c r="G10" s="34" t="e">
        <f t="shared" si="2"/>
        <v>#DIV/0!</v>
      </c>
      <c r="H10" s="34" t="e">
        <f t="shared" si="2"/>
        <v>#DIV/0!</v>
      </c>
      <c r="I10" s="34" t="e">
        <f t="shared" si="2"/>
        <v>#DIV/0!</v>
      </c>
      <c r="J10" s="34" t="e">
        <f t="shared" si="2"/>
        <v>#DIV/0!</v>
      </c>
      <c r="K10" s="34" t="e">
        <f t="shared" si="2"/>
        <v>#DIV/0!</v>
      </c>
      <c r="L10" s="34">
        <v>0</v>
      </c>
    </row>
    <row r="11" spans="1:13" x14ac:dyDescent="0.2">
      <c r="D11" s="33"/>
    </row>
    <row r="13" spans="1:13" x14ac:dyDescent="0.2">
      <c r="A13" s="408">
        <v>45139</v>
      </c>
      <c r="B13" s="408"/>
      <c r="C13" s="408"/>
      <c r="D13" s="408"/>
      <c r="E13" s="408"/>
      <c r="F13" s="408"/>
      <c r="G13" s="408"/>
      <c r="H13" s="408"/>
      <c r="I13" s="408"/>
      <c r="J13" s="408"/>
      <c r="K13" s="408"/>
      <c r="L13" s="408"/>
    </row>
    <row r="14" spans="1:13" ht="47.25" x14ac:dyDescent="0.2">
      <c r="A14" s="31" t="s">
        <v>52</v>
      </c>
      <c r="B14" s="32" t="s">
        <v>53</v>
      </c>
      <c r="C14" s="31" t="s">
        <v>54</v>
      </c>
      <c r="D14" s="32" t="s">
        <v>55</v>
      </c>
      <c r="E14" s="32" t="s">
        <v>56</v>
      </c>
      <c r="F14" s="32" t="s">
        <v>57</v>
      </c>
      <c r="G14" s="32" t="s">
        <v>58</v>
      </c>
      <c r="H14" s="32" t="s">
        <v>59</v>
      </c>
      <c r="I14" s="32" t="s">
        <v>60</v>
      </c>
      <c r="J14" s="32" t="s">
        <v>61</v>
      </c>
      <c r="K14" s="32" t="s">
        <v>62</v>
      </c>
      <c r="L14" s="32" t="s">
        <v>63</v>
      </c>
    </row>
    <row r="15" spans="1:13" s="268" customFormat="1" ht="18" x14ac:dyDescent="0.2">
      <c r="A15" s="265">
        <v>44965</v>
      </c>
      <c r="B15" s="266" t="s">
        <v>367</v>
      </c>
      <c r="C15" s="266" t="s">
        <v>323</v>
      </c>
      <c r="D15" s="266" t="s">
        <v>368</v>
      </c>
      <c r="E15" s="266">
        <v>5</v>
      </c>
      <c r="F15" s="266">
        <v>5</v>
      </c>
      <c r="G15" s="266">
        <v>5</v>
      </c>
      <c r="H15" s="266">
        <v>4</v>
      </c>
      <c r="I15" s="266">
        <v>5</v>
      </c>
      <c r="J15" s="266">
        <v>5</v>
      </c>
      <c r="K15" s="266">
        <v>4</v>
      </c>
      <c r="L15" s="267">
        <v>0.94285714285714284</v>
      </c>
    </row>
    <row r="16" spans="1:13" ht="31.5" x14ac:dyDescent="0.2">
      <c r="D16" s="39" t="s">
        <v>78</v>
      </c>
      <c r="E16" s="34">
        <f t="shared" ref="E16:K16" si="3">SUM(E15:E15)/(5*COUNTIF(E15:E15,"&gt;0"))</f>
        <v>1</v>
      </c>
      <c r="F16" s="34">
        <f t="shared" si="3"/>
        <v>1</v>
      </c>
      <c r="G16" s="34">
        <f t="shared" si="3"/>
        <v>1</v>
      </c>
      <c r="H16" s="34">
        <f t="shared" si="3"/>
        <v>0.8</v>
      </c>
      <c r="I16" s="34">
        <f t="shared" si="3"/>
        <v>1</v>
      </c>
      <c r="J16" s="34">
        <f t="shared" si="3"/>
        <v>1</v>
      </c>
      <c r="K16" s="34">
        <f t="shared" si="3"/>
        <v>0.8</v>
      </c>
      <c r="L16" s="34">
        <f>SUM(L15:L15)/COUNTIF(L15:L15,"&gt;0")</f>
        <v>0.94285714285714284</v>
      </c>
    </row>
    <row r="17" spans="1:12" x14ac:dyDescent="0.2">
      <c r="D17" s="33"/>
    </row>
    <row r="19" spans="1:12" x14ac:dyDescent="0.2">
      <c r="A19" s="408">
        <v>45170</v>
      </c>
      <c r="B19" s="408"/>
      <c r="C19" s="408"/>
      <c r="D19" s="408"/>
      <c r="E19" s="408"/>
      <c r="F19" s="408"/>
      <c r="G19" s="408"/>
      <c r="H19" s="408"/>
      <c r="I19" s="408"/>
      <c r="J19" s="408"/>
      <c r="K19" s="408"/>
      <c r="L19" s="408"/>
    </row>
    <row r="20" spans="1:12" ht="47.25" x14ac:dyDescent="0.2">
      <c r="A20" s="31" t="s">
        <v>52</v>
      </c>
      <c r="B20" s="32" t="s">
        <v>53</v>
      </c>
      <c r="C20" s="31" t="s">
        <v>54</v>
      </c>
      <c r="D20" s="32" t="s">
        <v>55</v>
      </c>
      <c r="E20" s="32" t="s">
        <v>56</v>
      </c>
      <c r="F20" s="32" t="s">
        <v>57</v>
      </c>
      <c r="G20" s="32" t="s">
        <v>58</v>
      </c>
      <c r="H20" s="32" t="s">
        <v>59</v>
      </c>
      <c r="I20" s="32" t="s">
        <v>60</v>
      </c>
      <c r="J20" s="32" t="s">
        <v>61</v>
      </c>
      <c r="K20" s="32" t="s">
        <v>62</v>
      </c>
      <c r="L20" s="32" t="s">
        <v>63</v>
      </c>
    </row>
    <row r="21" spans="1:12" x14ac:dyDescent="0.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4">
        <f t="shared" ref="L21:L28" si="4">SUM(E21:K21)/35</f>
        <v>0</v>
      </c>
    </row>
    <row r="22" spans="1:12" x14ac:dyDescent="0.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4">
        <f t="shared" si="4"/>
        <v>0</v>
      </c>
    </row>
    <row r="23" spans="1:12" x14ac:dyDescent="0.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4">
        <f t="shared" si="4"/>
        <v>0</v>
      </c>
    </row>
    <row r="24" spans="1:12" x14ac:dyDescent="0.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4">
        <f t="shared" si="4"/>
        <v>0</v>
      </c>
    </row>
    <row r="25" spans="1:12" x14ac:dyDescent="0.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4">
        <f t="shared" si="4"/>
        <v>0</v>
      </c>
    </row>
    <row r="26" spans="1:12" x14ac:dyDescent="0.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4">
        <f t="shared" si="4"/>
        <v>0</v>
      </c>
    </row>
    <row r="27" spans="1:12" x14ac:dyDescent="0.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4">
        <f t="shared" si="4"/>
        <v>0</v>
      </c>
    </row>
    <row r="28" spans="1:12" x14ac:dyDescent="0.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4">
        <f t="shared" si="4"/>
        <v>0</v>
      </c>
    </row>
    <row r="29" spans="1:12" x14ac:dyDescent="0.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4">
        <f>SUM(E29:K29)/35</f>
        <v>0</v>
      </c>
    </row>
    <row r="30" spans="1:12" ht="31.5" x14ac:dyDescent="0.2">
      <c r="D30" s="39" t="s">
        <v>78</v>
      </c>
      <c r="E30" s="34" t="e">
        <f>SUM(E21:E29)/(5*COUNTIF(E21:E29,"&gt;0"))</f>
        <v>#DIV/0!</v>
      </c>
      <c r="F30" s="34" t="e">
        <f t="shared" ref="F30:K30" si="5">SUM(F21:F29)/(5*COUNTIF(F21:F29,"&gt;0"))</f>
        <v>#DIV/0!</v>
      </c>
      <c r="G30" s="34" t="e">
        <f t="shared" si="5"/>
        <v>#DIV/0!</v>
      </c>
      <c r="H30" s="34" t="e">
        <f t="shared" si="5"/>
        <v>#DIV/0!</v>
      </c>
      <c r="I30" s="34" t="e">
        <f t="shared" si="5"/>
        <v>#DIV/0!</v>
      </c>
      <c r="J30" s="34" t="e">
        <f t="shared" si="5"/>
        <v>#DIV/0!</v>
      </c>
      <c r="K30" s="34" t="e">
        <f t="shared" si="5"/>
        <v>#DIV/0!</v>
      </c>
      <c r="L30" s="34" t="e">
        <f>SUM(L21:L29)/COUNTIF(L21:L29,"&gt;0")</f>
        <v>#DIV/0!</v>
      </c>
    </row>
    <row r="31" spans="1:12" x14ac:dyDescent="0.2">
      <c r="D31" s="33"/>
    </row>
    <row r="33" spans="1:12" x14ac:dyDescent="0.2">
      <c r="A33" s="408">
        <v>45200</v>
      </c>
      <c r="B33" s="408"/>
      <c r="C33" s="408"/>
      <c r="D33" s="408"/>
      <c r="E33" s="408"/>
      <c r="F33" s="408"/>
      <c r="G33" s="408"/>
      <c r="H33" s="408"/>
      <c r="I33" s="408"/>
      <c r="J33" s="408"/>
      <c r="K33" s="408"/>
      <c r="L33" s="408"/>
    </row>
    <row r="34" spans="1:12" ht="47.25" x14ac:dyDescent="0.2">
      <c r="A34" s="31" t="s">
        <v>52</v>
      </c>
      <c r="B34" s="32" t="s">
        <v>53</v>
      </c>
      <c r="C34" s="31" t="s">
        <v>54</v>
      </c>
      <c r="D34" s="32" t="s">
        <v>55</v>
      </c>
      <c r="E34" s="32" t="s">
        <v>56</v>
      </c>
      <c r="F34" s="32" t="s">
        <v>57</v>
      </c>
      <c r="G34" s="32" t="s">
        <v>58</v>
      </c>
      <c r="H34" s="32" t="s">
        <v>59</v>
      </c>
      <c r="I34" s="32" t="s">
        <v>60</v>
      </c>
      <c r="J34" s="32" t="s">
        <v>61</v>
      </c>
      <c r="K34" s="32" t="s">
        <v>62</v>
      </c>
      <c r="L34" s="32" t="s">
        <v>63</v>
      </c>
    </row>
    <row r="35" spans="1:12" x14ac:dyDescent="0.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4">
        <f>SUM(E35:K35)/35</f>
        <v>0</v>
      </c>
    </row>
    <row r="36" spans="1:12" x14ac:dyDescent="0.2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4">
        <f t="shared" ref="L36:L44" si="6">SUM(E36:K36)/35</f>
        <v>0</v>
      </c>
    </row>
    <row r="37" spans="1:12" x14ac:dyDescent="0.2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4">
        <f t="shared" si="6"/>
        <v>0</v>
      </c>
    </row>
    <row r="38" spans="1:12" x14ac:dyDescent="0.2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4">
        <f t="shared" si="6"/>
        <v>0</v>
      </c>
    </row>
    <row r="39" spans="1:12" x14ac:dyDescent="0.2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4">
        <f t="shared" si="6"/>
        <v>0</v>
      </c>
    </row>
    <row r="40" spans="1:12" x14ac:dyDescent="0.2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4">
        <f t="shared" si="6"/>
        <v>0</v>
      </c>
    </row>
    <row r="41" spans="1:12" x14ac:dyDescent="0.2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4">
        <f t="shared" si="6"/>
        <v>0</v>
      </c>
    </row>
    <row r="42" spans="1:12" x14ac:dyDescent="0.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4">
        <f t="shared" si="6"/>
        <v>0</v>
      </c>
    </row>
    <row r="43" spans="1:12" x14ac:dyDescent="0.2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4">
        <f t="shared" si="6"/>
        <v>0</v>
      </c>
    </row>
    <row r="44" spans="1:12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4">
        <f t="shared" si="6"/>
        <v>0</v>
      </c>
    </row>
    <row r="45" spans="1:12" ht="31.5" x14ac:dyDescent="0.2">
      <c r="D45" s="39" t="s">
        <v>78</v>
      </c>
      <c r="E45" s="34" t="e">
        <f>SUM(E36:E44)/(5*COUNTIF(E36:E44,"&gt;0"))</f>
        <v>#DIV/0!</v>
      </c>
      <c r="F45" s="34" t="e">
        <f t="shared" ref="F45:K45" si="7">SUM(F36:F44)/(5*COUNTIF(F36:F44,"&gt;0"))</f>
        <v>#DIV/0!</v>
      </c>
      <c r="G45" s="34" t="e">
        <f t="shared" si="7"/>
        <v>#DIV/0!</v>
      </c>
      <c r="H45" s="34" t="e">
        <f t="shared" si="7"/>
        <v>#DIV/0!</v>
      </c>
      <c r="I45" s="34" t="e">
        <f t="shared" si="7"/>
        <v>#DIV/0!</v>
      </c>
      <c r="J45" s="34" t="e">
        <f t="shared" si="7"/>
        <v>#DIV/0!</v>
      </c>
      <c r="K45" s="34" t="e">
        <f t="shared" si="7"/>
        <v>#DIV/0!</v>
      </c>
      <c r="L45" s="34" t="e">
        <f>SUM(L35:L44)/COUNTIF(L35:L44,"&gt;0")</f>
        <v>#DIV/0!</v>
      </c>
    </row>
    <row r="46" spans="1:12" x14ac:dyDescent="0.2">
      <c r="D46" s="33"/>
    </row>
    <row r="47" spans="1:12" x14ac:dyDescent="0.2">
      <c r="D47" s="33"/>
    </row>
    <row r="48" spans="1:12" x14ac:dyDescent="0.2">
      <c r="A48" s="408">
        <v>45231</v>
      </c>
      <c r="B48" s="408"/>
      <c r="C48" s="408"/>
      <c r="D48" s="408"/>
      <c r="E48" s="408"/>
      <c r="F48" s="408"/>
      <c r="G48" s="408"/>
      <c r="H48" s="408"/>
      <c r="I48" s="408"/>
      <c r="J48" s="408"/>
      <c r="K48" s="408"/>
      <c r="L48" s="408"/>
    </row>
    <row r="49" spans="1:12" ht="47.25" x14ac:dyDescent="0.2">
      <c r="A49" s="31" t="s">
        <v>52</v>
      </c>
      <c r="B49" s="32" t="s">
        <v>53</v>
      </c>
      <c r="C49" s="31" t="s">
        <v>54</v>
      </c>
      <c r="D49" s="32" t="s">
        <v>55</v>
      </c>
      <c r="E49" s="32" t="s">
        <v>56</v>
      </c>
      <c r="F49" s="32" t="s">
        <v>57</v>
      </c>
      <c r="G49" s="32" t="s">
        <v>58</v>
      </c>
      <c r="H49" s="32" t="s">
        <v>59</v>
      </c>
      <c r="I49" s="32" t="s">
        <v>60</v>
      </c>
      <c r="J49" s="32" t="s">
        <v>61</v>
      </c>
      <c r="K49" s="32" t="s">
        <v>62</v>
      </c>
      <c r="L49" s="32" t="s">
        <v>63</v>
      </c>
    </row>
    <row r="50" spans="1:12" x14ac:dyDescent="0.2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4">
        <f>SUM(E50:K50)/35</f>
        <v>0</v>
      </c>
    </row>
    <row r="51" spans="1:12" x14ac:dyDescent="0.2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4">
        <f t="shared" ref="L51:L58" si="8">SUM(E51:K51)/35</f>
        <v>0</v>
      </c>
    </row>
    <row r="52" spans="1:12" x14ac:dyDescent="0.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4">
        <f t="shared" si="8"/>
        <v>0</v>
      </c>
    </row>
    <row r="53" spans="1:12" x14ac:dyDescent="0.2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4">
        <f t="shared" si="8"/>
        <v>0</v>
      </c>
    </row>
    <row r="54" spans="1:12" x14ac:dyDescent="0.2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4">
        <f t="shared" si="8"/>
        <v>0</v>
      </c>
    </row>
    <row r="55" spans="1:12" x14ac:dyDescent="0.2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4">
        <f t="shared" si="8"/>
        <v>0</v>
      </c>
    </row>
    <row r="56" spans="1:12" x14ac:dyDescent="0.2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4">
        <f t="shared" si="8"/>
        <v>0</v>
      </c>
    </row>
    <row r="57" spans="1:12" x14ac:dyDescent="0.2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4">
        <f t="shared" si="8"/>
        <v>0</v>
      </c>
    </row>
    <row r="58" spans="1:12" x14ac:dyDescent="0.2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4">
        <f t="shared" si="8"/>
        <v>0</v>
      </c>
    </row>
    <row r="59" spans="1:12" ht="31.5" x14ac:dyDescent="0.2">
      <c r="D59" s="39" t="s">
        <v>78</v>
      </c>
      <c r="E59" s="34" t="e">
        <f>SUM(E50:E58)/(5*COUNTIF(E50:E58,"&gt;0"))</f>
        <v>#DIV/0!</v>
      </c>
      <c r="F59" s="34" t="e">
        <f t="shared" ref="F59:K59" si="9">SUM(F50:F58)/(5*COUNTIF(F50:F58,"&gt;0"))</f>
        <v>#DIV/0!</v>
      </c>
      <c r="G59" s="34" t="e">
        <f t="shared" si="9"/>
        <v>#DIV/0!</v>
      </c>
      <c r="H59" s="34" t="e">
        <f t="shared" si="9"/>
        <v>#DIV/0!</v>
      </c>
      <c r="I59" s="34" t="e">
        <f t="shared" si="9"/>
        <v>#DIV/0!</v>
      </c>
      <c r="J59" s="34" t="e">
        <f t="shared" si="9"/>
        <v>#DIV/0!</v>
      </c>
      <c r="K59" s="34" t="e">
        <f t="shared" si="9"/>
        <v>#DIV/0!</v>
      </c>
      <c r="L59" s="34" t="e">
        <f>SUM(L50:L58)/COUNTIF(L50:L58,"&gt;0")</f>
        <v>#DIV/0!</v>
      </c>
    </row>
    <row r="60" spans="1:12" x14ac:dyDescent="0.2">
      <c r="D60" s="37"/>
      <c r="E60" s="35"/>
      <c r="F60" s="35"/>
      <c r="G60" s="35"/>
      <c r="H60" s="35"/>
      <c r="I60" s="35"/>
      <c r="J60" s="35"/>
      <c r="K60" s="35"/>
      <c r="L60" s="35"/>
    </row>
    <row r="62" spans="1:12" x14ac:dyDescent="0.2">
      <c r="A62" s="408">
        <v>45261</v>
      </c>
      <c r="B62" s="408"/>
      <c r="C62" s="408"/>
      <c r="D62" s="408"/>
      <c r="E62" s="408"/>
      <c r="F62" s="408"/>
      <c r="G62" s="408"/>
      <c r="H62" s="408"/>
      <c r="I62" s="408"/>
      <c r="J62" s="408"/>
      <c r="K62" s="408"/>
      <c r="L62" s="408"/>
    </row>
    <row r="63" spans="1:12" ht="47.25" x14ac:dyDescent="0.2">
      <c r="A63" s="31" t="s">
        <v>52</v>
      </c>
      <c r="B63" s="32" t="s">
        <v>53</v>
      </c>
      <c r="C63" s="31" t="s">
        <v>54</v>
      </c>
      <c r="D63" s="32" t="s">
        <v>55</v>
      </c>
      <c r="E63" s="32" t="s">
        <v>56</v>
      </c>
      <c r="F63" s="32" t="s">
        <v>57</v>
      </c>
      <c r="G63" s="32" t="s">
        <v>58</v>
      </c>
      <c r="H63" s="32" t="s">
        <v>59</v>
      </c>
      <c r="I63" s="32" t="s">
        <v>60</v>
      </c>
      <c r="J63" s="32" t="s">
        <v>61</v>
      </c>
      <c r="K63" s="32" t="s">
        <v>62</v>
      </c>
      <c r="L63" s="32" t="s">
        <v>63</v>
      </c>
    </row>
    <row r="64" spans="1:12" x14ac:dyDescent="0.2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4">
        <f t="shared" ref="L64:L73" si="10">SUM(E64:K64)/35</f>
        <v>0</v>
      </c>
    </row>
    <row r="65" spans="1:12" x14ac:dyDescent="0.2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4">
        <f t="shared" si="10"/>
        <v>0</v>
      </c>
    </row>
    <row r="66" spans="1:12" x14ac:dyDescent="0.2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4">
        <f t="shared" si="10"/>
        <v>0</v>
      </c>
    </row>
    <row r="67" spans="1:12" x14ac:dyDescent="0.2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4">
        <f t="shared" si="10"/>
        <v>0</v>
      </c>
    </row>
    <row r="68" spans="1:12" x14ac:dyDescent="0.2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4">
        <f t="shared" si="10"/>
        <v>0</v>
      </c>
    </row>
    <row r="69" spans="1:12" x14ac:dyDescent="0.2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4">
        <f t="shared" si="10"/>
        <v>0</v>
      </c>
    </row>
    <row r="70" spans="1:12" x14ac:dyDescent="0.2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4">
        <f t="shared" si="10"/>
        <v>0</v>
      </c>
    </row>
    <row r="71" spans="1:12" x14ac:dyDescent="0.2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4">
        <f t="shared" si="10"/>
        <v>0</v>
      </c>
    </row>
    <row r="72" spans="1:12" x14ac:dyDescent="0.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4">
        <f t="shared" si="10"/>
        <v>0</v>
      </c>
    </row>
    <row r="73" spans="1:12" x14ac:dyDescent="0.2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4">
        <f t="shared" si="10"/>
        <v>0</v>
      </c>
    </row>
    <row r="74" spans="1:12" ht="31.5" x14ac:dyDescent="0.2">
      <c r="D74" s="39" t="s">
        <v>78</v>
      </c>
      <c r="E74" s="34" t="e">
        <f>SUM(E64:E73)/(5*COUNTIF(E64:E73,"&gt;0"))</f>
        <v>#DIV/0!</v>
      </c>
      <c r="F74" s="34" t="e">
        <f t="shared" ref="F74:K74" si="11">SUM(F64:F73)/(5*COUNTIF(F64:F73,"&gt;0"))</f>
        <v>#DIV/0!</v>
      </c>
      <c r="G74" s="34" t="e">
        <f t="shared" si="11"/>
        <v>#DIV/0!</v>
      </c>
      <c r="H74" s="34" t="e">
        <f t="shared" si="11"/>
        <v>#DIV/0!</v>
      </c>
      <c r="I74" s="34" t="e">
        <f t="shared" si="11"/>
        <v>#DIV/0!</v>
      </c>
      <c r="J74" s="34" t="e">
        <f t="shared" si="11"/>
        <v>#DIV/0!</v>
      </c>
      <c r="K74" s="34" t="e">
        <f t="shared" si="11"/>
        <v>#DIV/0!</v>
      </c>
      <c r="L74" s="34" t="e">
        <f>SUM(L64:L73)/COUNTIF(L64:L73,"&gt;0")</f>
        <v>#DIV/0!</v>
      </c>
    </row>
    <row r="75" spans="1:12" x14ac:dyDescent="0.2">
      <c r="D75" s="33"/>
    </row>
    <row r="77" spans="1:12" x14ac:dyDescent="0.2">
      <c r="A77" s="408">
        <v>45292</v>
      </c>
      <c r="B77" s="408"/>
      <c r="C77" s="408"/>
      <c r="D77" s="408"/>
      <c r="E77" s="408"/>
      <c r="F77" s="408"/>
      <c r="G77" s="408"/>
      <c r="H77" s="408"/>
      <c r="I77" s="408"/>
      <c r="J77" s="408"/>
      <c r="K77" s="408"/>
      <c r="L77" s="408"/>
    </row>
    <row r="78" spans="1:12" ht="47.25" x14ac:dyDescent="0.2">
      <c r="A78" s="31" t="s">
        <v>52</v>
      </c>
      <c r="B78" s="32" t="s">
        <v>53</v>
      </c>
      <c r="C78" s="31" t="s">
        <v>54</v>
      </c>
      <c r="D78" s="32" t="s">
        <v>55</v>
      </c>
      <c r="E78" s="32" t="s">
        <v>56</v>
      </c>
      <c r="F78" s="32" t="s">
        <v>57</v>
      </c>
      <c r="G78" s="32" t="s">
        <v>58</v>
      </c>
      <c r="H78" s="32" t="s">
        <v>59</v>
      </c>
      <c r="I78" s="32" t="s">
        <v>60</v>
      </c>
      <c r="J78" s="32" t="s">
        <v>61</v>
      </c>
      <c r="K78" s="32" t="s">
        <v>62</v>
      </c>
      <c r="L78" s="32" t="s">
        <v>63</v>
      </c>
    </row>
    <row r="79" spans="1:12" x14ac:dyDescent="0.2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4">
        <f t="shared" ref="L79:L89" si="12">SUM(E79:K79)/35</f>
        <v>0</v>
      </c>
    </row>
    <row r="80" spans="1:12" x14ac:dyDescent="0.2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4">
        <f t="shared" si="12"/>
        <v>0</v>
      </c>
    </row>
    <row r="81" spans="1:12" x14ac:dyDescent="0.2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4">
        <f t="shared" si="12"/>
        <v>0</v>
      </c>
    </row>
    <row r="82" spans="1:12" x14ac:dyDescent="0.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4">
        <f t="shared" si="12"/>
        <v>0</v>
      </c>
    </row>
    <row r="83" spans="1:12" x14ac:dyDescent="0.2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4">
        <f t="shared" si="12"/>
        <v>0</v>
      </c>
    </row>
    <row r="84" spans="1:12" x14ac:dyDescent="0.2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4">
        <f t="shared" si="12"/>
        <v>0</v>
      </c>
    </row>
    <row r="85" spans="1:12" x14ac:dyDescent="0.2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4">
        <f t="shared" si="12"/>
        <v>0</v>
      </c>
    </row>
    <row r="86" spans="1:12" x14ac:dyDescent="0.2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4">
        <f t="shared" si="12"/>
        <v>0</v>
      </c>
    </row>
    <row r="87" spans="1:12" x14ac:dyDescent="0.2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4">
        <f t="shared" si="12"/>
        <v>0</v>
      </c>
    </row>
    <row r="88" spans="1:12" x14ac:dyDescent="0.2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4">
        <f t="shared" si="12"/>
        <v>0</v>
      </c>
    </row>
    <row r="89" spans="1:12" x14ac:dyDescent="0.2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4">
        <f t="shared" si="12"/>
        <v>0</v>
      </c>
    </row>
    <row r="90" spans="1:12" ht="31.5" x14ac:dyDescent="0.2">
      <c r="D90" s="40" t="s">
        <v>78</v>
      </c>
      <c r="E90" s="34" t="e">
        <f>SUM(E79:E89)/(5*COUNTIF(E79:E89,"&gt;0"))</f>
        <v>#DIV/0!</v>
      </c>
      <c r="F90" s="34" t="e">
        <f t="shared" ref="F90:K90" si="13">SUM(F79:F89)/(5*COUNTIF(F79:F89,"&gt;0"))</f>
        <v>#DIV/0!</v>
      </c>
      <c r="G90" s="34" t="e">
        <f t="shared" si="13"/>
        <v>#DIV/0!</v>
      </c>
      <c r="H90" s="34" t="e">
        <f t="shared" si="13"/>
        <v>#DIV/0!</v>
      </c>
      <c r="I90" s="34" t="e">
        <f t="shared" si="13"/>
        <v>#DIV/0!</v>
      </c>
      <c r="J90" s="34" t="e">
        <f t="shared" si="13"/>
        <v>#DIV/0!</v>
      </c>
      <c r="K90" s="34" t="e">
        <f t="shared" si="13"/>
        <v>#DIV/0!</v>
      </c>
      <c r="L90" s="34" t="e">
        <f>SUM(L79:L89)/COUNTIF(L79:L89,"&gt;0")</f>
        <v>#DIV/0!</v>
      </c>
    </row>
    <row r="91" spans="1:12" x14ac:dyDescent="0.2">
      <c r="D91" s="33"/>
    </row>
    <row r="93" spans="1:12" x14ac:dyDescent="0.2">
      <c r="A93" s="408">
        <v>45323</v>
      </c>
      <c r="B93" s="408"/>
      <c r="C93" s="408"/>
      <c r="D93" s="408"/>
      <c r="E93" s="408"/>
      <c r="F93" s="408"/>
      <c r="G93" s="408"/>
      <c r="H93" s="408"/>
      <c r="I93" s="408"/>
      <c r="J93" s="408"/>
      <c r="K93" s="408"/>
      <c r="L93" s="408"/>
    </row>
    <row r="94" spans="1:12" ht="47.25" x14ac:dyDescent="0.2">
      <c r="A94" s="31" t="s">
        <v>52</v>
      </c>
      <c r="B94" s="32" t="s">
        <v>53</v>
      </c>
      <c r="C94" s="31" t="s">
        <v>54</v>
      </c>
      <c r="D94" s="32" t="s">
        <v>55</v>
      </c>
      <c r="E94" s="32" t="s">
        <v>56</v>
      </c>
      <c r="F94" s="32" t="s">
        <v>57</v>
      </c>
      <c r="G94" s="32" t="s">
        <v>58</v>
      </c>
      <c r="H94" s="32" t="s">
        <v>59</v>
      </c>
      <c r="I94" s="32" t="s">
        <v>60</v>
      </c>
      <c r="J94" s="32" t="s">
        <v>61</v>
      </c>
      <c r="K94" s="32" t="s">
        <v>62</v>
      </c>
      <c r="L94" s="32" t="s">
        <v>63</v>
      </c>
    </row>
    <row r="95" spans="1:12" x14ac:dyDescent="0.2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4">
        <f t="shared" ref="L95:L104" si="14">SUM(E95:K95)/35</f>
        <v>0</v>
      </c>
    </row>
    <row r="96" spans="1:12" x14ac:dyDescent="0.2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4">
        <f t="shared" si="14"/>
        <v>0</v>
      </c>
    </row>
    <row r="97" spans="1:12" x14ac:dyDescent="0.2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4">
        <f t="shared" si="14"/>
        <v>0</v>
      </c>
    </row>
    <row r="98" spans="1:12" x14ac:dyDescent="0.2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4">
        <f t="shared" si="14"/>
        <v>0</v>
      </c>
    </row>
    <row r="99" spans="1:12" x14ac:dyDescent="0.2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4">
        <f t="shared" si="14"/>
        <v>0</v>
      </c>
    </row>
    <row r="100" spans="1:12" x14ac:dyDescent="0.2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4">
        <f t="shared" si="14"/>
        <v>0</v>
      </c>
    </row>
    <row r="101" spans="1:12" x14ac:dyDescent="0.2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4">
        <f t="shared" si="14"/>
        <v>0</v>
      </c>
    </row>
    <row r="102" spans="1:12" x14ac:dyDescent="0.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4">
        <f t="shared" si="14"/>
        <v>0</v>
      </c>
    </row>
    <row r="103" spans="1:12" x14ac:dyDescent="0.2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4">
        <f t="shared" si="14"/>
        <v>0</v>
      </c>
    </row>
    <row r="104" spans="1:12" x14ac:dyDescent="0.2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4">
        <f t="shared" si="14"/>
        <v>0</v>
      </c>
    </row>
    <row r="105" spans="1:12" ht="31.5" x14ac:dyDescent="0.2">
      <c r="D105" s="40" t="s">
        <v>78</v>
      </c>
      <c r="E105" s="34" t="e">
        <f>SUM(E95:E104)/(5*COUNTIF(E95:E104,"&gt;0"))</f>
        <v>#DIV/0!</v>
      </c>
      <c r="F105" s="34" t="e">
        <f t="shared" ref="F105:K105" si="15">SUM(F95:F104)/(5*COUNTIF(F95:F104,"&gt;0"))</f>
        <v>#DIV/0!</v>
      </c>
      <c r="G105" s="34" t="e">
        <f t="shared" si="15"/>
        <v>#DIV/0!</v>
      </c>
      <c r="H105" s="34" t="e">
        <f t="shared" si="15"/>
        <v>#DIV/0!</v>
      </c>
      <c r="I105" s="34" t="e">
        <f t="shared" si="15"/>
        <v>#DIV/0!</v>
      </c>
      <c r="J105" s="34" t="e">
        <f t="shared" si="15"/>
        <v>#DIV/0!</v>
      </c>
      <c r="K105" s="34" t="e">
        <f t="shared" si="15"/>
        <v>#DIV/0!</v>
      </c>
      <c r="L105" s="34" t="e">
        <f>SUM(L95:L104)/COUNTIF(L95:L104,"&gt;0")</f>
        <v>#DIV/0!</v>
      </c>
    </row>
    <row r="109" spans="1:12" x14ac:dyDescent="0.2">
      <c r="A109" s="408">
        <v>45352</v>
      </c>
      <c r="B109" s="408"/>
      <c r="C109" s="408"/>
      <c r="D109" s="408"/>
      <c r="E109" s="408"/>
      <c r="F109" s="408"/>
      <c r="G109" s="408"/>
      <c r="H109" s="408"/>
      <c r="I109" s="408"/>
      <c r="J109" s="408"/>
      <c r="K109" s="408"/>
      <c r="L109" s="408"/>
    </row>
    <row r="110" spans="1:12" ht="47.25" x14ac:dyDescent="0.2">
      <c r="A110" s="31" t="s">
        <v>52</v>
      </c>
      <c r="B110" s="32" t="s">
        <v>53</v>
      </c>
      <c r="C110" s="31" t="s">
        <v>54</v>
      </c>
      <c r="D110" s="32" t="s">
        <v>55</v>
      </c>
      <c r="E110" s="32" t="s">
        <v>56</v>
      </c>
      <c r="F110" s="32" t="s">
        <v>57</v>
      </c>
      <c r="G110" s="32" t="s">
        <v>58</v>
      </c>
      <c r="H110" s="32" t="s">
        <v>59</v>
      </c>
      <c r="I110" s="32" t="s">
        <v>60</v>
      </c>
      <c r="J110" s="32" t="s">
        <v>61</v>
      </c>
      <c r="K110" s="32" t="s">
        <v>62</v>
      </c>
      <c r="L110" s="32" t="s">
        <v>63</v>
      </c>
    </row>
    <row r="111" spans="1:12" x14ac:dyDescent="0.2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4">
        <f t="shared" ref="L111:L120" si="16">SUM(E111:K111)/35</f>
        <v>0</v>
      </c>
    </row>
    <row r="112" spans="1:12" x14ac:dyDescent="0.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4">
        <f t="shared" si="16"/>
        <v>0</v>
      </c>
    </row>
    <row r="113" spans="1:12" x14ac:dyDescent="0.2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4">
        <f t="shared" si="16"/>
        <v>0</v>
      </c>
    </row>
    <row r="114" spans="1:12" x14ac:dyDescent="0.2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4">
        <f t="shared" si="16"/>
        <v>0</v>
      </c>
    </row>
    <row r="115" spans="1:12" x14ac:dyDescent="0.2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4">
        <f t="shared" si="16"/>
        <v>0</v>
      </c>
    </row>
    <row r="116" spans="1:12" x14ac:dyDescent="0.2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4">
        <f t="shared" si="16"/>
        <v>0</v>
      </c>
    </row>
    <row r="117" spans="1:12" x14ac:dyDescent="0.2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4">
        <f t="shared" si="16"/>
        <v>0</v>
      </c>
    </row>
    <row r="118" spans="1:12" x14ac:dyDescent="0.2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4">
        <f t="shared" si="16"/>
        <v>0</v>
      </c>
    </row>
    <row r="119" spans="1:12" x14ac:dyDescent="0.2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4">
        <f t="shared" si="16"/>
        <v>0</v>
      </c>
    </row>
    <row r="120" spans="1:12" x14ac:dyDescent="0.2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4">
        <f t="shared" si="16"/>
        <v>0</v>
      </c>
    </row>
    <row r="121" spans="1:12" ht="31.5" x14ac:dyDescent="0.2">
      <c r="D121" s="40" t="s">
        <v>78</v>
      </c>
      <c r="E121" s="34" t="e">
        <f>SUM(E111:E120)/(5*COUNTIF(E111:E120,"&gt;0"))</f>
        <v>#DIV/0!</v>
      </c>
      <c r="F121" s="34" t="e">
        <f t="shared" ref="F121:K121" si="17">SUM(F111:F120)/(5*COUNTIF(F111:F120,"&gt;0"))</f>
        <v>#DIV/0!</v>
      </c>
      <c r="G121" s="34" t="e">
        <f t="shared" si="17"/>
        <v>#DIV/0!</v>
      </c>
      <c r="H121" s="34" t="e">
        <f t="shared" si="17"/>
        <v>#DIV/0!</v>
      </c>
      <c r="I121" s="34" t="e">
        <f t="shared" si="17"/>
        <v>#DIV/0!</v>
      </c>
      <c r="J121" s="34" t="e">
        <f t="shared" si="17"/>
        <v>#DIV/0!</v>
      </c>
      <c r="K121" s="34" t="e">
        <f t="shared" si="17"/>
        <v>#DIV/0!</v>
      </c>
      <c r="L121" s="34" t="e">
        <f>SUM(L111:L120)/COUNTIF(L111:L120,"&gt;0")</f>
        <v>#DIV/0!</v>
      </c>
    </row>
  </sheetData>
  <mergeCells count="9">
    <mergeCell ref="A77:L77"/>
    <mergeCell ref="A93:L93"/>
    <mergeCell ref="A109:L109"/>
    <mergeCell ref="A7:L7"/>
    <mergeCell ref="A13:L13"/>
    <mergeCell ref="A19:L19"/>
    <mergeCell ref="A33:L33"/>
    <mergeCell ref="A48:L48"/>
    <mergeCell ref="A62:L62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04A934-AEC4-48C4-A65A-BE76E70A1FA2}">
  <dimension ref="A1:AM15"/>
  <sheetViews>
    <sheetView workbookViewId="0">
      <pane xSplit="1" ySplit="2" topLeftCell="D3" activePane="bottomRight" state="frozen"/>
      <selection pane="topRight" activeCell="B1" sqref="B1"/>
      <selection pane="bottomLeft" activeCell="A3" sqref="A3"/>
      <selection pane="bottomRight" activeCell="AM2" activeCellId="1" sqref="A2:A14 AM2:AM14"/>
    </sheetView>
  </sheetViews>
  <sheetFormatPr defaultColWidth="9.33203125" defaultRowHeight="12.75" x14ac:dyDescent="0.2"/>
  <cols>
    <col min="1" max="1" width="19.832031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19.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7.5" style="41" customWidth="1"/>
    <col min="33" max="33" width="14.83203125" style="41" customWidth="1"/>
    <col min="34" max="34" width="15.83203125" style="41" customWidth="1"/>
    <col min="35" max="35" width="16.33203125" style="41" customWidth="1"/>
    <col min="36" max="36" width="10" style="41" bestFit="1" customWidth="1"/>
    <col min="37" max="37" width="16.83203125" style="41" customWidth="1"/>
    <col min="38" max="38" width="20.1640625" style="41" customWidth="1"/>
    <col min="39" max="39" width="22.5" style="41" customWidth="1"/>
    <col min="40" max="16384" width="9.33203125" style="41"/>
  </cols>
  <sheetData>
    <row r="1" spans="1:39" s="64" customFormat="1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405" t="s">
        <v>83</v>
      </c>
      <c r="R1" s="406"/>
      <c r="S1" s="406"/>
      <c r="T1" s="406"/>
      <c r="U1" s="406"/>
      <c r="V1" s="406"/>
      <c r="W1" s="406"/>
      <c r="X1" s="406"/>
      <c r="Y1" s="407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63</v>
      </c>
    </row>
    <row r="2" spans="1:39" ht="62.25" customHeight="1" x14ac:dyDescent="0.2">
      <c r="A2" s="42" t="s">
        <v>0</v>
      </c>
      <c r="B2" s="43" t="s">
        <v>1</v>
      </c>
      <c r="C2" s="43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38</v>
      </c>
      <c r="K2" s="45" t="s">
        <v>19</v>
      </c>
      <c r="L2" s="45" t="s">
        <v>20</v>
      </c>
      <c r="M2" s="45" t="s">
        <v>21</v>
      </c>
      <c r="N2" s="45" t="s">
        <v>22</v>
      </c>
      <c r="O2" s="46" t="s">
        <v>23</v>
      </c>
      <c r="P2" s="45" t="s">
        <v>24</v>
      </c>
      <c r="Q2" s="47" t="s">
        <v>25</v>
      </c>
      <c r="R2" s="47" t="s">
        <v>26</v>
      </c>
      <c r="S2" s="47" t="s">
        <v>27</v>
      </c>
      <c r="T2" s="47" t="s">
        <v>346</v>
      </c>
      <c r="U2" s="47" t="s">
        <v>39</v>
      </c>
      <c r="V2" s="47" t="s">
        <v>47</v>
      </c>
      <c r="W2" s="47" t="s">
        <v>48</v>
      </c>
      <c r="X2" s="47" t="s">
        <v>49</v>
      </c>
      <c r="Y2" s="48" t="s">
        <v>28</v>
      </c>
      <c r="Z2" s="49" t="s">
        <v>37</v>
      </c>
      <c r="AA2" s="49" t="s">
        <v>29</v>
      </c>
      <c r="AB2" s="49" t="s">
        <v>30</v>
      </c>
      <c r="AC2" s="49" t="s">
        <v>31</v>
      </c>
      <c r="AD2" s="49" t="s">
        <v>32</v>
      </c>
      <c r="AE2" s="50" t="s">
        <v>34</v>
      </c>
      <c r="AF2" s="65" t="s">
        <v>56</v>
      </c>
      <c r="AG2" s="66" t="s">
        <v>57</v>
      </c>
      <c r="AH2" s="66" t="s">
        <v>58</v>
      </c>
      <c r="AI2" s="66" t="s">
        <v>59</v>
      </c>
      <c r="AJ2" s="66" t="s">
        <v>60</v>
      </c>
      <c r="AK2" s="66" t="s">
        <v>61</v>
      </c>
      <c r="AL2" s="66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INDICATORS'!C11</f>
        <v>0</v>
      </c>
      <c r="C3" s="43">
        <f>'LAGGING INDICATORS'!D11</f>
        <v>0</v>
      </c>
      <c r="D3" s="43">
        <f>'LAGGING INDICATORS'!E11</f>
        <v>0</v>
      </c>
      <c r="E3" s="43">
        <f>'LAGGING INDICATORS'!F11</f>
        <v>0</v>
      </c>
      <c r="F3" s="43">
        <f>'LAGGING INDICATORS'!G11</f>
        <v>0</v>
      </c>
      <c r="G3" s="43">
        <f>'LAGGING INDICATORS'!H11</f>
        <v>0</v>
      </c>
      <c r="H3" s="43">
        <f>'LAGGING INDICATORS'!I11</f>
        <v>0</v>
      </c>
      <c r="I3" s="43">
        <f>'LAGGING INDICATORS'!J11</f>
        <v>0</v>
      </c>
      <c r="J3" s="43">
        <f>'LAGGING INDICATORS'!K11</f>
        <v>30</v>
      </c>
      <c r="K3" s="45">
        <f>'LEADING INDICATORS'!C11</f>
        <v>0</v>
      </c>
      <c r="L3" s="45">
        <f>'LEADING INDICATORS'!D11</f>
        <v>0</v>
      </c>
      <c r="M3" s="45">
        <f>'LEADING INDICATORS'!E11</f>
        <v>0</v>
      </c>
      <c r="N3" s="45">
        <f>'LEADING INDICATORS'!F11</f>
        <v>0</v>
      </c>
      <c r="O3" s="45">
        <f>'LEADING INDICATORS'!G11</f>
        <v>0</v>
      </c>
      <c r="P3" s="45">
        <f>'LEADING INDICATORS'!H11</f>
        <v>1</v>
      </c>
      <c r="Q3" s="48">
        <f>'ENVIRONMENTAL CONTROLS'!C11</f>
        <v>0</v>
      </c>
      <c r="R3" s="48">
        <f>'ENVIRONMENTAL CONTROLS'!D11</f>
        <v>0</v>
      </c>
      <c r="S3" s="48">
        <f>'ENVIRONMENTAL CONTROLS'!E11</f>
        <v>0</v>
      </c>
      <c r="T3" s="54">
        <f>'ENVIRONMENTAL CONTROLS'!F11</f>
        <v>3275</v>
      </c>
      <c r="U3" s="54">
        <f>'ENVIRONMENTAL CONTROLS'!G11</f>
        <v>12650</v>
      </c>
      <c r="V3" s="54">
        <f>'ENVIRONMENTAL CONTROLS'!H11</f>
        <v>8688.5750000000007</v>
      </c>
      <c r="W3" s="54">
        <f>'ENVIRONMENTAL CONTROLS'!I11</f>
        <v>4667.8500000000004</v>
      </c>
      <c r="X3" s="54">
        <f>'ENVIRONMENTAL CONTROLS'!J11</f>
        <v>13356.425000000001</v>
      </c>
      <c r="Y3" s="48">
        <f>'ENVIRONMENTAL CONTROLS'!K11</f>
        <v>0</v>
      </c>
      <c r="Z3" s="55">
        <f>'SAFETY TRAINING'!C11</f>
        <v>0</v>
      </c>
      <c r="AA3" s="55">
        <f>'SAFETY TRAINING'!D11</f>
        <v>0</v>
      </c>
      <c r="AB3" s="55">
        <f>'SAFETY TRAINING'!E11</f>
        <v>0</v>
      </c>
      <c r="AC3" s="55">
        <f>'SAFETY TRAINING'!F11</f>
        <v>0</v>
      </c>
      <c r="AD3" s="56">
        <f>'SAFETY TRAINING'!G11</f>
        <v>0</v>
      </c>
      <c r="AE3" s="57">
        <f>'5S SCORES'!C11</f>
        <v>0</v>
      </c>
      <c r="AF3" s="58"/>
      <c r="AG3" s="59"/>
      <c r="AH3" s="59"/>
      <c r="AI3" s="59"/>
      <c r="AJ3" s="59"/>
      <c r="AK3" s="59"/>
      <c r="AL3" s="59"/>
      <c r="AM3" s="93"/>
    </row>
    <row r="4" spans="1:39" ht="15.75" x14ac:dyDescent="0.2">
      <c r="A4" s="53">
        <v>45047</v>
      </c>
      <c r="B4" s="43">
        <f>'LAGGING INDICATORS'!C22</f>
        <v>0</v>
      </c>
      <c r="C4" s="43">
        <f>'LAGGING INDICATORS'!D22</f>
        <v>0</v>
      </c>
      <c r="D4" s="43">
        <f>'LAGGING INDICATORS'!E22</f>
        <v>0</v>
      </c>
      <c r="E4" s="43">
        <f>'LAGGING INDICATORS'!F22</f>
        <v>0</v>
      </c>
      <c r="F4" s="43">
        <f>'LAGGING INDICATORS'!G22</f>
        <v>0</v>
      </c>
      <c r="G4" s="43">
        <f>'LAGGING INDICATORS'!H22</f>
        <v>0</v>
      </c>
      <c r="H4" s="43">
        <f>'LAGGING INDICATORS'!I22</f>
        <v>0</v>
      </c>
      <c r="I4" s="43">
        <f>'LAGGING INDICATORS'!J22</f>
        <v>0</v>
      </c>
      <c r="J4" s="43">
        <f>'LAGGING INDICATORS'!K22</f>
        <v>31</v>
      </c>
      <c r="K4" s="45">
        <f>'LEADING INDICATORS'!C22</f>
        <v>0</v>
      </c>
      <c r="L4" s="45">
        <f>'LEADING INDICATORS'!D22</f>
        <v>0</v>
      </c>
      <c r="M4" s="45">
        <f>'LEADING INDICATORS'!E22</f>
        <v>0</v>
      </c>
      <c r="N4" s="45">
        <f>'LEADING INDICATORS'!F22</f>
        <v>0</v>
      </c>
      <c r="O4" s="45">
        <f>'LEADING INDICATORS'!G22</f>
        <v>0</v>
      </c>
      <c r="P4" s="45">
        <f>'LEADING INDICATORS'!H22</f>
        <v>1</v>
      </c>
      <c r="Q4" s="48">
        <f>'ENVIRONMENTAL CONTROLS'!C22</f>
        <v>0</v>
      </c>
      <c r="R4" s="48">
        <f>'ENVIRONMENTAL CONTROLS'!D22</f>
        <v>0</v>
      </c>
      <c r="S4" s="48">
        <f>'ENVIRONMENTAL CONTROLS'!E22</f>
        <v>0</v>
      </c>
      <c r="T4" s="54">
        <f>'ENVIRONMENTAL CONTROLS'!F22</f>
        <v>2575</v>
      </c>
      <c r="U4" s="54">
        <f>'ENVIRONMENTAL CONTROLS'!G22</f>
        <v>18006</v>
      </c>
      <c r="V4" s="54">
        <f>'ENVIRONMENTAL CONTROLS'!H22</f>
        <v>6831.4750000000004</v>
      </c>
      <c r="W4" s="54">
        <f>'ENVIRONMENTAL CONTROLS'!I22</f>
        <v>6644.2139999999999</v>
      </c>
      <c r="X4" s="54">
        <f>'ENVIRONMENTAL CONTROLS'!J22</f>
        <v>13475.689</v>
      </c>
      <c r="Y4" s="48">
        <f>'ENVIRONMENTAL CONTROLS'!K22</f>
        <v>0</v>
      </c>
      <c r="Z4" s="55">
        <f>'SAFETY TRAINING'!C22</f>
        <v>0</v>
      </c>
      <c r="AA4" s="55">
        <f>'SAFETY TRAINING'!D22</f>
        <v>0</v>
      </c>
      <c r="AB4" s="55">
        <f>'SAFETY TRAINING'!E22</f>
        <v>0</v>
      </c>
      <c r="AC4" s="55">
        <f>'SAFETY TRAINING'!F22</f>
        <v>0</v>
      </c>
      <c r="AD4" s="56">
        <f>'SAFETY TRAINING'!G22</f>
        <v>0</v>
      </c>
      <c r="AE4" s="57">
        <f>'5S SCORES'!C22</f>
        <v>0</v>
      </c>
      <c r="AF4" s="58"/>
      <c r="AG4" s="59"/>
      <c r="AH4" s="59"/>
      <c r="AI4" s="59"/>
      <c r="AJ4" s="59"/>
      <c r="AK4" s="59"/>
      <c r="AL4" s="59"/>
      <c r="AM4" s="94"/>
    </row>
    <row r="5" spans="1:39" ht="15.75" x14ac:dyDescent="0.2">
      <c r="A5" s="53">
        <v>45078</v>
      </c>
      <c r="B5" s="43">
        <f>'LAGGING INDICATORS'!C33</f>
        <v>0</v>
      </c>
      <c r="C5" s="43">
        <f>'LAGGING INDICATORS'!D33</f>
        <v>0</v>
      </c>
      <c r="D5" s="43">
        <f>'LAGGING INDICATORS'!E33</f>
        <v>0</v>
      </c>
      <c r="E5" s="43">
        <f>'LAGGING INDICATORS'!F33</f>
        <v>0</v>
      </c>
      <c r="F5" s="43">
        <f>'LAGGING INDICATORS'!G33</f>
        <v>0</v>
      </c>
      <c r="G5" s="43">
        <f>'LAGGING INDICATORS'!H33</f>
        <v>0</v>
      </c>
      <c r="H5" s="43">
        <f>'LAGGING INDICATORS'!I33</f>
        <v>0</v>
      </c>
      <c r="I5" s="43">
        <f>'LAGGING INDICATORS'!J33</f>
        <v>0</v>
      </c>
      <c r="J5" s="43">
        <f>'LAGGING INDICATORS'!K33</f>
        <v>30</v>
      </c>
      <c r="K5" s="45">
        <f>'LEADING INDICATORS'!C33</f>
        <v>0</v>
      </c>
      <c r="L5" s="45">
        <f>'LEADING INDICATORS'!D33</f>
        <v>0</v>
      </c>
      <c r="M5" s="45">
        <f>'LEADING INDICATORS'!E33</f>
        <v>0</v>
      </c>
      <c r="N5" s="45">
        <f>'LEADING INDICATORS'!F33</f>
        <v>0</v>
      </c>
      <c r="O5" s="45">
        <f>'LEADING INDICATORS'!G33</f>
        <v>0</v>
      </c>
      <c r="P5" s="45">
        <f>'LEADING INDICATORS'!H33</f>
        <v>1</v>
      </c>
      <c r="Q5" s="48">
        <f>'ENVIRONMENTAL CONTROLS'!C33</f>
        <v>0</v>
      </c>
      <c r="R5" s="48">
        <f>'ENVIRONMENTAL CONTROLS'!D33</f>
        <v>0</v>
      </c>
      <c r="S5" s="48">
        <f>'ENVIRONMENTAL CONTROLS'!E33</f>
        <v>0</v>
      </c>
      <c r="T5" s="54">
        <f>'ENVIRONMENTAL CONTROLS'!F33</f>
        <v>2075</v>
      </c>
      <c r="U5" s="54">
        <f>'ENVIRONMENTAL CONTROLS'!G33</f>
        <v>14052</v>
      </c>
      <c r="V5" s="54">
        <f>'ENVIRONMENTAL CONTROLS'!H33</f>
        <v>5504.9750000000004</v>
      </c>
      <c r="W5" s="54">
        <f>'ENVIRONMENTAL CONTROLS'!I33</f>
        <v>5185.1880000000001</v>
      </c>
      <c r="X5" s="54">
        <f>'ENVIRONMENTAL CONTROLS'!J33</f>
        <v>10690.163</v>
      </c>
      <c r="Y5" s="48">
        <f>'ENVIRONMENTAL CONTROLS'!K33</f>
        <v>0</v>
      </c>
      <c r="Z5" s="55">
        <f>'SAFETY TRAINING'!C33</f>
        <v>1</v>
      </c>
      <c r="AA5" s="55">
        <f>'SAFETY TRAINING'!D33</f>
        <v>15</v>
      </c>
      <c r="AB5" s="55">
        <f>'SAFETY TRAINING'!E33</f>
        <v>18</v>
      </c>
      <c r="AC5" s="55">
        <f>'SAFETY TRAINING'!F33</f>
        <v>40.9</v>
      </c>
      <c r="AD5" s="56">
        <f>'SAFETY TRAINING'!G33</f>
        <v>18272.73</v>
      </c>
      <c r="AE5" s="57">
        <f>'5S SCORES'!C33</f>
        <v>0.75229999999999997</v>
      </c>
      <c r="AF5" s="58"/>
      <c r="AG5" s="60"/>
      <c r="AH5" s="60"/>
      <c r="AI5" s="60"/>
      <c r="AJ5" s="60"/>
      <c r="AK5" s="60"/>
      <c r="AL5" s="60"/>
      <c r="AM5" s="93"/>
    </row>
    <row r="6" spans="1:39" ht="15.75" x14ac:dyDescent="0.2">
      <c r="A6" s="53">
        <v>45108</v>
      </c>
      <c r="B6" s="43">
        <f>'LAGGING INDICATORS'!C44</f>
        <v>0</v>
      </c>
      <c r="C6" s="43">
        <f>'LAGGING INDICATORS'!D44</f>
        <v>0</v>
      </c>
      <c r="D6" s="43">
        <f>'LAGGING INDICATORS'!E44</f>
        <v>0</v>
      </c>
      <c r="E6" s="43">
        <f>'LAGGING INDICATORS'!F44</f>
        <v>0</v>
      </c>
      <c r="F6" s="43">
        <f>'LAGGING INDICATORS'!G44</f>
        <v>0</v>
      </c>
      <c r="G6" s="43">
        <f>'LAGGING INDICATORS'!H44</f>
        <v>0</v>
      </c>
      <c r="H6" s="43">
        <f>'LAGGING INDICATORS'!I44</f>
        <v>0</v>
      </c>
      <c r="I6" s="43">
        <f>'LAGGING INDICATORS'!J44</f>
        <v>0</v>
      </c>
      <c r="J6" s="43">
        <f>'LAGGING INDICATORS'!K44</f>
        <v>31</v>
      </c>
      <c r="K6" s="45">
        <f>'LEADING INDICATORS'!C44</f>
        <v>1</v>
      </c>
      <c r="L6" s="45">
        <f>'LEADING INDICATORS'!D44</f>
        <v>1</v>
      </c>
      <c r="M6" s="45">
        <f>'LEADING INDICATORS'!E44</f>
        <v>0</v>
      </c>
      <c r="N6" s="45">
        <f>'LEADING INDICATORS'!F44</f>
        <v>1</v>
      </c>
      <c r="O6" s="45">
        <f>'LEADING INDICATORS'!G44</f>
        <v>0</v>
      </c>
      <c r="P6" s="45">
        <f>'LEADING INDICATORS'!H44</f>
        <v>1</v>
      </c>
      <c r="Q6" s="48">
        <f>'ENVIRONMENTAL CONTROLS'!C44</f>
        <v>0</v>
      </c>
      <c r="R6" s="48">
        <f>'ENVIRONMENTAL CONTROLS'!D44</f>
        <v>0</v>
      </c>
      <c r="S6" s="48">
        <f>'ENVIRONMENTAL CONTROLS'!E44</f>
        <v>0</v>
      </c>
      <c r="T6" s="54">
        <f>'ENVIRONMENTAL CONTROLS'!F44</f>
        <v>2725</v>
      </c>
      <c r="U6" s="54">
        <f>'ENVIRONMENTAL CONTROLS'!G44</f>
        <v>15027</v>
      </c>
      <c r="V6" s="54">
        <f>'ENVIRONMENTAL CONTROLS'!H44</f>
        <v>7229.4250000000002</v>
      </c>
      <c r="W6" s="54">
        <f>'ENVIRONMENTAL CONTROLS'!I44</f>
        <v>5544.9629999999997</v>
      </c>
      <c r="X6" s="54">
        <f>'ENVIRONMENTAL CONTROLS'!J44</f>
        <v>12774.387999999999</v>
      </c>
      <c r="Y6" s="48">
        <f>'ENVIRONMENTAL CONTROLS'!K44</f>
        <v>0</v>
      </c>
      <c r="Z6" s="55">
        <f>'SAFETY TRAINING'!C44</f>
        <v>2</v>
      </c>
      <c r="AA6" s="55">
        <f>'SAFETY TRAINING'!D44</f>
        <v>12</v>
      </c>
      <c r="AB6" s="55">
        <f>'SAFETY TRAINING'!E44</f>
        <v>12</v>
      </c>
      <c r="AC6" s="55">
        <f>'SAFETY TRAINING'!F44</f>
        <v>61</v>
      </c>
      <c r="AD6" s="56">
        <f>'SAFETY TRAINING'!G44</f>
        <v>0</v>
      </c>
      <c r="AE6" s="57">
        <f>'5S SCORES'!C44</f>
        <v>0.95779999999999998</v>
      </c>
      <c r="AF6" s="58" t="e">
        <f>'MASSILIA QLTY KPI'!E10</f>
        <v>#DIV/0!</v>
      </c>
      <c r="AG6" s="58" t="e">
        <f>'MASSILIA QLTY KPI'!F10</f>
        <v>#DIV/0!</v>
      </c>
      <c r="AH6" s="58" t="e">
        <f>'MASSILIA QLTY KPI'!G10</f>
        <v>#DIV/0!</v>
      </c>
      <c r="AI6" s="58" t="e">
        <f>'MASSILIA QLTY KPI'!H10</f>
        <v>#DIV/0!</v>
      </c>
      <c r="AJ6" s="58" t="e">
        <f>'MASSILIA QLTY KPI'!I10</f>
        <v>#DIV/0!</v>
      </c>
      <c r="AK6" s="58" t="e">
        <f>'MASSILIA QLTY KPI'!J10</f>
        <v>#DIV/0!</v>
      </c>
      <c r="AL6" s="58" t="e">
        <f>'MASSILIA QLTY KPI'!K10</f>
        <v>#DIV/0!</v>
      </c>
      <c r="AM6" s="93">
        <f>'MASSILIA QLTY KPI'!L10</f>
        <v>0</v>
      </c>
    </row>
    <row r="7" spans="1:39" ht="15.75" x14ac:dyDescent="0.2">
      <c r="A7" s="53">
        <v>45139</v>
      </c>
      <c r="B7" s="43">
        <f>'LAGGING INDICATORS'!C55</f>
        <v>0</v>
      </c>
      <c r="C7" s="43">
        <f>'LAGGING INDICATORS'!D55</f>
        <v>0</v>
      </c>
      <c r="D7" s="43">
        <f>'LAGGING INDICATORS'!E55</f>
        <v>0</v>
      </c>
      <c r="E7" s="43">
        <f>'LAGGING INDICATORS'!F55</f>
        <v>0</v>
      </c>
      <c r="F7" s="43">
        <f>'LAGGING INDICATORS'!G55</f>
        <v>0</v>
      </c>
      <c r="G7" s="43">
        <f>'LAGGING INDICATORS'!H55</f>
        <v>0</v>
      </c>
      <c r="H7" s="43">
        <f>'LAGGING INDICATORS'!I55</f>
        <v>0</v>
      </c>
      <c r="I7" s="43">
        <f>'LAGGING INDICATORS'!J55</f>
        <v>0</v>
      </c>
      <c r="J7" s="43">
        <f>'LAGGING INDICATORS'!K55</f>
        <v>31</v>
      </c>
      <c r="K7" s="45">
        <f>'LEADING INDICATORS'!C55</f>
        <v>4</v>
      </c>
      <c r="L7" s="45">
        <f>'LEADING INDICATORS'!D55</f>
        <v>0</v>
      </c>
      <c r="M7" s="45">
        <f>'LEADING INDICATORS'!E55</f>
        <v>0</v>
      </c>
      <c r="N7" s="45">
        <f>'LEADING INDICATORS'!F55</f>
        <v>1</v>
      </c>
      <c r="O7" s="45">
        <f>'LEADING INDICATORS'!G55</f>
        <v>0</v>
      </c>
      <c r="P7" s="45">
        <f>'LEADING INDICATORS'!H55</f>
        <v>1</v>
      </c>
      <c r="Q7" s="48">
        <f>'ENVIRONMENTAL CONTROLS'!C55</f>
        <v>0</v>
      </c>
      <c r="R7" s="48">
        <f>'ENVIRONMENTAL CONTROLS'!D55</f>
        <v>0</v>
      </c>
      <c r="S7" s="48">
        <f>'ENVIRONMENTAL CONTROLS'!E55</f>
        <v>5</v>
      </c>
      <c r="T7" s="54">
        <f>'ENVIRONMENTAL CONTROLS'!F55</f>
        <v>1530</v>
      </c>
      <c r="U7" s="54">
        <f>'ENVIRONMENTAL CONTROLS'!G55</f>
        <v>21115</v>
      </c>
      <c r="V7" s="54">
        <f>'ENVIRONMENTAL CONTROLS'!H55</f>
        <v>4059.09</v>
      </c>
      <c r="W7" s="54">
        <f>'ENVIRONMENTAL CONTROLS'!I55</f>
        <v>7791.4349999999995</v>
      </c>
      <c r="X7" s="54">
        <f>'ENVIRONMENTAL CONTROLS'!J55</f>
        <v>11850.525</v>
      </c>
      <c r="Y7" s="48">
        <f>'ENVIRONMENTAL CONTROLS'!K55</f>
        <v>0</v>
      </c>
      <c r="Z7" s="55">
        <f>'SAFETY TRAINING'!C55</f>
        <v>1</v>
      </c>
      <c r="AA7" s="55">
        <f>'SAFETY TRAINING'!D55</f>
        <v>4</v>
      </c>
      <c r="AB7" s="55">
        <f>'SAFETY TRAINING'!E55</f>
        <v>5</v>
      </c>
      <c r="AC7" s="55">
        <f>'SAFETY TRAINING'!F55</f>
        <v>25</v>
      </c>
      <c r="AD7" s="56">
        <f>'SAFETY TRAINING'!G55</f>
        <v>0</v>
      </c>
      <c r="AE7" s="57">
        <f>'5S SCORES'!C55</f>
        <v>0.9556</v>
      </c>
      <c r="AF7" s="58">
        <f>'MASSILIA QLTY KPI'!E16</f>
        <v>1</v>
      </c>
      <c r="AG7" s="58">
        <f>'MASSILIA QLTY KPI'!F16</f>
        <v>1</v>
      </c>
      <c r="AH7" s="58">
        <f>'MASSILIA QLTY KPI'!G16</f>
        <v>1</v>
      </c>
      <c r="AI7" s="58">
        <f>'MASSILIA QLTY KPI'!H16</f>
        <v>0.8</v>
      </c>
      <c r="AJ7" s="58">
        <f>'MASSILIA QLTY KPI'!I16</f>
        <v>1</v>
      </c>
      <c r="AK7" s="58">
        <f>'MASSILIA QLTY KPI'!J16</f>
        <v>1</v>
      </c>
      <c r="AL7" s="58">
        <f>'MASSILIA QLTY KPI'!K16</f>
        <v>0.8</v>
      </c>
      <c r="AM7" s="93">
        <f>'MASSILIA QLTY KPI'!L16</f>
        <v>0.94285714285714284</v>
      </c>
    </row>
    <row r="8" spans="1:39" ht="15.75" x14ac:dyDescent="0.2">
      <c r="A8" s="53">
        <v>45170</v>
      </c>
      <c r="B8" s="43">
        <f>'LAGGING INDICATORS'!C66</f>
        <v>0</v>
      </c>
      <c r="C8" s="43">
        <f>'LAGGING INDICATORS'!D66</f>
        <v>0</v>
      </c>
      <c r="D8" s="43">
        <f>'LAGGING INDICATORS'!E66</f>
        <v>0</v>
      </c>
      <c r="E8" s="43">
        <f>'LAGGING INDICATORS'!F66</f>
        <v>0</v>
      </c>
      <c r="F8" s="43">
        <f>'LAGGING INDICATORS'!G66</f>
        <v>0</v>
      </c>
      <c r="G8" s="43">
        <f>'LAGGING INDICATORS'!H66</f>
        <v>0</v>
      </c>
      <c r="H8" s="43">
        <f>'LAGGING INDICATORS'!I66</f>
        <v>0</v>
      </c>
      <c r="I8" s="43">
        <f>'LAGGING INDICATORS'!J66</f>
        <v>0</v>
      </c>
      <c r="J8" s="43">
        <f>'LAGGING INDICATORS'!K66</f>
        <v>0</v>
      </c>
      <c r="K8" s="45">
        <f>'LEADING INDICATORS'!C66</f>
        <v>0</v>
      </c>
      <c r="L8" s="45">
        <f>'LEADING INDICATORS'!D66</f>
        <v>0</v>
      </c>
      <c r="M8" s="45">
        <f>'LEADING INDICATORS'!E66</f>
        <v>0</v>
      </c>
      <c r="N8" s="45">
        <f>'LEADING INDICATORS'!F66</f>
        <v>0</v>
      </c>
      <c r="O8" s="45">
        <f>'LEADING INDICATORS'!G66</f>
        <v>0</v>
      </c>
      <c r="P8" s="45">
        <f>'LEADING INDICATORS'!H66</f>
        <v>0</v>
      </c>
      <c r="Q8" s="48">
        <f>'ENVIRONMENTAL CONTROLS'!C66</f>
        <v>0</v>
      </c>
      <c r="R8" s="48">
        <f>'ENVIRONMENTAL CONTROLS'!D66</f>
        <v>0</v>
      </c>
      <c r="S8" s="48">
        <f>'ENVIRONMENTAL CONTROLS'!E66</f>
        <v>0</v>
      </c>
      <c r="T8" s="54">
        <f>'ENVIRONMENTAL CONTROLS'!F66</f>
        <v>0</v>
      </c>
      <c r="U8" s="54">
        <f>'ENVIRONMENTAL CONTROLS'!G66</f>
        <v>0</v>
      </c>
      <c r="V8" s="54">
        <f>'ENVIRONMENTAL CONTROLS'!H66</f>
        <v>0</v>
      </c>
      <c r="W8" s="54">
        <f>'ENVIRONMENTAL CONTROLS'!I66</f>
        <v>0</v>
      </c>
      <c r="X8" s="54">
        <f>'ENVIRONMENTAL CONTROLS'!J66</f>
        <v>0</v>
      </c>
      <c r="Y8" s="48">
        <f>'ENVIRONMENTAL CONTROLS'!K66</f>
        <v>0</v>
      </c>
      <c r="Z8" s="55">
        <f>'SAFETY TRAINING'!C66</f>
        <v>0</v>
      </c>
      <c r="AA8" s="55">
        <f>'SAFETY TRAINING'!D66</f>
        <v>0</v>
      </c>
      <c r="AB8" s="55">
        <f>'SAFETY TRAINING'!E66</f>
        <v>0</v>
      </c>
      <c r="AC8" s="55">
        <f>'SAFETY TRAINING'!F66</f>
        <v>0</v>
      </c>
      <c r="AD8" s="56">
        <f>'SAFETY TRAINING'!G66</f>
        <v>0</v>
      </c>
      <c r="AE8" s="57">
        <f>'5S SCORES'!C66</f>
        <v>0</v>
      </c>
      <c r="AF8" s="58" t="e">
        <f>'MASSILIA QLTY KPI'!E30</f>
        <v>#DIV/0!</v>
      </c>
      <c r="AG8" s="58" t="e">
        <f>'MASSILIA QLTY KPI'!F30</f>
        <v>#DIV/0!</v>
      </c>
      <c r="AH8" s="58" t="e">
        <f>'MASSILIA QLTY KPI'!G30</f>
        <v>#DIV/0!</v>
      </c>
      <c r="AI8" s="58" t="e">
        <f>'MASSILIA QLTY KPI'!H30</f>
        <v>#DIV/0!</v>
      </c>
      <c r="AJ8" s="58" t="e">
        <f>'MASSILIA QLTY KPI'!I30</f>
        <v>#DIV/0!</v>
      </c>
      <c r="AK8" s="58" t="e">
        <f>'MASSILIA QLTY KPI'!J30</f>
        <v>#DIV/0!</v>
      </c>
      <c r="AL8" s="58" t="e">
        <f>'MASSILIA QLTY KPI'!K30</f>
        <v>#DIV/0!</v>
      </c>
      <c r="AM8" s="93" t="e">
        <f>'MASSILIA QLTY KPI'!L30</f>
        <v>#DIV/0!</v>
      </c>
    </row>
    <row r="9" spans="1:39" ht="15.75" x14ac:dyDescent="0.2">
      <c r="A9" s="53">
        <v>45200</v>
      </c>
      <c r="B9" s="43">
        <f>'LAGGING INDICATORS'!C77</f>
        <v>0</v>
      </c>
      <c r="C9" s="43">
        <f>'LAGGING INDICATORS'!D77</f>
        <v>0</v>
      </c>
      <c r="D9" s="43">
        <f>'LAGGING INDICATORS'!E77</f>
        <v>0</v>
      </c>
      <c r="E9" s="43">
        <f>'LAGGING INDICATORS'!F77</f>
        <v>0</v>
      </c>
      <c r="F9" s="43">
        <f>'LAGGING INDICATORS'!G77</f>
        <v>0</v>
      </c>
      <c r="G9" s="43">
        <f>'LAGGING INDICATORS'!H77</f>
        <v>0</v>
      </c>
      <c r="H9" s="43">
        <f>'LAGGING INDICATORS'!I77</f>
        <v>0</v>
      </c>
      <c r="I9" s="43">
        <f>'LAGGING INDICATORS'!J77</f>
        <v>0</v>
      </c>
      <c r="J9" s="43">
        <f>'LAGGING INDICATORS'!K77</f>
        <v>0</v>
      </c>
      <c r="K9" s="45">
        <f>'LEADING INDICATORS'!C77</f>
        <v>0</v>
      </c>
      <c r="L9" s="45">
        <f>'LEADING INDICATORS'!D77</f>
        <v>0</v>
      </c>
      <c r="M9" s="45">
        <f>'LEADING INDICATORS'!E77</f>
        <v>0</v>
      </c>
      <c r="N9" s="45">
        <f>'LEADING INDICATORS'!F77</f>
        <v>0</v>
      </c>
      <c r="O9" s="45">
        <f>'LEADING INDICATORS'!G77</f>
        <v>0</v>
      </c>
      <c r="P9" s="45">
        <f>'LEADING INDICATORS'!H77</f>
        <v>0</v>
      </c>
      <c r="Q9" s="48">
        <f>'ENVIRONMENTAL CONTROLS'!C77</f>
        <v>0</v>
      </c>
      <c r="R9" s="48">
        <f>'ENVIRONMENTAL CONTROLS'!D77</f>
        <v>0</v>
      </c>
      <c r="S9" s="48">
        <f>'ENVIRONMENTAL CONTROLS'!E77</f>
        <v>0</v>
      </c>
      <c r="T9" s="54">
        <f>'ENVIRONMENTAL CONTROLS'!F77</f>
        <v>0</v>
      </c>
      <c r="U9" s="54">
        <f>'ENVIRONMENTAL CONTROLS'!G77</f>
        <v>0</v>
      </c>
      <c r="V9" s="54">
        <f>'ENVIRONMENTAL CONTROLS'!H77</f>
        <v>0</v>
      </c>
      <c r="W9" s="54">
        <f>'ENVIRONMENTAL CONTROLS'!I77</f>
        <v>0</v>
      </c>
      <c r="X9" s="54">
        <f>'ENVIRONMENTAL CONTROLS'!J77</f>
        <v>0</v>
      </c>
      <c r="Y9" s="48">
        <f>'ENVIRONMENTAL CONTROLS'!K77</f>
        <v>0</v>
      </c>
      <c r="Z9" s="55">
        <f>'SAFETY TRAINING'!C77</f>
        <v>0</v>
      </c>
      <c r="AA9" s="55">
        <f>'SAFETY TRAINING'!D77</f>
        <v>0</v>
      </c>
      <c r="AB9" s="55">
        <f>'SAFETY TRAINING'!E77</f>
        <v>0</v>
      </c>
      <c r="AC9" s="55">
        <f>'SAFETY TRAINING'!F77</f>
        <v>0</v>
      </c>
      <c r="AD9" s="56">
        <f>'SAFETY TRAINING'!G77</f>
        <v>0</v>
      </c>
      <c r="AE9" s="57">
        <f>'5S SCORES'!C77</f>
        <v>0</v>
      </c>
      <c r="AF9" s="58" t="e">
        <f>'MASSILIA QLTY KPI'!E45</f>
        <v>#DIV/0!</v>
      </c>
      <c r="AG9" s="58" t="e">
        <f>'MASSILIA QLTY KPI'!F45</f>
        <v>#DIV/0!</v>
      </c>
      <c r="AH9" s="58" t="e">
        <f>'MASSILIA QLTY KPI'!G45</f>
        <v>#DIV/0!</v>
      </c>
      <c r="AI9" s="58" t="e">
        <f>'MASSILIA QLTY KPI'!H45</f>
        <v>#DIV/0!</v>
      </c>
      <c r="AJ9" s="58" t="e">
        <f>'MASSILIA QLTY KPI'!I45</f>
        <v>#DIV/0!</v>
      </c>
      <c r="AK9" s="58" t="e">
        <f>'MASSILIA QLTY KPI'!J45</f>
        <v>#DIV/0!</v>
      </c>
      <c r="AL9" s="58" t="e">
        <f>'MASSILIA QLTY KPI'!K45</f>
        <v>#DIV/0!</v>
      </c>
      <c r="AM9" s="93" t="e">
        <f>'MASSILIA QLTY KPI'!L45</f>
        <v>#DIV/0!</v>
      </c>
    </row>
    <row r="10" spans="1:39" ht="15.75" x14ac:dyDescent="0.2">
      <c r="A10" s="53">
        <v>45231</v>
      </c>
      <c r="B10" s="43">
        <f>'LAGGING INDICATORS'!C88</f>
        <v>0</v>
      </c>
      <c r="C10" s="43">
        <f>'LAGGING INDICATORS'!D88</f>
        <v>0</v>
      </c>
      <c r="D10" s="43">
        <f>'LAGGING INDICATORS'!E88</f>
        <v>0</v>
      </c>
      <c r="E10" s="43">
        <f>'LAGGING INDICATORS'!F88</f>
        <v>0</v>
      </c>
      <c r="F10" s="43">
        <f>'LAGGING INDICATORS'!G88</f>
        <v>0</v>
      </c>
      <c r="G10" s="43">
        <f>'LAGGING INDICATORS'!H88</f>
        <v>0</v>
      </c>
      <c r="H10" s="43">
        <f>'LAGGING INDICATORS'!I88</f>
        <v>0</v>
      </c>
      <c r="I10" s="43">
        <f>'LAGGING INDICATORS'!J88</f>
        <v>0</v>
      </c>
      <c r="J10" s="43">
        <f>'LAGGING INDICATORS'!K88</f>
        <v>0</v>
      </c>
      <c r="K10" s="45">
        <f>'LEADING INDICATORS'!C88</f>
        <v>0</v>
      </c>
      <c r="L10" s="45">
        <f>'LEADING INDICATORS'!D88</f>
        <v>0</v>
      </c>
      <c r="M10" s="45">
        <f>'LEADING INDICATORS'!E88</f>
        <v>0</v>
      </c>
      <c r="N10" s="45">
        <f>'LEADING INDICATORS'!F88</f>
        <v>0</v>
      </c>
      <c r="O10" s="45">
        <f>'LEADING INDICATORS'!G88</f>
        <v>0</v>
      </c>
      <c r="P10" s="45">
        <f>'LEADING INDICATORS'!H88</f>
        <v>0</v>
      </c>
      <c r="Q10" s="48">
        <f>'ENVIRONMENTAL CONTROLS'!C88</f>
        <v>0</v>
      </c>
      <c r="R10" s="48">
        <f>'ENVIRONMENTAL CONTROLS'!D88</f>
        <v>0</v>
      </c>
      <c r="S10" s="48">
        <f>'ENVIRONMENTAL CONTROLS'!E88</f>
        <v>0</v>
      </c>
      <c r="T10" s="54">
        <f>'ENVIRONMENTAL CONTROLS'!F88</f>
        <v>0</v>
      </c>
      <c r="U10" s="54">
        <f>'ENVIRONMENTAL CONTROLS'!G88</f>
        <v>0</v>
      </c>
      <c r="V10" s="54">
        <f>'ENVIRONMENTAL CONTROLS'!H88</f>
        <v>0</v>
      </c>
      <c r="W10" s="54">
        <f>'ENVIRONMENTAL CONTROLS'!I88</f>
        <v>0</v>
      </c>
      <c r="X10" s="54">
        <f>'ENVIRONMENTAL CONTROLS'!J88</f>
        <v>0</v>
      </c>
      <c r="Y10" s="48">
        <f>'ENVIRONMENTAL CONTROLS'!K88</f>
        <v>0</v>
      </c>
      <c r="Z10" s="55">
        <f>'SAFETY TRAINING'!C88</f>
        <v>0</v>
      </c>
      <c r="AA10" s="55">
        <f>'SAFETY TRAINING'!D88</f>
        <v>0</v>
      </c>
      <c r="AB10" s="55">
        <f>'SAFETY TRAINING'!E88</f>
        <v>0</v>
      </c>
      <c r="AC10" s="55">
        <f>'SAFETY TRAINING'!F88</f>
        <v>0</v>
      </c>
      <c r="AD10" s="56">
        <f>'SAFETY TRAINING'!G88</f>
        <v>0</v>
      </c>
      <c r="AE10" s="57">
        <f>'5S SCORES'!C88</f>
        <v>0</v>
      </c>
      <c r="AF10" s="58" t="e">
        <f>'MASSILIA QLTY KPI'!E59</f>
        <v>#DIV/0!</v>
      </c>
      <c r="AG10" s="58" t="e">
        <f>'MASSILIA QLTY KPI'!F59</f>
        <v>#DIV/0!</v>
      </c>
      <c r="AH10" s="58" t="e">
        <f>'MASSILIA QLTY KPI'!G59</f>
        <v>#DIV/0!</v>
      </c>
      <c r="AI10" s="58" t="e">
        <f>'MASSILIA QLTY KPI'!H59</f>
        <v>#DIV/0!</v>
      </c>
      <c r="AJ10" s="58" t="e">
        <f>'MASSILIA QLTY KPI'!I59</f>
        <v>#DIV/0!</v>
      </c>
      <c r="AK10" s="58" t="e">
        <f>'MASSILIA QLTY KPI'!J59</f>
        <v>#DIV/0!</v>
      </c>
      <c r="AL10" s="58" t="e">
        <f>'MASSILIA QLTY KPI'!K59</f>
        <v>#DIV/0!</v>
      </c>
      <c r="AM10" s="93" t="e">
        <f>'MASSILIA QLTY KPI'!L59</f>
        <v>#DIV/0!</v>
      </c>
    </row>
    <row r="11" spans="1:39" ht="15.75" x14ac:dyDescent="0.2">
      <c r="A11" s="53">
        <v>45261</v>
      </c>
      <c r="B11" s="43">
        <f>'LAGGING INDICATORS'!C99</f>
        <v>0</v>
      </c>
      <c r="C11" s="43">
        <f>'LAGGING INDICATORS'!D99</f>
        <v>0</v>
      </c>
      <c r="D11" s="43">
        <f>'LAGGING INDICATORS'!E99</f>
        <v>0</v>
      </c>
      <c r="E11" s="43">
        <f>'LAGGING INDICATORS'!F99</f>
        <v>0</v>
      </c>
      <c r="F11" s="43">
        <f>'LAGGING INDICATORS'!G99</f>
        <v>0</v>
      </c>
      <c r="G11" s="43">
        <f>'LAGGING INDICATORS'!H99</f>
        <v>0</v>
      </c>
      <c r="H11" s="43">
        <f>'LAGGING INDICATORS'!I99</f>
        <v>0</v>
      </c>
      <c r="I11" s="43">
        <f>'LAGGING INDICATORS'!J99</f>
        <v>0</v>
      </c>
      <c r="J11" s="43">
        <f>'LAGGING INDICATORS'!K99</f>
        <v>0</v>
      </c>
      <c r="K11" s="45">
        <f>'LEADING INDICATORS'!C99</f>
        <v>0</v>
      </c>
      <c r="L11" s="45">
        <f>'LEADING INDICATORS'!D99</f>
        <v>0</v>
      </c>
      <c r="M11" s="45">
        <f>'LEADING INDICATORS'!E99</f>
        <v>0</v>
      </c>
      <c r="N11" s="45">
        <f>'LEADING INDICATORS'!F99</f>
        <v>0</v>
      </c>
      <c r="O11" s="45">
        <f>'LEADING INDICATORS'!G99</f>
        <v>0</v>
      </c>
      <c r="P11" s="45">
        <f>'LEADING INDICATORS'!H99</f>
        <v>0</v>
      </c>
      <c r="Q11" s="48">
        <f>'ENVIRONMENTAL CONTROLS'!C99</f>
        <v>0</v>
      </c>
      <c r="R11" s="48">
        <f>'ENVIRONMENTAL CONTROLS'!D99</f>
        <v>0</v>
      </c>
      <c r="S11" s="48">
        <f>'ENVIRONMENTAL CONTROLS'!E99</f>
        <v>0</v>
      </c>
      <c r="T11" s="54">
        <f>'ENVIRONMENTAL CONTROLS'!F99</f>
        <v>0</v>
      </c>
      <c r="U11" s="54">
        <f>'ENVIRONMENTAL CONTROLS'!G99</f>
        <v>0</v>
      </c>
      <c r="V11" s="54">
        <f>'ENVIRONMENTAL CONTROLS'!H99</f>
        <v>0</v>
      </c>
      <c r="W11" s="54">
        <f>'ENVIRONMENTAL CONTROLS'!I99</f>
        <v>0</v>
      </c>
      <c r="X11" s="54">
        <f>'ENVIRONMENTAL CONTROLS'!J99</f>
        <v>0</v>
      </c>
      <c r="Y11" s="48">
        <f>'ENVIRONMENTAL CONTROLS'!K99</f>
        <v>0</v>
      </c>
      <c r="Z11" s="55">
        <f>'SAFETY TRAINING'!C99</f>
        <v>0</v>
      </c>
      <c r="AA11" s="55">
        <f>'SAFETY TRAINING'!D99</f>
        <v>0</v>
      </c>
      <c r="AB11" s="55">
        <f>'SAFETY TRAINING'!E99</f>
        <v>0</v>
      </c>
      <c r="AC11" s="55">
        <f>'SAFETY TRAINING'!F99</f>
        <v>0</v>
      </c>
      <c r="AD11" s="56">
        <f>'SAFETY TRAINING'!G99</f>
        <v>0</v>
      </c>
      <c r="AE11" s="57">
        <f>'5S SCORES'!C99</f>
        <v>0</v>
      </c>
      <c r="AF11" s="58" t="e">
        <f>'MASSILIA QLTY KPI'!E74</f>
        <v>#DIV/0!</v>
      </c>
      <c r="AG11" s="58" t="e">
        <f>'MASSILIA QLTY KPI'!F74</f>
        <v>#DIV/0!</v>
      </c>
      <c r="AH11" s="58" t="e">
        <f>'MASSILIA QLTY KPI'!G74</f>
        <v>#DIV/0!</v>
      </c>
      <c r="AI11" s="58" t="e">
        <f>'MASSILIA QLTY KPI'!H74</f>
        <v>#DIV/0!</v>
      </c>
      <c r="AJ11" s="58" t="e">
        <f>'MASSILIA QLTY KPI'!I74</f>
        <v>#DIV/0!</v>
      </c>
      <c r="AK11" s="58" t="e">
        <f>'MASSILIA QLTY KPI'!J74</f>
        <v>#DIV/0!</v>
      </c>
      <c r="AL11" s="58" t="e">
        <f>'MASSILIA QLTY KPI'!K74</f>
        <v>#DIV/0!</v>
      </c>
      <c r="AM11" s="93" t="e">
        <f>'MASSILIA QLTY KPI'!L74</f>
        <v>#DIV/0!</v>
      </c>
    </row>
    <row r="12" spans="1:39" ht="15.75" x14ac:dyDescent="0.2">
      <c r="A12" s="53">
        <v>45292</v>
      </c>
      <c r="B12" s="43">
        <f>'LAGGING INDICATORS'!C110</f>
        <v>0</v>
      </c>
      <c r="C12" s="43">
        <f>'LAGGING INDICATORS'!D110</f>
        <v>0</v>
      </c>
      <c r="D12" s="43">
        <f>'LAGGING INDICATORS'!E110</f>
        <v>0</v>
      </c>
      <c r="E12" s="43">
        <f>'LAGGING INDICATORS'!F110</f>
        <v>0</v>
      </c>
      <c r="F12" s="43">
        <f>'LAGGING INDICATORS'!G110</f>
        <v>0</v>
      </c>
      <c r="G12" s="43">
        <f>'LAGGING INDICATORS'!H110</f>
        <v>0</v>
      </c>
      <c r="H12" s="43">
        <f>'LAGGING INDICATORS'!I110</f>
        <v>0</v>
      </c>
      <c r="I12" s="43">
        <f>'LAGGING INDICATORS'!J110</f>
        <v>0</v>
      </c>
      <c r="J12" s="43">
        <f>'LAGGING INDICATORS'!K110</f>
        <v>0</v>
      </c>
      <c r="K12" s="45">
        <f>'LEADING INDICATORS'!C110</f>
        <v>0</v>
      </c>
      <c r="L12" s="45">
        <f>'LEADING INDICATORS'!D110</f>
        <v>0</v>
      </c>
      <c r="M12" s="45">
        <f>'LEADING INDICATORS'!E110</f>
        <v>0</v>
      </c>
      <c r="N12" s="45">
        <f>'LEADING INDICATORS'!F110</f>
        <v>0</v>
      </c>
      <c r="O12" s="45">
        <f>'LEADING INDICATORS'!G110</f>
        <v>0</v>
      </c>
      <c r="P12" s="45">
        <f>'LEADING INDICATORS'!H110</f>
        <v>0</v>
      </c>
      <c r="Q12" s="48">
        <f>'ENVIRONMENTAL CONTROLS'!C110</f>
        <v>0</v>
      </c>
      <c r="R12" s="48">
        <f>'ENVIRONMENTAL CONTROLS'!D110</f>
        <v>0</v>
      </c>
      <c r="S12" s="48">
        <f>'ENVIRONMENTAL CONTROLS'!E110</f>
        <v>0</v>
      </c>
      <c r="T12" s="54">
        <f>'ENVIRONMENTAL CONTROLS'!F110</f>
        <v>0</v>
      </c>
      <c r="U12" s="54">
        <f>'ENVIRONMENTAL CONTROLS'!G110</f>
        <v>0</v>
      </c>
      <c r="V12" s="54">
        <f>'ENVIRONMENTAL CONTROLS'!H110</f>
        <v>0</v>
      </c>
      <c r="W12" s="54">
        <f>'ENVIRONMENTAL CONTROLS'!I110</f>
        <v>0</v>
      </c>
      <c r="X12" s="54">
        <f>'ENVIRONMENTAL CONTROLS'!J110</f>
        <v>0</v>
      </c>
      <c r="Y12" s="48">
        <f>'ENVIRONMENTAL CONTROLS'!K110</f>
        <v>0</v>
      </c>
      <c r="Z12" s="55">
        <f>'SAFETY TRAINING'!C110</f>
        <v>0</v>
      </c>
      <c r="AA12" s="55">
        <f>'SAFETY TRAINING'!D110</f>
        <v>0</v>
      </c>
      <c r="AB12" s="55">
        <f>'SAFETY TRAINING'!E110</f>
        <v>0</v>
      </c>
      <c r="AC12" s="55">
        <f>'SAFETY TRAINING'!F110</f>
        <v>0</v>
      </c>
      <c r="AD12" s="56">
        <f>'SAFETY TRAINING'!G110</f>
        <v>0</v>
      </c>
      <c r="AE12" s="57">
        <f>'5S SCORES'!C110</f>
        <v>0</v>
      </c>
      <c r="AF12" s="58" t="e">
        <f>'MASSILIA QLTY KPI'!E90</f>
        <v>#DIV/0!</v>
      </c>
      <c r="AG12" s="58" t="e">
        <f>'MASSILIA QLTY KPI'!F90</f>
        <v>#DIV/0!</v>
      </c>
      <c r="AH12" s="58" t="e">
        <f>'MASSILIA QLTY KPI'!G90</f>
        <v>#DIV/0!</v>
      </c>
      <c r="AI12" s="58" t="e">
        <f>'MASSILIA QLTY KPI'!H90</f>
        <v>#DIV/0!</v>
      </c>
      <c r="AJ12" s="58" t="e">
        <f>'MASSILIA QLTY KPI'!I90</f>
        <v>#DIV/0!</v>
      </c>
      <c r="AK12" s="58" t="e">
        <f>'MASSILIA QLTY KPI'!J90</f>
        <v>#DIV/0!</v>
      </c>
      <c r="AL12" s="58" t="e">
        <f>'MASSILIA QLTY KPI'!K90</f>
        <v>#DIV/0!</v>
      </c>
      <c r="AM12" s="93" t="e">
        <f>'MASSILIA QLTY KPI'!L90</f>
        <v>#DIV/0!</v>
      </c>
    </row>
    <row r="13" spans="1:39" ht="15.75" x14ac:dyDescent="0.2">
      <c r="A13" s="53">
        <v>45323</v>
      </c>
      <c r="B13" s="43">
        <f>'LAGGING INDICATORS'!C121</f>
        <v>0</v>
      </c>
      <c r="C13" s="43">
        <f>'LAGGING INDICATORS'!D121</f>
        <v>0</v>
      </c>
      <c r="D13" s="43">
        <f>'LAGGING INDICATORS'!E121</f>
        <v>0</v>
      </c>
      <c r="E13" s="43">
        <f>'LAGGING INDICATORS'!F121</f>
        <v>0</v>
      </c>
      <c r="F13" s="43">
        <f>'LAGGING INDICATORS'!G121</f>
        <v>0</v>
      </c>
      <c r="G13" s="43">
        <f>'LAGGING INDICATORS'!H121</f>
        <v>0</v>
      </c>
      <c r="H13" s="43">
        <f>'LAGGING INDICATORS'!I121</f>
        <v>0</v>
      </c>
      <c r="I13" s="43">
        <f>'LAGGING INDICATORS'!J121</f>
        <v>0</v>
      </c>
      <c r="J13" s="43">
        <f>'LAGGING INDICATORS'!K121</f>
        <v>0</v>
      </c>
      <c r="K13" s="45">
        <f>'LEADING INDICATORS'!C121</f>
        <v>0</v>
      </c>
      <c r="L13" s="45">
        <f>'LEADING INDICATORS'!D121</f>
        <v>0</v>
      </c>
      <c r="M13" s="45">
        <f>'LEADING INDICATORS'!E121</f>
        <v>0</v>
      </c>
      <c r="N13" s="45">
        <f>'LEADING INDICATORS'!F121</f>
        <v>0</v>
      </c>
      <c r="O13" s="45">
        <f>'LEADING INDICATORS'!G121</f>
        <v>0</v>
      </c>
      <c r="P13" s="45">
        <f>'LEADING INDICATORS'!H121</f>
        <v>0</v>
      </c>
      <c r="Q13" s="48">
        <f>'ENVIRONMENTAL CONTROLS'!C121</f>
        <v>0</v>
      </c>
      <c r="R13" s="48">
        <f>'ENVIRONMENTAL CONTROLS'!D121</f>
        <v>0</v>
      </c>
      <c r="S13" s="48">
        <f>'ENVIRONMENTAL CONTROLS'!E121</f>
        <v>0</v>
      </c>
      <c r="T13" s="54">
        <f>'ENVIRONMENTAL CONTROLS'!F121</f>
        <v>0</v>
      </c>
      <c r="U13" s="54">
        <f>'ENVIRONMENTAL CONTROLS'!G121</f>
        <v>0</v>
      </c>
      <c r="V13" s="54">
        <f>'ENVIRONMENTAL CONTROLS'!H121</f>
        <v>0</v>
      </c>
      <c r="W13" s="54">
        <f>'ENVIRONMENTAL CONTROLS'!I121</f>
        <v>0</v>
      </c>
      <c r="X13" s="54">
        <f>'ENVIRONMENTAL CONTROLS'!J121</f>
        <v>0</v>
      </c>
      <c r="Y13" s="48">
        <f>'ENVIRONMENTAL CONTROLS'!K121</f>
        <v>0</v>
      </c>
      <c r="Z13" s="55">
        <f>'SAFETY TRAINING'!C121</f>
        <v>0</v>
      </c>
      <c r="AA13" s="55">
        <f>'SAFETY TRAINING'!D121</f>
        <v>0</v>
      </c>
      <c r="AB13" s="55">
        <f>'SAFETY TRAINING'!E121</f>
        <v>0</v>
      </c>
      <c r="AC13" s="55">
        <f>'SAFETY TRAINING'!F121</f>
        <v>0</v>
      </c>
      <c r="AD13" s="56">
        <f>'SAFETY TRAINING'!G121</f>
        <v>0</v>
      </c>
      <c r="AE13" s="57">
        <f>'5S SCORES'!C121</f>
        <v>0</v>
      </c>
      <c r="AF13" s="58" t="e">
        <f>'MASSILIA QLTY KPI'!E105</f>
        <v>#DIV/0!</v>
      </c>
      <c r="AG13" s="58" t="e">
        <f>'MASSILIA QLTY KPI'!F105</f>
        <v>#DIV/0!</v>
      </c>
      <c r="AH13" s="58" t="e">
        <f>'MASSILIA QLTY KPI'!G105</f>
        <v>#DIV/0!</v>
      </c>
      <c r="AI13" s="58" t="e">
        <f>'MASSILIA QLTY KPI'!H105</f>
        <v>#DIV/0!</v>
      </c>
      <c r="AJ13" s="58" t="e">
        <f>'MASSILIA QLTY KPI'!I105</f>
        <v>#DIV/0!</v>
      </c>
      <c r="AK13" s="58" t="e">
        <f>'MASSILIA QLTY KPI'!J105</f>
        <v>#DIV/0!</v>
      </c>
      <c r="AL13" s="58" t="e">
        <f>'MASSILIA QLTY KPI'!K105</f>
        <v>#DIV/0!</v>
      </c>
      <c r="AM13" s="93" t="e">
        <f>'MASSILIA QLTY KPI'!L105</f>
        <v>#DIV/0!</v>
      </c>
    </row>
    <row r="14" spans="1:39" ht="15.75" x14ac:dyDescent="0.2">
      <c r="A14" s="53">
        <v>45352</v>
      </c>
      <c r="B14" s="43">
        <f>'LAGGING INDICATORS'!C132</f>
        <v>0</v>
      </c>
      <c r="C14" s="43">
        <f>'LAGGING INDICATORS'!D132</f>
        <v>0</v>
      </c>
      <c r="D14" s="43">
        <f>'LAGGING INDICATORS'!E132</f>
        <v>0</v>
      </c>
      <c r="E14" s="43">
        <f>'LAGGING INDICATORS'!F132</f>
        <v>0</v>
      </c>
      <c r="F14" s="43">
        <f>'LAGGING INDICATORS'!G132</f>
        <v>0</v>
      </c>
      <c r="G14" s="43">
        <f>'LAGGING INDICATORS'!H132</f>
        <v>0</v>
      </c>
      <c r="H14" s="43">
        <f>'LAGGING INDICATORS'!I132</f>
        <v>0</v>
      </c>
      <c r="I14" s="43">
        <f>'LAGGING INDICATORS'!J132</f>
        <v>0</v>
      </c>
      <c r="J14" s="43">
        <f>'LAGGING INDICATORS'!K132</f>
        <v>0</v>
      </c>
      <c r="K14" s="45">
        <f>'LEADING INDICATORS'!C132</f>
        <v>0</v>
      </c>
      <c r="L14" s="45">
        <f>'LEADING INDICATORS'!D132</f>
        <v>0</v>
      </c>
      <c r="M14" s="45">
        <f>'LEADING INDICATORS'!E132</f>
        <v>0</v>
      </c>
      <c r="N14" s="45">
        <f>'LEADING INDICATORS'!F132</f>
        <v>0</v>
      </c>
      <c r="O14" s="45">
        <f>'LEADING INDICATORS'!G132</f>
        <v>0</v>
      </c>
      <c r="P14" s="45">
        <f>'LEADING INDICATORS'!H132</f>
        <v>0</v>
      </c>
      <c r="Q14" s="48">
        <f>'ENVIRONMENTAL CONTROLS'!C132</f>
        <v>0</v>
      </c>
      <c r="R14" s="48">
        <f>'ENVIRONMENTAL CONTROLS'!D132</f>
        <v>0</v>
      </c>
      <c r="S14" s="48">
        <f>'ENVIRONMENTAL CONTROLS'!E132</f>
        <v>0</v>
      </c>
      <c r="T14" s="54">
        <f>'ENVIRONMENTAL CONTROLS'!F132</f>
        <v>0</v>
      </c>
      <c r="U14" s="54">
        <f>'ENVIRONMENTAL CONTROLS'!G132</f>
        <v>0</v>
      </c>
      <c r="V14" s="54">
        <f>'ENVIRONMENTAL CONTROLS'!H132</f>
        <v>0</v>
      </c>
      <c r="W14" s="54">
        <f>'ENVIRONMENTAL CONTROLS'!I132</f>
        <v>0</v>
      </c>
      <c r="X14" s="54">
        <f>'ENVIRONMENTAL CONTROLS'!J132</f>
        <v>0</v>
      </c>
      <c r="Y14" s="48">
        <f>'ENVIRONMENTAL CONTROLS'!K132</f>
        <v>0</v>
      </c>
      <c r="Z14" s="55">
        <f>'SAFETY TRAINING'!C132</f>
        <v>0</v>
      </c>
      <c r="AA14" s="55">
        <f>'SAFETY TRAINING'!D132</f>
        <v>0</v>
      </c>
      <c r="AB14" s="55">
        <f>'SAFETY TRAINING'!E132</f>
        <v>0</v>
      </c>
      <c r="AC14" s="55">
        <f>'SAFETY TRAINING'!F132</f>
        <v>0</v>
      </c>
      <c r="AD14" s="56">
        <f>'SAFETY TRAINING'!G132</f>
        <v>0</v>
      </c>
      <c r="AE14" s="57">
        <f>'5S SCORES'!C132</f>
        <v>0</v>
      </c>
      <c r="AF14" s="58" t="e">
        <f>'MASSILIA QLTY KPI'!E121</f>
        <v>#DIV/0!</v>
      </c>
      <c r="AG14" s="58" t="e">
        <f>'MASSILIA QLTY KPI'!F121</f>
        <v>#DIV/0!</v>
      </c>
      <c r="AH14" s="58" t="e">
        <f>'MASSILIA QLTY KPI'!G121</f>
        <v>#DIV/0!</v>
      </c>
      <c r="AI14" s="58" t="e">
        <f>'MASSILIA QLTY KPI'!H121</f>
        <v>#DIV/0!</v>
      </c>
      <c r="AJ14" s="58" t="e">
        <f>'MASSILIA QLTY KPI'!I121</f>
        <v>#DIV/0!</v>
      </c>
      <c r="AK14" s="58" t="e">
        <f>'MASSILIA QLTY KPI'!J121</f>
        <v>#DIV/0!</v>
      </c>
      <c r="AL14" s="58" t="e">
        <f>'MASSILIA QLTY KPI'!K121</f>
        <v>#DIV/0!</v>
      </c>
      <c r="AM14" s="93" t="e">
        <f>'MASSILIA QLTY KPI'!L121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0</v>
      </c>
      <c r="H15" s="43">
        <f t="shared" si="0"/>
        <v>0</v>
      </c>
      <c r="I15" s="43">
        <f t="shared" si="0"/>
        <v>0</v>
      </c>
      <c r="J15" s="43">
        <f t="shared" si="0"/>
        <v>153</v>
      </c>
      <c r="K15" s="45">
        <f t="shared" si="0"/>
        <v>5</v>
      </c>
      <c r="L15" s="45">
        <f t="shared" si="0"/>
        <v>1</v>
      </c>
      <c r="M15" s="45">
        <f t="shared" si="0"/>
        <v>0</v>
      </c>
      <c r="N15" s="45">
        <f t="shared" si="0"/>
        <v>2</v>
      </c>
      <c r="O15" s="45">
        <f t="shared" si="0"/>
        <v>0</v>
      </c>
      <c r="P15" s="45">
        <f t="shared" si="0"/>
        <v>5</v>
      </c>
      <c r="Q15" s="48">
        <f t="shared" si="0"/>
        <v>0</v>
      </c>
      <c r="R15" s="48">
        <f t="shared" si="0"/>
        <v>0</v>
      </c>
      <c r="S15" s="48">
        <f t="shared" si="0"/>
        <v>5</v>
      </c>
      <c r="T15" s="54">
        <f t="shared" si="0"/>
        <v>12180</v>
      </c>
      <c r="U15" s="54">
        <f t="shared" si="0"/>
        <v>80850</v>
      </c>
      <c r="V15" s="54">
        <f t="shared" si="0"/>
        <v>32313.54</v>
      </c>
      <c r="W15" s="54">
        <f t="shared" si="0"/>
        <v>29833.65</v>
      </c>
      <c r="X15" s="54">
        <f t="shared" si="0"/>
        <v>62147.19</v>
      </c>
      <c r="Y15" s="48">
        <f t="shared" si="0"/>
        <v>0</v>
      </c>
      <c r="Z15" s="56">
        <f t="shared" si="0"/>
        <v>4</v>
      </c>
      <c r="AA15" s="56">
        <f t="shared" si="0"/>
        <v>31</v>
      </c>
      <c r="AB15" s="56">
        <f t="shared" si="0"/>
        <v>35</v>
      </c>
      <c r="AC15" s="56">
        <f t="shared" si="0"/>
        <v>126.9</v>
      </c>
      <c r="AD15" s="56">
        <f t="shared" si="0"/>
        <v>18272.73</v>
      </c>
      <c r="AE15" s="57">
        <f t="shared" si="0"/>
        <v>2.6657000000000002</v>
      </c>
      <c r="AF15" s="61"/>
      <c r="AG15" s="61"/>
      <c r="AH15" s="61"/>
      <c r="AI15" s="61"/>
      <c r="AJ15" s="61"/>
      <c r="AK15" s="61"/>
      <c r="AL15" s="62"/>
      <c r="AM15" s="94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  <pageSetup orientation="portrait" verticalDpi="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3472C-7E6E-4EF7-A46A-9B92072CBA4E}">
  <dimension ref="A1"/>
  <sheetViews>
    <sheetView topLeftCell="A20" workbookViewId="0">
      <selection activeCell="M40" sqref="M4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F29A5-C273-4D7E-B7C9-B8E7AC97AEE3}">
  <dimension ref="A1:M153"/>
  <sheetViews>
    <sheetView topLeftCell="E16" workbookViewId="0">
      <selection activeCell="M36" sqref="M36"/>
    </sheetView>
  </sheetViews>
  <sheetFormatPr defaultColWidth="23.6640625" defaultRowHeight="12.75" x14ac:dyDescent="0.2"/>
  <cols>
    <col min="1" max="8" width="23.6640625" style="75"/>
    <col min="9" max="9" width="19.6640625" style="75" customWidth="1"/>
    <col min="10" max="10" width="23.6640625" style="75"/>
    <col min="11" max="11" width="30.6640625" style="75" customWidth="1"/>
    <col min="12" max="12" width="26.1640625" style="75" bestFit="1" customWidth="1"/>
    <col min="13" max="16384" width="23.6640625" style="75"/>
  </cols>
  <sheetData>
    <row r="1" spans="1:13" x14ac:dyDescent="0.2">
      <c r="A1" s="74">
        <v>45078</v>
      </c>
    </row>
    <row r="2" spans="1:13" ht="25.5" x14ac:dyDescent="0.2">
      <c r="A2" s="76" t="s">
        <v>52</v>
      </c>
      <c r="B2" s="77" t="s">
        <v>53</v>
      </c>
      <c r="C2" s="76" t="s">
        <v>54</v>
      </c>
      <c r="D2" s="77" t="s">
        <v>55</v>
      </c>
      <c r="E2" s="77" t="s">
        <v>56</v>
      </c>
      <c r="F2" s="77" t="s">
        <v>57</v>
      </c>
      <c r="G2" s="77" t="s">
        <v>58</v>
      </c>
      <c r="H2" s="77" t="s">
        <v>59</v>
      </c>
      <c r="I2" s="77" t="s">
        <v>60</v>
      </c>
      <c r="J2" s="77" t="s">
        <v>61</v>
      </c>
      <c r="K2" s="77" t="s">
        <v>62</v>
      </c>
      <c r="L2" s="77" t="s">
        <v>63</v>
      </c>
      <c r="M2" s="78"/>
    </row>
    <row r="3" spans="1:13" x14ac:dyDescent="0.2">
      <c r="A3" s="74">
        <v>45079</v>
      </c>
      <c r="B3" s="76" t="s">
        <v>64</v>
      </c>
      <c r="C3" s="76" t="s">
        <v>65</v>
      </c>
      <c r="D3" s="76" t="s">
        <v>66</v>
      </c>
      <c r="E3" s="76">
        <v>4</v>
      </c>
      <c r="F3" s="76">
        <v>5</v>
      </c>
      <c r="G3" s="76">
        <v>5</v>
      </c>
      <c r="H3" s="76">
        <v>4</v>
      </c>
      <c r="I3" s="76">
        <v>4</v>
      </c>
      <c r="J3" s="76">
        <v>5</v>
      </c>
      <c r="K3" s="76">
        <v>5</v>
      </c>
      <c r="L3" s="79">
        <f>SUM(E3:K3)/35</f>
        <v>0.91428571428571426</v>
      </c>
    </row>
    <row r="4" spans="1:13" x14ac:dyDescent="0.2">
      <c r="A4" s="74">
        <v>45079</v>
      </c>
      <c r="B4" s="77" t="s">
        <v>67</v>
      </c>
      <c r="C4" s="76" t="s">
        <v>68</v>
      </c>
      <c r="D4" s="76" t="s">
        <v>66</v>
      </c>
      <c r="E4" s="76">
        <v>3</v>
      </c>
      <c r="F4" s="76">
        <v>4</v>
      </c>
      <c r="G4" s="76">
        <v>4</v>
      </c>
      <c r="H4" s="76">
        <v>5</v>
      </c>
      <c r="I4" s="76">
        <v>5</v>
      </c>
      <c r="J4" s="76">
        <v>4</v>
      </c>
      <c r="K4" s="76">
        <v>5</v>
      </c>
      <c r="L4" s="79">
        <f t="shared" ref="L4:L8" si="0">SUM(E4:K4)/35</f>
        <v>0.8571428571428571</v>
      </c>
    </row>
    <row r="5" spans="1:13" x14ac:dyDescent="0.2">
      <c r="A5" s="74">
        <v>45079</v>
      </c>
      <c r="B5" s="76" t="s">
        <v>69</v>
      </c>
      <c r="C5" s="76" t="s">
        <v>70</v>
      </c>
      <c r="D5" s="76" t="s">
        <v>66</v>
      </c>
      <c r="E5" s="76">
        <v>4</v>
      </c>
      <c r="F5" s="76">
        <v>4</v>
      </c>
      <c r="G5" s="76">
        <v>4</v>
      </c>
      <c r="H5" s="76">
        <v>4</v>
      </c>
      <c r="I5" s="76">
        <v>5</v>
      </c>
      <c r="J5" s="76">
        <v>5</v>
      </c>
      <c r="K5" s="76">
        <v>5</v>
      </c>
      <c r="L5" s="79">
        <f t="shared" si="0"/>
        <v>0.88571428571428568</v>
      </c>
    </row>
    <row r="6" spans="1:13" x14ac:dyDescent="0.2">
      <c r="A6" s="74">
        <v>45079</v>
      </c>
      <c r="B6" s="76" t="s">
        <v>71</v>
      </c>
      <c r="C6" s="76" t="s">
        <v>68</v>
      </c>
      <c r="D6" s="76" t="s">
        <v>66</v>
      </c>
      <c r="E6" s="76">
        <v>4</v>
      </c>
      <c r="F6" s="76">
        <v>4</v>
      </c>
      <c r="G6" s="76">
        <v>4</v>
      </c>
      <c r="H6" s="76">
        <v>4</v>
      </c>
      <c r="I6" s="76">
        <v>5</v>
      </c>
      <c r="J6" s="76">
        <v>5</v>
      </c>
      <c r="K6" s="76">
        <v>5</v>
      </c>
      <c r="L6" s="79">
        <f t="shared" si="0"/>
        <v>0.88571428571428568</v>
      </c>
    </row>
    <row r="7" spans="1:13" x14ac:dyDescent="0.2">
      <c r="A7" s="74">
        <v>45093</v>
      </c>
      <c r="B7" s="76" t="s">
        <v>72</v>
      </c>
      <c r="C7" s="76" t="s">
        <v>73</v>
      </c>
      <c r="D7" s="76" t="s">
        <v>66</v>
      </c>
      <c r="E7" s="76">
        <v>4</v>
      </c>
      <c r="F7" s="76">
        <v>4</v>
      </c>
      <c r="G7" s="76">
        <v>4</v>
      </c>
      <c r="H7" s="76">
        <v>3</v>
      </c>
      <c r="I7" s="76">
        <v>4</v>
      </c>
      <c r="J7" s="76">
        <v>4</v>
      </c>
      <c r="K7" s="76">
        <v>4</v>
      </c>
      <c r="L7" s="79">
        <f t="shared" si="0"/>
        <v>0.77142857142857146</v>
      </c>
    </row>
    <row r="8" spans="1:13" x14ac:dyDescent="0.2">
      <c r="A8" s="74">
        <v>45100</v>
      </c>
      <c r="B8" s="76" t="s">
        <v>74</v>
      </c>
      <c r="C8" s="76" t="s">
        <v>68</v>
      </c>
      <c r="D8" s="76" t="s">
        <v>66</v>
      </c>
      <c r="E8" s="76">
        <v>4</v>
      </c>
      <c r="F8" s="76">
        <v>4</v>
      </c>
      <c r="G8" s="76">
        <v>4</v>
      </c>
      <c r="H8" s="76">
        <v>4</v>
      </c>
      <c r="I8" s="76">
        <v>4</v>
      </c>
      <c r="J8" s="76">
        <v>4</v>
      </c>
      <c r="K8" s="76">
        <v>4</v>
      </c>
      <c r="L8" s="79">
        <f t="shared" si="0"/>
        <v>0.8</v>
      </c>
    </row>
    <row r="9" spans="1:13" ht="25.5" x14ac:dyDescent="0.2">
      <c r="A9" s="80"/>
      <c r="B9" s="80"/>
      <c r="C9" s="80"/>
      <c r="D9" s="81" t="s">
        <v>75</v>
      </c>
      <c r="E9" s="79">
        <f t="shared" ref="E9:K9" si="1">SUM(E3:E8)/(5*COUNTIF(E3:E8,"&gt;0"))</f>
        <v>0.76666666666666672</v>
      </c>
      <c r="F9" s="79">
        <f t="shared" si="1"/>
        <v>0.83333333333333337</v>
      </c>
      <c r="G9" s="79">
        <f t="shared" si="1"/>
        <v>0.83333333333333337</v>
      </c>
      <c r="H9" s="79">
        <f t="shared" si="1"/>
        <v>0.8</v>
      </c>
      <c r="I9" s="79">
        <f t="shared" si="1"/>
        <v>0.9</v>
      </c>
      <c r="J9" s="79">
        <f t="shared" si="1"/>
        <v>0.9</v>
      </c>
      <c r="K9" s="79">
        <f t="shared" si="1"/>
        <v>0.93333333333333335</v>
      </c>
      <c r="L9" s="79">
        <f>SUM(L3:L8)/COUNTIF(L3:L8,"&gt;0")</f>
        <v>0.85238095238095235</v>
      </c>
    </row>
    <row r="10" spans="1:13" x14ac:dyDescent="0.2">
      <c r="A10" s="80"/>
      <c r="B10" s="80"/>
      <c r="C10" s="80"/>
      <c r="D10" s="82"/>
      <c r="E10" s="83"/>
      <c r="F10" s="83"/>
      <c r="G10" s="83"/>
      <c r="H10" s="83"/>
      <c r="I10" s="83"/>
      <c r="J10" s="83"/>
      <c r="K10" s="83"/>
      <c r="L10" s="83"/>
    </row>
    <row r="11" spans="1:13" x14ac:dyDescent="0.2">
      <c r="A11" s="80"/>
      <c r="B11" s="80"/>
      <c r="C11" s="80"/>
      <c r="D11" s="82"/>
      <c r="E11" s="83"/>
      <c r="F11" s="83"/>
      <c r="G11" s="83"/>
      <c r="H11" s="83"/>
      <c r="I11" s="83"/>
      <c r="J11" s="83"/>
      <c r="K11" s="83"/>
      <c r="L11" s="83"/>
    </row>
    <row r="12" spans="1:13" x14ac:dyDescent="0.2">
      <c r="A12" s="391">
        <v>45108</v>
      </c>
      <c r="B12" s="391"/>
      <c r="C12" s="391"/>
      <c r="D12" s="391"/>
      <c r="E12" s="391"/>
      <c r="F12" s="391"/>
      <c r="G12" s="391"/>
      <c r="H12" s="391"/>
      <c r="I12" s="391"/>
      <c r="J12" s="391"/>
      <c r="K12" s="391"/>
      <c r="L12" s="391"/>
    </row>
    <row r="13" spans="1:13" ht="25.5" x14ac:dyDescent="0.2">
      <c r="A13" s="76" t="s">
        <v>52</v>
      </c>
      <c r="B13" s="77" t="s">
        <v>53</v>
      </c>
      <c r="C13" s="76" t="s">
        <v>54</v>
      </c>
      <c r="D13" s="77" t="s">
        <v>55</v>
      </c>
      <c r="E13" s="77" t="s">
        <v>56</v>
      </c>
      <c r="F13" s="77" t="s">
        <v>57</v>
      </c>
      <c r="G13" s="77" t="s">
        <v>58</v>
      </c>
      <c r="H13" s="77" t="s">
        <v>59</v>
      </c>
      <c r="I13" s="77" t="s">
        <v>60</v>
      </c>
      <c r="J13" s="77" t="s">
        <v>61</v>
      </c>
      <c r="K13" s="77" t="s">
        <v>62</v>
      </c>
      <c r="L13" s="77" t="s">
        <v>63</v>
      </c>
    </row>
    <row r="14" spans="1:13" x14ac:dyDescent="0.2">
      <c r="A14" s="74">
        <v>45111</v>
      </c>
      <c r="B14" s="76" t="s">
        <v>76</v>
      </c>
      <c r="C14" s="76" t="s">
        <v>65</v>
      </c>
      <c r="D14" s="76" t="s">
        <v>66</v>
      </c>
      <c r="E14" s="76">
        <v>4</v>
      </c>
      <c r="F14" s="76">
        <v>5</v>
      </c>
      <c r="G14" s="76">
        <v>4</v>
      </c>
      <c r="H14" s="76">
        <v>4</v>
      </c>
      <c r="I14" s="76">
        <v>3</v>
      </c>
      <c r="J14" s="76">
        <v>4</v>
      </c>
      <c r="K14" s="76">
        <v>4</v>
      </c>
      <c r="L14" s="79">
        <f>SUM(E14:K14)/35</f>
        <v>0.8</v>
      </c>
    </row>
    <row r="15" spans="1:13" x14ac:dyDescent="0.2">
      <c r="A15" s="74">
        <v>45108</v>
      </c>
      <c r="B15" s="76" t="s">
        <v>76</v>
      </c>
      <c r="C15" s="76" t="s">
        <v>68</v>
      </c>
      <c r="D15" s="76" t="s">
        <v>66</v>
      </c>
      <c r="E15" s="76">
        <v>4</v>
      </c>
      <c r="F15" s="76">
        <v>5</v>
      </c>
      <c r="G15" s="76">
        <v>4</v>
      </c>
      <c r="H15" s="76">
        <v>5</v>
      </c>
      <c r="I15" s="76">
        <v>5</v>
      </c>
      <c r="J15" s="76">
        <v>4</v>
      </c>
      <c r="K15" s="76">
        <v>4</v>
      </c>
      <c r="L15" s="79">
        <f t="shared" ref="L15:L25" si="2">SUM(E15:K15)/35</f>
        <v>0.88571428571428568</v>
      </c>
    </row>
    <row r="16" spans="1:13" x14ac:dyDescent="0.2">
      <c r="A16" s="74">
        <v>45108</v>
      </c>
      <c r="B16" s="76" t="s">
        <v>77</v>
      </c>
      <c r="C16" s="76" t="s">
        <v>68</v>
      </c>
      <c r="D16" s="76" t="s">
        <v>66</v>
      </c>
      <c r="E16" s="76">
        <v>5</v>
      </c>
      <c r="F16" s="76">
        <v>5</v>
      </c>
      <c r="G16" s="76">
        <v>5</v>
      </c>
      <c r="H16" s="76">
        <v>4</v>
      </c>
      <c r="I16" s="76">
        <v>5</v>
      </c>
      <c r="J16" s="76">
        <v>5</v>
      </c>
      <c r="K16" s="76">
        <v>4</v>
      </c>
      <c r="L16" s="79">
        <f t="shared" si="2"/>
        <v>0.94285714285714284</v>
      </c>
    </row>
    <row r="17" spans="1:12" x14ac:dyDescent="0.2">
      <c r="A17" s="262">
        <v>45108</v>
      </c>
      <c r="B17" s="76" t="s">
        <v>255</v>
      </c>
      <c r="C17" s="76" t="s">
        <v>68</v>
      </c>
      <c r="D17" s="76" t="s">
        <v>66</v>
      </c>
      <c r="E17" s="76">
        <v>5</v>
      </c>
      <c r="F17" s="76">
        <v>5</v>
      </c>
      <c r="G17" s="76">
        <v>5</v>
      </c>
      <c r="H17" s="76">
        <v>5</v>
      </c>
      <c r="I17" s="76">
        <v>5</v>
      </c>
      <c r="J17" s="76">
        <v>4</v>
      </c>
      <c r="K17" s="76">
        <v>4</v>
      </c>
      <c r="L17" s="79">
        <f t="shared" si="2"/>
        <v>0.94285714285714284</v>
      </c>
    </row>
    <row r="18" spans="1:12" x14ac:dyDescent="0.2">
      <c r="A18" s="262">
        <v>45108</v>
      </c>
      <c r="B18" s="76" t="s">
        <v>76</v>
      </c>
      <c r="C18" s="76" t="s">
        <v>65</v>
      </c>
      <c r="D18" s="76" t="s">
        <v>66</v>
      </c>
      <c r="E18" s="76">
        <v>3</v>
      </c>
      <c r="F18" s="76">
        <v>4</v>
      </c>
      <c r="G18" s="76">
        <v>4</v>
      </c>
      <c r="H18" s="76">
        <v>3</v>
      </c>
      <c r="I18" s="76">
        <v>4</v>
      </c>
      <c r="J18" s="76">
        <v>4</v>
      </c>
      <c r="K18" s="76">
        <v>4</v>
      </c>
      <c r="L18" s="79">
        <f t="shared" si="2"/>
        <v>0.74285714285714288</v>
      </c>
    </row>
    <row r="19" spans="1:12" x14ac:dyDescent="0.2">
      <c r="A19" s="262">
        <v>45108</v>
      </c>
      <c r="B19" s="76" t="s">
        <v>256</v>
      </c>
      <c r="C19" s="76" t="s">
        <v>68</v>
      </c>
      <c r="D19" s="76" t="s">
        <v>66</v>
      </c>
      <c r="E19" s="76">
        <v>4</v>
      </c>
      <c r="F19" s="76">
        <v>4</v>
      </c>
      <c r="G19" s="76">
        <v>4</v>
      </c>
      <c r="H19" s="76">
        <v>4</v>
      </c>
      <c r="I19" s="76">
        <v>4</v>
      </c>
      <c r="J19" s="76">
        <v>4</v>
      </c>
      <c r="K19" s="76">
        <v>4</v>
      </c>
      <c r="L19" s="79">
        <f t="shared" si="2"/>
        <v>0.8</v>
      </c>
    </row>
    <row r="20" spans="1:12" x14ac:dyDescent="0.2">
      <c r="A20" s="262">
        <v>45108</v>
      </c>
      <c r="B20" s="76" t="s">
        <v>76</v>
      </c>
      <c r="C20" s="76" t="s">
        <v>65</v>
      </c>
      <c r="D20" s="76" t="s">
        <v>66</v>
      </c>
      <c r="E20" s="76">
        <v>5</v>
      </c>
      <c r="F20" s="76">
        <v>5</v>
      </c>
      <c r="G20" s="76">
        <v>5</v>
      </c>
      <c r="H20" s="76">
        <v>5</v>
      </c>
      <c r="I20" s="76">
        <v>5</v>
      </c>
      <c r="J20" s="76">
        <v>5</v>
      </c>
      <c r="K20" s="76">
        <v>4</v>
      </c>
      <c r="L20" s="79">
        <f t="shared" si="2"/>
        <v>0.97142857142857142</v>
      </c>
    </row>
    <row r="21" spans="1:12" x14ac:dyDescent="0.2">
      <c r="A21" s="262">
        <v>45108</v>
      </c>
      <c r="B21" s="76" t="s">
        <v>76</v>
      </c>
      <c r="C21" s="76" t="s">
        <v>65</v>
      </c>
      <c r="D21" s="76" t="s">
        <v>66</v>
      </c>
      <c r="E21" s="76">
        <v>5</v>
      </c>
      <c r="F21" s="76">
        <v>5</v>
      </c>
      <c r="G21" s="76">
        <v>5</v>
      </c>
      <c r="H21" s="76">
        <v>5</v>
      </c>
      <c r="I21" s="76">
        <v>4</v>
      </c>
      <c r="J21" s="76">
        <v>5</v>
      </c>
      <c r="K21" s="76">
        <v>4</v>
      </c>
      <c r="L21" s="79">
        <f t="shared" si="2"/>
        <v>0.94285714285714284</v>
      </c>
    </row>
    <row r="22" spans="1:12" x14ac:dyDescent="0.2">
      <c r="A22" s="262">
        <v>45108</v>
      </c>
      <c r="B22" s="76" t="s">
        <v>257</v>
      </c>
      <c r="C22" s="76" t="s">
        <v>258</v>
      </c>
      <c r="D22" s="76" t="s">
        <v>66</v>
      </c>
      <c r="E22" s="76">
        <v>4</v>
      </c>
      <c r="F22" s="76">
        <v>5</v>
      </c>
      <c r="G22" s="76">
        <v>5</v>
      </c>
      <c r="H22" s="76">
        <v>4</v>
      </c>
      <c r="I22" s="76">
        <v>2</v>
      </c>
      <c r="J22" s="76">
        <v>5</v>
      </c>
      <c r="K22" s="76">
        <v>5</v>
      </c>
      <c r="L22" s="79">
        <f t="shared" si="2"/>
        <v>0.8571428571428571</v>
      </c>
    </row>
    <row r="23" spans="1:12" x14ac:dyDescent="0.2">
      <c r="A23" s="262">
        <v>45108</v>
      </c>
      <c r="B23" s="76" t="s">
        <v>255</v>
      </c>
      <c r="C23" s="76" t="s">
        <v>68</v>
      </c>
      <c r="D23" s="76" t="s">
        <v>66</v>
      </c>
      <c r="E23" s="76">
        <v>5</v>
      </c>
      <c r="F23" s="76">
        <v>4</v>
      </c>
      <c r="G23" s="76">
        <v>5</v>
      </c>
      <c r="H23" s="76">
        <v>5</v>
      </c>
      <c r="I23" s="76">
        <v>4</v>
      </c>
      <c r="J23" s="76">
        <v>4</v>
      </c>
      <c r="K23" s="76">
        <v>3</v>
      </c>
      <c r="L23" s="79">
        <f t="shared" si="2"/>
        <v>0.8571428571428571</v>
      </c>
    </row>
    <row r="24" spans="1:12" x14ac:dyDescent="0.2">
      <c r="A24" s="262">
        <v>45108</v>
      </c>
      <c r="B24" s="76" t="s">
        <v>259</v>
      </c>
      <c r="C24" s="76" t="s">
        <v>73</v>
      </c>
      <c r="D24" s="76" t="s">
        <v>66</v>
      </c>
      <c r="E24" s="76">
        <v>4</v>
      </c>
      <c r="F24" s="76">
        <v>4</v>
      </c>
      <c r="G24" s="76">
        <v>4</v>
      </c>
      <c r="H24" s="76">
        <v>4</v>
      </c>
      <c r="I24" s="76">
        <v>4</v>
      </c>
      <c r="J24" s="76">
        <v>4</v>
      </c>
      <c r="K24" s="76">
        <v>4</v>
      </c>
      <c r="L24" s="79">
        <f t="shared" si="2"/>
        <v>0.8</v>
      </c>
    </row>
    <row r="25" spans="1:12" x14ac:dyDescent="0.2">
      <c r="A25" s="262">
        <v>45108</v>
      </c>
      <c r="B25" s="76" t="s">
        <v>260</v>
      </c>
      <c r="C25" s="76" t="s">
        <v>68</v>
      </c>
      <c r="D25" s="76" t="s">
        <v>66</v>
      </c>
      <c r="E25" s="76">
        <v>3</v>
      </c>
      <c r="F25" s="76">
        <v>2</v>
      </c>
      <c r="G25" s="76">
        <v>1</v>
      </c>
      <c r="H25" s="76">
        <v>5</v>
      </c>
      <c r="I25" s="76">
        <v>2</v>
      </c>
      <c r="J25" s="76">
        <v>3</v>
      </c>
      <c r="K25" s="76">
        <v>4</v>
      </c>
      <c r="L25" s="79">
        <f t="shared" si="2"/>
        <v>0.5714285714285714</v>
      </c>
    </row>
    <row r="26" spans="1:12" ht="25.5" x14ac:dyDescent="0.2">
      <c r="D26" s="84" t="s">
        <v>78</v>
      </c>
      <c r="E26" s="79">
        <f t="shared" ref="E26:K26" si="3">SUM(E14:E25)/(5*COUNTIF(E14:E25,"&gt;0"))</f>
        <v>0.85</v>
      </c>
      <c r="F26" s="79">
        <f t="shared" si="3"/>
        <v>0.8833333333333333</v>
      </c>
      <c r="G26" s="79">
        <f t="shared" si="3"/>
        <v>0.85</v>
      </c>
      <c r="H26" s="79">
        <f t="shared" si="3"/>
        <v>0.8833333333333333</v>
      </c>
      <c r="I26" s="79">
        <f t="shared" si="3"/>
        <v>0.78333333333333333</v>
      </c>
      <c r="J26" s="79">
        <f t="shared" si="3"/>
        <v>0.85</v>
      </c>
      <c r="K26" s="79">
        <f t="shared" si="3"/>
        <v>0.8</v>
      </c>
      <c r="L26" s="79">
        <f>SUM(L14:L25)/COUNTIF(L14:L25,"&gt;0")</f>
        <v>0.84285714285714286</v>
      </c>
    </row>
    <row r="27" spans="1:12" x14ac:dyDescent="0.2">
      <c r="D27" s="78"/>
    </row>
    <row r="29" spans="1:12" x14ac:dyDescent="0.2">
      <c r="A29" s="391">
        <v>45139</v>
      </c>
      <c r="B29" s="391"/>
      <c r="C29" s="391"/>
      <c r="D29" s="391"/>
      <c r="E29" s="391"/>
      <c r="F29" s="391"/>
      <c r="G29" s="391"/>
      <c r="H29" s="391"/>
      <c r="I29" s="391"/>
      <c r="J29" s="391"/>
      <c r="K29" s="391"/>
      <c r="L29" s="391"/>
    </row>
    <row r="30" spans="1:12" ht="25.5" x14ac:dyDescent="0.2">
      <c r="A30" s="76" t="s">
        <v>52</v>
      </c>
      <c r="B30" s="77" t="s">
        <v>53</v>
      </c>
      <c r="C30" s="76" t="s">
        <v>54</v>
      </c>
      <c r="D30" s="77" t="s">
        <v>55</v>
      </c>
      <c r="E30" s="77" t="s">
        <v>56</v>
      </c>
      <c r="F30" s="77" t="s">
        <v>57</v>
      </c>
      <c r="G30" s="77" t="s">
        <v>58</v>
      </c>
      <c r="H30" s="77" t="s">
        <v>59</v>
      </c>
      <c r="I30" s="77" t="s">
        <v>60</v>
      </c>
      <c r="J30" s="77" t="s">
        <v>61</v>
      </c>
      <c r="K30" s="77" t="s">
        <v>62</v>
      </c>
      <c r="L30" s="77" t="s">
        <v>63</v>
      </c>
    </row>
    <row r="31" spans="1:12" s="273" customFormat="1" ht="25.5" x14ac:dyDescent="0.2">
      <c r="A31" s="269">
        <v>45141</v>
      </c>
      <c r="B31" s="270" t="s">
        <v>378</v>
      </c>
      <c r="C31" s="271" t="s">
        <v>279</v>
      </c>
      <c r="D31" s="271" t="s">
        <v>66</v>
      </c>
      <c r="E31" s="271">
        <v>5</v>
      </c>
      <c r="F31" s="271">
        <v>4</v>
      </c>
      <c r="G31" s="271">
        <v>4</v>
      </c>
      <c r="H31" s="271">
        <v>4</v>
      </c>
      <c r="I31" s="271">
        <v>3</v>
      </c>
      <c r="J31" s="271">
        <v>5</v>
      </c>
      <c r="K31" s="271">
        <v>4</v>
      </c>
      <c r="L31" s="272">
        <f>SUM(E31:K31)/35</f>
        <v>0.82857142857142863</v>
      </c>
    </row>
    <row r="32" spans="1:12" s="273" customFormat="1" x14ac:dyDescent="0.2">
      <c r="A32" s="269">
        <v>45145</v>
      </c>
      <c r="B32" s="271" t="s">
        <v>379</v>
      </c>
      <c r="C32" s="271" t="s">
        <v>279</v>
      </c>
      <c r="D32" s="271" t="s">
        <v>66</v>
      </c>
      <c r="E32" s="271">
        <v>5</v>
      </c>
      <c r="F32" s="271">
        <v>5</v>
      </c>
      <c r="G32" s="271">
        <v>5</v>
      </c>
      <c r="H32" s="271">
        <v>4</v>
      </c>
      <c r="I32" s="271">
        <v>5</v>
      </c>
      <c r="J32" s="271">
        <v>5</v>
      </c>
      <c r="K32" s="271">
        <v>4</v>
      </c>
      <c r="L32" s="272">
        <f t="shared" ref="L32:L47" si="4">SUM(E32:K32)/35</f>
        <v>0.94285714285714284</v>
      </c>
    </row>
    <row r="33" spans="1:12" s="273" customFormat="1" x14ac:dyDescent="0.2">
      <c r="A33" s="269">
        <v>45145</v>
      </c>
      <c r="B33" s="271" t="s">
        <v>379</v>
      </c>
      <c r="C33" s="271" t="s">
        <v>279</v>
      </c>
      <c r="D33" s="271" t="s">
        <v>66</v>
      </c>
      <c r="E33" s="271">
        <v>4</v>
      </c>
      <c r="F33" s="271">
        <v>4</v>
      </c>
      <c r="G33" s="271">
        <v>4</v>
      </c>
      <c r="H33" s="271">
        <v>4</v>
      </c>
      <c r="I33" s="271">
        <v>3</v>
      </c>
      <c r="J33" s="271">
        <v>4</v>
      </c>
      <c r="K33" s="271">
        <v>4</v>
      </c>
      <c r="L33" s="272">
        <f t="shared" si="4"/>
        <v>0.77142857142857146</v>
      </c>
    </row>
    <row r="34" spans="1:12" s="273" customFormat="1" x14ac:dyDescent="0.2">
      <c r="A34" s="269">
        <v>45146</v>
      </c>
      <c r="B34" s="271" t="s">
        <v>379</v>
      </c>
      <c r="C34" s="271" t="s">
        <v>279</v>
      </c>
      <c r="D34" s="271" t="s">
        <v>66</v>
      </c>
      <c r="E34" s="271">
        <v>5</v>
      </c>
      <c r="F34" s="271">
        <v>5</v>
      </c>
      <c r="G34" s="271">
        <v>5</v>
      </c>
      <c r="H34" s="271">
        <v>5</v>
      </c>
      <c r="I34" s="271">
        <v>4</v>
      </c>
      <c r="J34" s="271">
        <v>4</v>
      </c>
      <c r="K34" s="271">
        <v>5</v>
      </c>
      <c r="L34" s="272">
        <f t="shared" si="4"/>
        <v>0.94285714285714284</v>
      </c>
    </row>
    <row r="35" spans="1:12" s="273" customFormat="1" x14ac:dyDescent="0.2">
      <c r="A35" s="269">
        <v>45146</v>
      </c>
      <c r="B35" s="271" t="s">
        <v>379</v>
      </c>
      <c r="C35" s="271" t="s">
        <v>279</v>
      </c>
      <c r="D35" s="271" t="s">
        <v>66</v>
      </c>
      <c r="E35" s="271">
        <v>4</v>
      </c>
      <c r="F35" s="271">
        <v>3</v>
      </c>
      <c r="G35" s="271">
        <v>4</v>
      </c>
      <c r="H35" s="271">
        <v>4</v>
      </c>
      <c r="I35" s="271">
        <v>2</v>
      </c>
      <c r="J35" s="271">
        <v>4</v>
      </c>
      <c r="K35" s="271">
        <v>3</v>
      </c>
      <c r="L35" s="272">
        <f t="shared" si="4"/>
        <v>0.68571428571428572</v>
      </c>
    </row>
    <row r="36" spans="1:12" s="273" customFormat="1" x14ac:dyDescent="0.2">
      <c r="A36" s="269">
        <v>45147</v>
      </c>
      <c r="B36" s="271" t="s">
        <v>380</v>
      </c>
      <c r="C36" s="271" t="s">
        <v>381</v>
      </c>
      <c r="D36" s="271" t="s">
        <v>66</v>
      </c>
      <c r="E36" s="271">
        <v>4</v>
      </c>
      <c r="F36" s="271">
        <v>3</v>
      </c>
      <c r="G36" s="271">
        <v>4</v>
      </c>
      <c r="H36" s="271">
        <v>4</v>
      </c>
      <c r="I36" s="271">
        <v>2</v>
      </c>
      <c r="J36" s="271">
        <v>4</v>
      </c>
      <c r="K36" s="271">
        <v>3</v>
      </c>
      <c r="L36" s="272">
        <f t="shared" si="4"/>
        <v>0.68571428571428572</v>
      </c>
    </row>
    <row r="37" spans="1:12" s="273" customFormat="1" x14ac:dyDescent="0.2">
      <c r="A37" s="269">
        <v>45155</v>
      </c>
      <c r="B37" s="271">
        <v>9087198609</v>
      </c>
      <c r="C37" s="271" t="s">
        <v>68</v>
      </c>
      <c r="D37" s="271" t="s">
        <v>66</v>
      </c>
      <c r="E37" s="271">
        <v>5</v>
      </c>
      <c r="F37" s="271">
        <v>5</v>
      </c>
      <c r="G37" s="271">
        <v>5</v>
      </c>
      <c r="H37" s="271">
        <v>3</v>
      </c>
      <c r="I37" s="271">
        <v>4</v>
      </c>
      <c r="J37" s="271">
        <v>5</v>
      </c>
      <c r="K37" s="271">
        <v>5</v>
      </c>
      <c r="L37" s="272">
        <f t="shared" si="4"/>
        <v>0.91428571428571426</v>
      </c>
    </row>
    <row r="38" spans="1:12" s="273" customFormat="1" x14ac:dyDescent="0.2">
      <c r="A38" s="269">
        <v>45155</v>
      </c>
      <c r="B38" s="271" t="s">
        <v>382</v>
      </c>
      <c r="C38" s="271" t="s">
        <v>279</v>
      </c>
      <c r="D38" s="271" t="s">
        <v>66</v>
      </c>
      <c r="E38" s="271">
        <v>5</v>
      </c>
      <c r="F38" s="271">
        <v>4</v>
      </c>
      <c r="G38" s="271">
        <v>5</v>
      </c>
      <c r="H38" s="271">
        <v>3</v>
      </c>
      <c r="I38" s="271">
        <v>4</v>
      </c>
      <c r="J38" s="271">
        <v>5</v>
      </c>
      <c r="K38" s="271">
        <v>5</v>
      </c>
      <c r="L38" s="272">
        <f t="shared" si="4"/>
        <v>0.88571428571428568</v>
      </c>
    </row>
    <row r="39" spans="1:12" s="273" customFormat="1" x14ac:dyDescent="0.2">
      <c r="A39" s="269">
        <v>45156</v>
      </c>
      <c r="B39" s="271" t="s">
        <v>383</v>
      </c>
      <c r="C39" s="271" t="s">
        <v>279</v>
      </c>
      <c r="D39" s="271" t="s">
        <v>66</v>
      </c>
      <c r="E39" s="271">
        <v>5</v>
      </c>
      <c r="F39" s="271">
        <v>5</v>
      </c>
      <c r="G39" s="271">
        <v>5</v>
      </c>
      <c r="H39" s="271">
        <v>5</v>
      </c>
      <c r="I39" s="271">
        <v>5</v>
      </c>
      <c r="J39" s="271">
        <v>5</v>
      </c>
      <c r="K39" s="271">
        <v>4</v>
      </c>
      <c r="L39" s="272">
        <f t="shared" si="4"/>
        <v>0.97142857142857142</v>
      </c>
    </row>
    <row r="40" spans="1:12" s="273" customFormat="1" x14ac:dyDescent="0.2">
      <c r="A40" s="269">
        <v>45159.617777777799</v>
      </c>
      <c r="B40" s="271" t="s">
        <v>384</v>
      </c>
      <c r="C40" s="271" t="s">
        <v>68</v>
      </c>
      <c r="D40" s="271" t="s">
        <v>66</v>
      </c>
      <c r="E40" s="271">
        <v>4</v>
      </c>
      <c r="F40" s="271">
        <v>5</v>
      </c>
      <c r="G40" s="271">
        <v>5</v>
      </c>
      <c r="H40" s="271">
        <v>5</v>
      </c>
      <c r="I40" s="271">
        <v>5</v>
      </c>
      <c r="J40" s="271">
        <v>5</v>
      </c>
      <c r="K40" s="271">
        <v>4</v>
      </c>
      <c r="L40" s="272">
        <f t="shared" si="4"/>
        <v>0.94285714285714284</v>
      </c>
    </row>
    <row r="41" spans="1:12" s="273" customFormat="1" x14ac:dyDescent="0.2">
      <c r="A41" s="269">
        <v>45160.362048611103</v>
      </c>
      <c r="B41" s="271" t="s">
        <v>385</v>
      </c>
      <c r="C41" s="271" t="s">
        <v>65</v>
      </c>
      <c r="D41" s="271" t="s">
        <v>66</v>
      </c>
      <c r="E41" s="271">
        <v>5</v>
      </c>
      <c r="F41" s="271">
        <v>5</v>
      </c>
      <c r="G41" s="271">
        <v>5</v>
      </c>
      <c r="H41" s="271">
        <v>5</v>
      </c>
      <c r="I41" s="271">
        <v>5</v>
      </c>
      <c r="J41" s="271">
        <v>5</v>
      </c>
      <c r="K41" s="271">
        <v>5</v>
      </c>
      <c r="L41" s="272">
        <f t="shared" si="4"/>
        <v>1</v>
      </c>
    </row>
    <row r="42" spans="1:12" s="273" customFormat="1" x14ac:dyDescent="0.2">
      <c r="A42" s="269">
        <v>45160.393460648098</v>
      </c>
      <c r="B42" s="271" t="s">
        <v>386</v>
      </c>
      <c r="C42" s="271" t="s">
        <v>68</v>
      </c>
      <c r="D42" s="271" t="s">
        <v>66</v>
      </c>
      <c r="E42" s="271">
        <v>5</v>
      </c>
      <c r="F42" s="271">
        <v>5</v>
      </c>
      <c r="G42" s="271">
        <v>5</v>
      </c>
      <c r="H42" s="271">
        <v>5</v>
      </c>
      <c r="I42" s="271">
        <v>5</v>
      </c>
      <c r="J42" s="271">
        <v>5</v>
      </c>
      <c r="K42" s="271">
        <v>5</v>
      </c>
      <c r="L42" s="272">
        <f t="shared" si="4"/>
        <v>1</v>
      </c>
    </row>
    <row r="43" spans="1:12" s="273" customFormat="1" x14ac:dyDescent="0.2">
      <c r="A43" s="269">
        <v>45160.442442129599</v>
      </c>
      <c r="B43" s="271" t="s">
        <v>387</v>
      </c>
      <c r="C43" s="271" t="s">
        <v>388</v>
      </c>
      <c r="D43" s="271" t="s">
        <v>389</v>
      </c>
      <c r="E43" s="271">
        <v>5</v>
      </c>
      <c r="F43" s="271">
        <v>4</v>
      </c>
      <c r="G43" s="271">
        <v>4</v>
      </c>
      <c r="H43" s="271">
        <v>5</v>
      </c>
      <c r="I43" s="271">
        <v>3</v>
      </c>
      <c r="J43" s="271">
        <v>4</v>
      </c>
      <c r="K43" s="271">
        <v>4</v>
      </c>
      <c r="L43" s="272">
        <f t="shared" si="4"/>
        <v>0.82857142857142863</v>
      </c>
    </row>
    <row r="44" spans="1:12" s="273" customFormat="1" x14ac:dyDescent="0.2">
      <c r="A44" s="269">
        <v>45160.445914351803</v>
      </c>
      <c r="B44" s="271" t="s">
        <v>390</v>
      </c>
      <c r="C44" s="271" t="s">
        <v>65</v>
      </c>
      <c r="D44" s="271" t="s">
        <v>66</v>
      </c>
      <c r="E44" s="271">
        <v>4</v>
      </c>
      <c r="F44" s="271">
        <v>4</v>
      </c>
      <c r="G44" s="271">
        <v>5</v>
      </c>
      <c r="H44" s="271">
        <v>4</v>
      </c>
      <c r="I44" s="271">
        <v>3</v>
      </c>
      <c r="J44" s="271">
        <v>5</v>
      </c>
      <c r="K44" s="271">
        <v>5</v>
      </c>
      <c r="L44" s="272">
        <f t="shared" si="4"/>
        <v>0.8571428571428571</v>
      </c>
    </row>
    <row r="45" spans="1:12" s="273" customFormat="1" x14ac:dyDescent="0.2">
      <c r="A45" s="269">
        <v>45160.460231481498</v>
      </c>
      <c r="B45" s="271" t="s">
        <v>391</v>
      </c>
      <c r="C45" s="271" t="s">
        <v>68</v>
      </c>
      <c r="D45" s="271" t="s">
        <v>66</v>
      </c>
      <c r="E45" s="271">
        <v>3</v>
      </c>
      <c r="F45" s="271">
        <v>3</v>
      </c>
      <c r="G45" s="271">
        <v>3</v>
      </c>
      <c r="H45" s="271">
        <v>1</v>
      </c>
      <c r="I45" s="271">
        <v>3</v>
      </c>
      <c r="J45" s="271">
        <v>1</v>
      </c>
      <c r="K45" s="271">
        <v>1</v>
      </c>
      <c r="L45" s="272">
        <f t="shared" si="4"/>
        <v>0.42857142857142855</v>
      </c>
    </row>
    <row r="46" spans="1:12" s="273" customFormat="1" x14ac:dyDescent="0.2">
      <c r="A46" s="269">
        <v>45160.487662036998</v>
      </c>
      <c r="B46" s="271" t="s">
        <v>392</v>
      </c>
      <c r="C46" s="271" t="s">
        <v>68</v>
      </c>
      <c r="D46" s="271" t="s">
        <v>393</v>
      </c>
      <c r="E46" s="271">
        <v>4</v>
      </c>
      <c r="F46" s="271">
        <v>4</v>
      </c>
      <c r="G46" s="271">
        <v>4</v>
      </c>
      <c r="H46" s="271">
        <v>3</v>
      </c>
      <c r="I46" s="271">
        <v>5</v>
      </c>
      <c r="J46" s="271">
        <v>4</v>
      </c>
      <c r="K46" s="271">
        <v>4</v>
      </c>
      <c r="L46" s="272">
        <f t="shared" si="4"/>
        <v>0.8</v>
      </c>
    </row>
    <row r="47" spans="1:12" s="273" customFormat="1" x14ac:dyDescent="0.2">
      <c r="A47" s="269">
        <v>45166</v>
      </c>
      <c r="B47" s="271" t="s">
        <v>394</v>
      </c>
      <c r="C47" s="271" t="s">
        <v>68</v>
      </c>
      <c r="D47" s="271" t="s">
        <v>66</v>
      </c>
      <c r="E47" s="271">
        <v>5</v>
      </c>
      <c r="F47" s="271">
        <v>5</v>
      </c>
      <c r="G47" s="271">
        <v>5</v>
      </c>
      <c r="H47" s="271">
        <v>4</v>
      </c>
      <c r="I47" s="271">
        <v>5</v>
      </c>
      <c r="J47" s="271">
        <v>4</v>
      </c>
      <c r="K47" s="271">
        <v>4</v>
      </c>
      <c r="L47" s="272">
        <f t="shared" si="4"/>
        <v>0.91428571428571426</v>
      </c>
    </row>
    <row r="48" spans="1:12" ht="25.5" x14ac:dyDescent="0.2">
      <c r="D48" s="84" t="s">
        <v>78</v>
      </c>
      <c r="E48" s="79">
        <f>SUM(E31:E47)/(5*COUNTIF(E31:E47,"&gt;0"))</f>
        <v>0.90588235294117647</v>
      </c>
      <c r="F48" s="79">
        <f t="shared" ref="F48:K48" si="5">SUM(F31:F47)/(5*COUNTIF(F31:F47,"&gt;0"))</f>
        <v>0.85882352941176465</v>
      </c>
      <c r="G48" s="79">
        <f t="shared" si="5"/>
        <v>0.90588235294117647</v>
      </c>
      <c r="H48" s="79">
        <f t="shared" si="5"/>
        <v>0.8</v>
      </c>
      <c r="I48" s="79">
        <f t="shared" si="5"/>
        <v>0.77647058823529413</v>
      </c>
      <c r="J48" s="79">
        <f t="shared" si="5"/>
        <v>0.87058823529411766</v>
      </c>
      <c r="K48" s="79">
        <f t="shared" si="5"/>
        <v>0.81176470588235294</v>
      </c>
      <c r="L48" s="79">
        <f>SUM(L31:L47)/COUNTIF(L31:L47,"&gt;0")</f>
        <v>0.84705882352941197</v>
      </c>
    </row>
    <row r="49" spans="1:12" x14ac:dyDescent="0.2">
      <c r="D49" s="78"/>
    </row>
    <row r="51" spans="1:12" x14ac:dyDescent="0.2">
      <c r="A51" s="391">
        <v>45170</v>
      </c>
      <c r="B51" s="391"/>
      <c r="C51" s="391"/>
      <c r="D51" s="391"/>
      <c r="E51" s="391"/>
      <c r="F51" s="391"/>
      <c r="G51" s="391"/>
      <c r="H51" s="391"/>
      <c r="I51" s="391"/>
      <c r="J51" s="391"/>
      <c r="K51" s="391"/>
      <c r="L51" s="391"/>
    </row>
    <row r="52" spans="1:12" ht="25.5" x14ac:dyDescent="0.2">
      <c r="A52" s="76" t="s">
        <v>52</v>
      </c>
      <c r="B52" s="77" t="s">
        <v>53</v>
      </c>
      <c r="C52" s="76" t="s">
        <v>54</v>
      </c>
      <c r="D52" s="77" t="s">
        <v>55</v>
      </c>
      <c r="E52" s="77" t="s">
        <v>56</v>
      </c>
      <c r="F52" s="77" t="s">
        <v>57</v>
      </c>
      <c r="G52" s="77" t="s">
        <v>58</v>
      </c>
      <c r="H52" s="77" t="s">
        <v>59</v>
      </c>
      <c r="I52" s="77" t="s">
        <v>60</v>
      </c>
      <c r="J52" s="77" t="s">
        <v>61</v>
      </c>
      <c r="K52" s="77" t="s">
        <v>62</v>
      </c>
      <c r="L52" s="77" t="s">
        <v>63</v>
      </c>
    </row>
    <row r="53" spans="1:1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9">
        <f t="shared" ref="L53:L60" si="6">SUM(E53:K53)/35</f>
        <v>0</v>
      </c>
    </row>
    <row r="54" spans="1:1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9">
        <f t="shared" si="6"/>
        <v>0</v>
      </c>
    </row>
    <row r="55" spans="1:1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9">
        <f t="shared" si="6"/>
        <v>0</v>
      </c>
    </row>
    <row r="56" spans="1:12" x14ac:dyDescent="0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9">
        <f t="shared" si="6"/>
        <v>0</v>
      </c>
    </row>
    <row r="57" spans="1:12" x14ac:dyDescent="0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9">
        <f t="shared" si="6"/>
        <v>0</v>
      </c>
    </row>
    <row r="58" spans="1:12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9">
        <f t="shared" si="6"/>
        <v>0</v>
      </c>
    </row>
    <row r="59" spans="1:12" x14ac:dyDescent="0.2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9">
        <f t="shared" si="6"/>
        <v>0</v>
      </c>
    </row>
    <row r="60" spans="1:12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9">
        <f t="shared" si="6"/>
        <v>0</v>
      </c>
    </row>
    <row r="61" spans="1:12" x14ac:dyDescent="0.2">
      <c r="A61" s="76"/>
      <c r="B61" s="76"/>
      <c r="C61" s="76"/>
      <c r="D61" s="76"/>
      <c r="E61" s="76"/>
      <c r="F61" s="76"/>
      <c r="G61" s="76"/>
      <c r="H61" s="76"/>
      <c r="I61" s="76"/>
      <c r="J61" s="76"/>
      <c r="K61" s="76"/>
      <c r="L61" s="79">
        <f>SUM(E61:K61)/35</f>
        <v>0</v>
      </c>
    </row>
    <row r="62" spans="1:12" ht="25.5" x14ac:dyDescent="0.2">
      <c r="D62" s="84" t="s">
        <v>78</v>
      </c>
      <c r="E62" s="79" t="e">
        <f>SUM(E53:E61)/(5*COUNTIF(E53:E61,"&gt;0"))</f>
        <v>#DIV/0!</v>
      </c>
      <c r="F62" s="79" t="e">
        <f t="shared" ref="F62:K62" si="7">SUM(F53:F61)/(5*COUNTIF(F53:F61,"&gt;0"))</f>
        <v>#DIV/0!</v>
      </c>
      <c r="G62" s="79" t="e">
        <f t="shared" si="7"/>
        <v>#DIV/0!</v>
      </c>
      <c r="H62" s="79" t="e">
        <f t="shared" si="7"/>
        <v>#DIV/0!</v>
      </c>
      <c r="I62" s="79" t="e">
        <f t="shared" si="7"/>
        <v>#DIV/0!</v>
      </c>
      <c r="J62" s="79" t="e">
        <f t="shared" si="7"/>
        <v>#DIV/0!</v>
      </c>
      <c r="K62" s="79" t="e">
        <f t="shared" si="7"/>
        <v>#DIV/0!</v>
      </c>
      <c r="L62" s="79" t="e">
        <f>SUM(L53:L61)/COUNTIF(L53:L61,"&gt;0")</f>
        <v>#DIV/0!</v>
      </c>
    </row>
    <row r="63" spans="1:12" x14ac:dyDescent="0.2">
      <c r="D63" s="78"/>
    </row>
    <row r="65" spans="1:12" x14ac:dyDescent="0.2">
      <c r="A65" s="391">
        <v>45200</v>
      </c>
      <c r="B65" s="391"/>
      <c r="C65" s="391"/>
      <c r="D65" s="391"/>
      <c r="E65" s="391"/>
      <c r="F65" s="391"/>
      <c r="G65" s="391"/>
      <c r="H65" s="391"/>
      <c r="I65" s="391"/>
      <c r="J65" s="391"/>
      <c r="K65" s="391"/>
      <c r="L65" s="391"/>
    </row>
    <row r="66" spans="1:12" ht="25.5" x14ac:dyDescent="0.2">
      <c r="A66" s="76" t="s">
        <v>52</v>
      </c>
      <c r="B66" s="77" t="s">
        <v>53</v>
      </c>
      <c r="C66" s="76" t="s">
        <v>54</v>
      </c>
      <c r="D66" s="77" t="s">
        <v>55</v>
      </c>
      <c r="E66" s="77" t="s">
        <v>56</v>
      </c>
      <c r="F66" s="77" t="s">
        <v>57</v>
      </c>
      <c r="G66" s="77" t="s">
        <v>58</v>
      </c>
      <c r="H66" s="77" t="s">
        <v>59</v>
      </c>
      <c r="I66" s="77" t="s">
        <v>60</v>
      </c>
      <c r="J66" s="77" t="s">
        <v>61</v>
      </c>
      <c r="K66" s="77" t="s">
        <v>62</v>
      </c>
      <c r="L66" s="77" t="s">
        <v>63</v>
      </c>
    </row>
    <row r="67" spans="1:1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9">
        <f>SUM(E67:K67)/35</f>
        <v>0</v>
      </c>
    </row>
    <row r="68" spans="1:12" x14ac:dyDescent="0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9">
        <f t="shared" ref="L68:L76" si="8">SUM(E68:K68)/35</f>
        <v>0</v>
      </c>
    </row>
    <row r="69" spans="1:12" x14ac:dyDescent="0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9">
        <f t="shared" si="8"/>
        <v>0</v>
      </c>
    </row>
    <row r="70" spans="1:12" x14ac:dyDescent="0.2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9">
        <f t="shared" si="8"/>
        <v>0</v>
      </c>
    </row>
    <row r="71" spans="1:12" x14ac:dyDescent="0.2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9">
        <f t="shared" si="8"/>
        <v>0</v>
      </c>
    </row>
    <row r="72" spans="1:12" x14ac:dyDescent="0.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9">
        <f t="shared" si="8"/>
        <v>0</v>
      </c>
    </row>
    <row r="73" spans="1:12" x14ac:dyDescent="0.2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9">
        <f t="shared" si="8"/>
        <v>0</v>
      </c>
    </row>
    <row r="74" spans="1:12" x14ac:dyDescent="0.2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9">
        <f t="shared" si="8"/>
        <v>0</v>
      </c>
    </row>
    <row r="75" spans="1:12" x14ac:dyDescent="0.2">
      <c r="A75" s="76"/>
      <c r="B75" s="76"/>
      <c r="C75" s="76"/>
      <c r="D75" s="76"/>
      <c r="E75" s="76"/>
      <c r="F75" s="76"/>
      <c r="G75" s="76"/>
      <c r="H75" s="76"/>
      <c r="I75" s="76"/>
      <c r="J75" s="76"/>
      <c r="K75" s="76"/>
      <c r="L75" s="79">
        <f t="shared" si="8"/>
        <v>0</v>
      </c>
    </row>
    <row r="76" spans="1:12" x14ac:dyDescent="0.2">
      <c r="A76" s="76"/>
      <c r="B76" s="76"/>
      <c r="C76" s="76"/>
      <c r="D76" s="76"/>
      <c r="E76" s="76"/>
      <c r="F76" s="76"/>
      <c r="G76" s="76"/>
      <c r="H76" s="76"/>
      <c r="I76" s="76"/>
      <c r="J76" s="76"/>
      <c r="K76" s="76"/>
      <c r="L76" s="79">
        <f t="shared" si="8"/>
        <v>0</v>
      </c>
    </row>
    <row r="77" spans="1:12" ht="25.5" x14ac:dyDescent="0.2">
      <c r="D77" s="84" t="s">
        <v>78</v>
      </c>
      <c r="E77" s="79" t="e">
        <f>SUM(E68:E76)/(5*COUNTIF(E68:E76,"&gt;0"))</f>
        <v>#DIV/0!</v>
      </c>
      <c r="F77" s="79" t="e">
        <f t="shared" ref="F77:K77" si="9">SUM(F68:F76)/(5*COUNTIF(F68:F76,"&gt;0"))</f>
        <v>#DIV/0!</v>
      </c>
      <c r="G77" s="79" t="e">
        <f t="shared" si="9"/>
        <v>#DIV/0!</v>
      </c>
      <c r="H77" s="79" t="e">
        <f t="shared" si="9"/>
        <v>#DIV/0!</v>
      </c>
      <c r="I77" s="79" t="e">
        <f t="shared" si="9"/>
        <v>#DIV/0!</v>
      </c>
      <c r="J77" s="79" t="e">
        <f t="shared" si="9"/>
        <v>#DIV/0!</v>
      </c>
      <c r="K77" s="79" t="e">
        <f t="shared" si="9"/>
        <v>#DIV/0!</v>
      </c>
      <c r="L77" s="79" t="e">
        <f>SUM(L67:L76)/COUNTIF(L67:L76,"&gt;0")</f>
        <v>#DIV/0!</v>
      </c>
    </row>
    <row r="78" spans="1:12" x14ac:dyDescent="0.2">
      <c r="D78" s="78"/>
    </row>
    <row r="79" spans="1:12" x14ac:dyDescent="0.2">
      <c r="D79" s="78"/>
    </row>
    <row r="80" spans="1:12" x14ac:dyDescent="0.2">
      <c r="A80" s="391">
        <v>45231</v>
      </c>
      <c r="B80" s="391"/>
      <c r="C80" s="391"/>
      <c r="D80" s="391"/>
      <c r="E80" s="391"/>
      <c r="F80" s="391"/>
      <c r="G80" s="391"/>
      <c r="H80" s="391"/>
      <c r="I80" s="391"/>
      <c r="J80" s="391"/>
      <c r="K80" s="391"/>
      <c r="L80" s="391"/>
    </row>
    <row r="81" spans="1:12" ht="25.5" x14ac:dyDescent="0.2">
      <c r="A81" s="76" t="s">
        <v>52</v>
      </c>
      <c r="B81" s="77" t="s">
        <v>53</v>
      </c>
      <c r="C81" s="76" t="s">
        <v>54</v>
      </c>
      <c r="D81" s="77" t="s">
        <v>55</v>
      </c>
      <c r="E81" s="77" t="s">
        <v>56</v>
      </c>
      <c r="F81" s="77" t="s">
        <v>57</v>
      </c>
      <c r="G81" s="77" t="s">
        <v>58</v>
      </c>
      <c r="H81" s="77" t="s">
        <v>59</v>
      </c>
      <c r="I81" s="77" t="s">
        <v>60</v>
      </c>
      <c r="J81" s="77" t="s">
        <v>61</v>
      </c>
      <c r="K81" s="77" t="s">
        <v>62</v>
      </c>
      <c r="L81" s="77" t="s">
        <v>63</v>
      </c>
    </row>
    <row r="82" spans="1:12" x14ac:dyDescent="0.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9">
        <f>SUM(E82:K82)/35</f>
        <v>0</v>
      </c>
    </row>
    <row r="83" spans="1:12" x14ac:dyDescent="0.2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9">
        <f t="shared" ref="L83:L90" si="10">SUM(E83:K83)/35</f>
        <v>0</v>
      </c>
    </row>
    <row r="84" spans="1:12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9">
        <f t="shared" si="10"/>
        <v>0</v>
      </c>
    </row>
    <row r="85" spans="1:12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9">
        <f t="shared" si="10"/>
        <v>0</v>
      </c>
    </row>
    <row r="86" spans="1:12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9">
        <f t="shared" si="10"/>
        <v>0</v>
      </c>
    </row>
    <row r="87" spans="1:12" x14ac:dyDescent="0.2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9">
        <f t="shared" si="10"/>
        <v>0</v>
      </c>
    </row>
    <row r="88" spans="1:1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9">
        <f t="shared" si="10"/>
        <v>0</v>
      </c>
    </row>
    <row r="89" spans="1:12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9">
        <f t="shared" si="10"/>
        <v>0</v>
      </c>
    </row>
    <row r="90" spans="1:12" x14ac:dyDescent="0.2">
      <c r="A90" s="76"/>
      <c r="B90" s="76"/>
      <c r="C90" s="76"/>
      <c r="D90" s="76"/>
      <c r="E90" s="76"/>
      <c r="F90" s="76"/>
      <c r="G90" s="76"/>
      <c r="H90" s="76"/>
      <c r="I90" s="76"/>
      <c r="J90" s="76"/>
      <c r="K90" s="76"/>
      <c r="L90" s="79">
        <f t="shared" si="10"/>
        <v>0</v>
      </c>
    </row>
    <row r="91" spans="1:12" ht="25.5" x14ac:dyDescent="0.2">
      <c r="D91" s="84" t="s">
        <v>78</v>
      </c>
      <c r="E91" s="79" t="e">
        <f>SUM(E82:E90)/(5*COUNTIF(E82:E90,"&gt;0"))</f>
        <v>#DIV/0!</v>
      </c>
      <c r="F91" s="79" t="e">
        <f t="shared" ref="F91:K91" si="11">SUM(F82:F90)/(5*COUNTIF(F82:F90,"&gt;0"))</f>
        <v>#DIV/0!</v>
      </c>
      <c r="G91" s="79" t="e">
        <f t="shared" si="11"/>
        <v>#DIV/0!</v>
      </c>
      <c r="H91" s="79" t="e">
        <f t="shared" si="11"/>
        <v>#DIV/0!</v>
      </c>
      <c r="I91" s="79" t="e">
        <f t="shared" si="11"/>
        <v>#DIV/0!</v>
      </c>
      <c r="J91" s="79" t="e">
        <f t="shared" si="11"/>
        <v>#DIV/0!</v>
      </c>
      <c r="K91" s="79" t="e">
        <f t="shared" si="11"/>
        <v>#DIV/0!</v>
      </c>
      <c r="L91" s="79" t="e">
        <f>SUM(L82:L90)/COUNTIF(L82:L90,"&gt;0")</f>
        <v>#DIV/0!</v>
      </c>
    </row>
    <row r="92" spans="1:12" x14ac:dyDescent="0.2">
      <c r="D92" s="82"/>
      <c r="E92" s="80"/>
      <c r="F92" s="80"/>
      <c r="G92" s="80"/>
      <c r="H92" s="80"/>
      <c r="I92" s="80"/>
      <c r="J92" s="80"/>
      <c r="K92" s="80"/>
      <c r="L92" s="80"/>
    </row>
    <row r="94" spans="1:12" x14ac:dyDescent="0.2">
      <c r="A94" s="391">
        <v>45261</v>
      </c>
      <c r="B94" s="391"/>
      <c r="C94" s="391"/>
      <c r="D94" s="391"/>
      <c r="E94" s="391"/>
      <c r="F94" s="391"/>
      <c r="G94" s="391"/>
      <c r="H94" s="391"/>
      <c r="I94" s="391"/>
      <c r="J94" s="391"/>
      <c r="K94" s="391"/>
      <c r="L94" s="391"/>
    </row>
    <row r="95" spans="1:12" ht="25.5" x14ac:dyDescent="0.2">
      <c r="A95" s="76" t="s">
        <v>52</v>
      </c>
      <c r="B95" s="77" t="s">
        <v>53</v>
      </c>
      <c r="C95" s="76" t="s">
        <v>54</v>
      </c>
      <c r="D95" s="77" t="s">
        <v>55</v>
      </c>
      <c r="E95" s="77" t="s">
        <v>56</v>
      </c>
      <c r="F95" s="77" t="s">
        <v>57</v>
      </c>
      <c r="G95" s="77" t="s">
        <v>58</v>
      </c>
      <c r="H95" s="77" t="s">
        <v>59</v>
      </c>
      <c r="I95" s="77" t="s">
        <v>60</v>
      </c>
      <c r="J95" s="77" t="s">
        <v>61</v>
      </c>
      <c r="K95" s="77" t="s">
        <v>62</v>
      </c>
      <c r="L95" s="77" t="s">
        <v>63</v>
      </c>
    </row>
    <row r="96" spans="1:12" x14ac:dyDescent="0.2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9">
        <f t="shared" ref="L96:L105" si="12">SUM(E96:K96)/35</f>
        <v>0</v>
      </c>
    </row>
    <row r="97" spans="1:12" x14ac:dyDescent="0.2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9">
        <f t="shared" si="12"/>
        <v>0</v>
      </c>
    </row>
    <row r="98" spans="1:12" x14ac:dyDescent="0.2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9">
        <f t="shared" si="12"/>
        <v>0</v>
      </c>
    </row>
    <row r="99" spans="1:12" x14ac:dyDescent="0.2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9">
        <f t="shared" si="12"/>
        <v>0</v>
      </c>
    </row>
    <row r="100" spans="1:12" x14ac:dyDescent="0.2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9">
        <f t="shared" si="12"/>
        <v>0</v>
      </c>
    </row>
    <row r="101" spans="1:12" x14ac:dyDescent="0.2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9">
        <f t="shared" si="12"/>
        <v>0</v>
      </c>
    </row>
    <row r="102" spans="1:12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9">
        <f t="shared" si="12"/>
        <v>0</v>
      </c>
    </row>
    <row r="103" spans="1:12" x14ac:dyDescent="0.2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9">
        <f t="shared" si="12"/>
        <v>0</v>
      </c>
    </row>
    <row r="104" spans="1:12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9">
        <f t="shared" si="12"/>
        <v>0</v>
      </c>
    </row>
    <row r="105" spans="1:12" x14ac:dyDescent="0.2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9">
        <f t="shared" si="12"/>
        <v>0</v>
      </c>
    </row>
    <row r="106" spans="1:12" ht="25.5" x14ac:dyDescent="0.2">
      <c r="D106" s="84" t="s">
        <v>78</v>
      </c>
      <c r="E106" s="79" t="e">
        <f>SUM(E96:E105)/(5*COUNTIF(E96:E105,"&gt;0"))</f>
        <v>#DIV/0!</v>
      </c>
      <c r="F106" s="79" t="e">
        <f t="shared" ref="F106:K106" si="13">SUM(F96:F105)/(5*COUNTIF(F96:F105,"&gt;0"))</f>
        <v>#DIV/0!</v>
      </c>
      <c r="G106" s="79" t="e">
        <f t="shared" si="13"/>
        <v>#DIV/0!</v>
      </c>
      <c r="H106" s="79" t="e">
        <f t="shared" si="13"/>
        <v>#DIV/0!</v>
      </c>
      <c r="I106" s="79" t="e">
        <f t="shared" si="13"/>
        <v>#DIV/0!</v>
      </c>
      <c r="J106" s="79" t="e">
        <f t="shared" si="13"/>
        <v>#DIV/0!</v>
      </c>
      <c r="K106" s="79" t="e">
        <f t="shared" si="13"/>
        <v>#DIV/0!</v>
      </c>
      <c r="L106" s="79" t="e">
        <f>SUM(L96:L105)/COUNTIF(L96:L105,"&gt;0")</f>
        <v>#DIV/0!</v>
      </c>
    </row>
    <row r="107" spans="1:12" x14ac:dyDescent="0.2">
      <c r="D107" s="78"/>
    </row>
    <row r="109" spans="1:12" x14ac:dyDescent="0.2">
      <c r="A109" s="391">
        <v>45292</v>
      </c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</row>
    <row r="110" spans="1:12" ht="25.5" x14ac:dyDescent="0.2">
      <c r="A110" s="76" t="s">
        <v>52</v>
      </c>
      <c r="B110" s="77" t="s">
        <v>53</v>
      </c>
      <c r="C110" s="76" t="s">
        <v>54</v>
      </c>
      <c r="D110" s="77" t="s">
        <v>55</v>
      </c>
      <c r="E110" s="77" t="s">
        <v>56</v>
      </c>
      <c r="F110" s="77" t="s">
        <v>57</v>
      </c>
      <c r="G110" s="77" t="s">
        <v>58</v>
      </c>
      <c r="H110" s="77" t="s">
        <v>59</v>
      </c>
      <c r="I110" s="77" t="s">
        <v>60</v>
      </c>
      <c r="J110" s="77" t="s">
        <v>61</v>
      </c>
      <c r="K110" s="77" t="s">
        <v>62</v>
      </c>
      <c r="L110" s="77" t="s">
        <v>63</v>
      </c>
    </row>
    <row r="111" spans="1:12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9">
        <f t="shared" ref="L111:L121" si="14">SUM(E111:K111)/35</f>
        <v>0</v>
      </c>
    </row>
    <row r="112" spans="1:12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9">
        <f t="shared" si="14"/>
        <v>0</v>
      </c>
    </row>
    <row r="113" spans="1:12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9">
        <f t="shared" si="14"/>
        <v>0</v>
      </c>
    </row>
    <row r="114" spans="1:12" x14ac:dyDescent="0.2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9">
        <f t="shared" si="14"/>
        <v>0</v>
      </c>
    </row>
    <row r="115" spans="1:12" x14ac:dyDescent="0.2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9">
        <f t="shared" si="14"/>
        <v>0</v>
      </c>
    </row>
    <row r="116" spans="1:12" x14ac:dyDescent="0.2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9">
        <f t="shared" si="14"/>
        <v>0</v>
      </c>
    </row>
    <row r="117" spans="1:1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9">
        <f t="shared" si="14"/>
        <v>0</v>
      </c>
    </row>
    <row r="118" spans="1:1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9">
        <f t="shared" si="14"/>
        <v>0</v>
      </c>
    </row>
    <row r="119" spans="1:12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9">
        <f t="shared" si="14"/>
        <v>0</v>
      </c>
    </row>
    <row r="120" spans="1:12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9">
        <f t="shared" si="14"/>
        <v>0</v>
      </c>
    </row>
    <row r="121" spans="1:12" x14ac:dyDescent="0.2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9">
        <f t="shared" si="14"/>
        <v>0</v>
      </c>
    </row>
    <row r="122" spans="1:12" ht="25.5" x14ac:dyDescent="0.2">
      <c r="D122" s="85" t="s">
        <v>78</v>
      </c>
      <c r="E122" s="79" t="e">
        <f>SUM(E111:E121)/(5*COUNTIF(E111:E121,"&gt;0"))</f>
        <v>#DIV/0!</v>
      </c>
      <c r="F122" s="79" t="e">
        <f t="shared" ref="F122:K122" si="15">SUM(F111:F121)/(5*COUNTIF(F111:F121,"&gt;0"))</f>
        <v>#DIV/0!</v>
      </c>
      <c r="G122" s="79" t="e">
        <f t="shared" si="15"/>
        <v>#DIV/0!</v>
      </c>
      <c r="H122" s="79" t="e">
        <f t="shared" si="15"/>
        <v>#DIV/0!</v>
      </c>
      <c r="I122" s="79" t="e">
        <f t="shared" si="15"/>
        <v>#DIV/0!</v>
      </c>
      <c r="J122" s="79" t="e">
        <f t="shared" si="15"/>
        <v>#DIV/0!</v>
      </c>
      <c r="K122" s="79" t="e">
        <f t="shared" si="15"/>
        <v>#DIV/0!</v>
      </c>
      <c r="L122" s="79" t="e">
        <f>SUM(L111:L121)/COUNTIF(L111:L121,"&gt;0")</f>
        <v>#DIV/0!</v>
      </c>
    </row>
    <row r="123" spans="1:12" x14ac:dyDescent="0.2">
      <c r="D123" s="78"/>
    </row>
    <row r="125" spans="1:12" x14ac:dyDescent="0.2">
      <c r="A125" s="391">
        <v>45323</v>
      </c>
      <c r="B125" s="391"/>
      <c r="C125" s="391"/>
      <c r="D125" s="391"/>
      <c r="E125" s="391"/>
      <c r="F125" s="391"/>
      <c r="G125" s="391"/>
      <c r="H125" s="391"/>
      <c r="I125" s="391"/>
      <c r="J125" s="391"/>
      <c r="K125" s="391"/>
      <c r="L125" s="391"/>
    </row>
    <row r="126" spans="1:12" ht="25.5" x14ac:dyDescent="0.2">
      <c r="A126" s="76" t="s">
        <v>52</v>
      </c>
      <c r="B126" s="77" t="s">
        <v>53</v>
      </c>
      <c r="C126" s="76" t="s">
        <v>54</v>
      </c>
      <c r="D126" s="77" t="s">
        <v>55</v>
      </c>
      <c r="E126" s="77" t="s">
        <v>56</v>
      </c>
      <c r="F126" s="77" t="s">
        <v>57</v>
      </c>
      <c r="G126" s="77" t="s">
        <v>58</v>
      </c>
      <c r="H126" s="77" t="s">
        <v>59</v>
      </c>
      <c r="I126" s="77" t="s">
        <v>60</v>
      </c>
      <c r="J126" s="77" t="s">
        <v>61</v>
      </c>
      <c r="K126" s="77" t="s">
        <v>62</v>
      </c>
      <c r="L126" s="77" t="s">
        <v>63</v>
      </c>
    </row>
    <row r="127" spans="1:12" x14ac:dyDescent="0.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9">
        <f t="shared" ref="L127:L136" si="16">SUM(E127:K127)/35</f>
        <v>0</v>
      </c>
    </row>
    <row r="128" spans="1:12" x14ac:dyDescent="0.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9">
        <f t="shared" si="16"/>
        <v>0</v>
      </c>
    </row>
    <row r="129" spans="1:12" x14ac:dyDescent="0.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9">
        <f t="shared" si="16"/>
        <v>0</v>
      </c>
    </row>
    <row r="130" spans="1:12" x14ac:dyDescent="0.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9">
        <f t="shared" si="16"/>
        <v>0</v>
      </c>
    </row>
    <row r="131" spans="1:12" x14ac:dyDescent="0.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9">
        <f t="shared" si="16"/>
        <v>0</v>
      </c>
    </row>
    <row r="132" spans="1:12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9">
        <f t="shared" si="16"/>
        <v>0</v>
      </c>
    </row>
    <row r="133" spans="1:12" x14ac:dyDescent="0.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9">
        <f t="shared" si="16"/>
        <v>0</v>
      </c>
    </row>
    <row r="134" spans="1:12" x14ac:dyDescent="0.2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9">
        <f t="shared" si="16"/>
        <v>0</v>
      </c>
    </row>
    <row r="135" spans="1:12" x14ac:dyDescent="0.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9">
        <f t="shared" si="16"/>
        <v>0</v>
      </c>
    </row>
    <row r="136" spans="1:12" x14ac:dyDescent="0.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9">
        <f t="shared" si="16"/>
        <v>0</v>
      </c>
    </row>
    <row r="137" spans="1:12" ht="25.5" x14ac:dyDescent="0.2">
      <c r="D137" s="85" t="s">
        <v>78</v>
      </c>
      <c r="E137" s="79" t="e">
        <f>SUM(E127:E136)/(5*COUNTIF(E127:E136,"&gt;0"))</f>
        <v>#DIV/0!</v>
      </c>
      <c r="F137" s="79" t="e">
        <f t="shared" ref="F137:K137" si="17">SUM(F127:F136)/(5*COUNTIF(F127:F136,"&gt;0"))</f>
        <v>#DIV/0!</v>
      </c>
      <c r="G137" s="79" t="e">
        <f t="shared" si="17"/>
        <v>#DIV/0!</v>
      </c>
      <c r="H137" s="79" t="e">
        <f t="shared" si="17"/>
        <v>#DIV/0!</v>
      </c>
      <c r="I137" s="79" t="e">
        <f t="shared" si="17"/>
        <v>#DIV/0!</v>
      </c>
      <c r="J137" s="79" t="e">
        <f t="shared" si="17"/>
        <v>#DIV/0!</v>
      </c>
      <c r="K137" s="79" t="e">
        <f t="shared" si="17"/>
        <v>#DIV/0!</v>
      </c>
      <c r="L137" s="79" t="e">
        <f>SUM(L127:L136)/COUNTIF(L127:L136,"&gt;0")</f>
        <v>#DIV/0!</v>
      </c>
    </row>
    <row r="141" spans="1:12" x14ac:dyDescent="0.2">
      <c r="A141" s="391">
        <v>45352</v>
      </c>
      <c r="B141" s="391"/>
      <c r="C141" s="391"/>
      <c r="D141" s="391"/>
      <c r="E141" s="391"/>
      <c r="F141" s="391"/>
      <c r="G141" s="391"/>
      <c r="H141" s="391"/>
      <c r="I141" s="391"/>
      <c r="J141" s="391"/>
      <c r="K141" s="391"/>
      <c r="L141" s="391"/>
    </row>
    <row r="142" spans="1:12" ht="25.5" x14ac:dyDescent="0.2">
      <c r="A142" s="76" t="s">
        <v>52</v>
      </c>
      <c r="B142" s="77" t="s">
        <v>53</v>
      </c>
      <c r="C142" s="76" t="s">
        <v>54</v>
      </c>
      <c r="D142" s="77" t="s">
        <v>55</v>
      </c>
      <c r="E142" s="77" t="s">
        <v>56</v>
      </c>
      <c r="F142" s="77" t="s">
        <v>57</v>
      </c>
      <c r="G142" s="77" t="s">
        <v>58</v>
      </c>
      <c r="H142" s="77" t="s">
        <v>59</v>
      </c>
      <c r="I142" s="77" t="s">
        <v>60</v>
      </c>
      <c r="J142" s="77" t="s">
        <v>61</v>
      </c>
      <c r="K142" s="77" t="s">
        <v>62</v>
      </c>
      <c r="L142" s="77" t="s">
        <v>63</v>
      </c>
    </row>
    <row r="143" spans="1:12" x14ac:dyDescent="0.2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9">
        <f t="shared" ref="L143:L152" si="18">SUM(E143:K143)/35</f>
        <v>0</v>
      </c>
    </row>
    <row r="144" spans="1:12" x14ac:dyDescent="0.2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9">
        <f t="shared" si="18"/>
        <v>0</v>
      </c>
    </row>
    <row r="145" spans="1:12" x14ac:dyDescent="0.2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9">
        <f t="shared" si="18"/>
        <v>0</v>
      </c>
    </row>
    <row r="146" spans="1:12" x14ac:dyDescent="0.2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9">
        <f t="shared" si="18"/>
        <v>0</v>
      </c>
    </row>
    <row r="147" spans="1:12" x14ac:dyDescent="0.2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9">
        <f t="shared" si="18"/>
        <v>0</v>
      </c>
    </row>
    <row r="148" spans="1:12" x14ac:dyDescent="0.2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9">
        <f t="shared" si="18"/>
        <v>0</v>
      </c>
    </row>
    <row r="149" spans="1:12" x14ac:dyDescent="0.2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9">
        <f t="shared" si="18"/>
        <v>0</v>
      </c>
    </row>
    <row r="150" spans="1:12" x14ac:dyDescent="0.2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9">
        <f t="shared" si="18"/>
        <v>0</v>
      </c>
    </row>
    <row r="151" spans="1:12" x14ac:dyDescent="0.2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9">
        <f t="shared" si="18"/>
        <v>0</v>
      </c>
    </row>
    <row r="152" spans="1:12" x14ac:dyDescent="0.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9">
        <f t="shared" si="18"/>
        <v>0</v>
      </c>
    </row>
    <row r="153" spans="1:12" ht="25.5" x14ac:dyDescent="0.2">
      <c r="D153" s="85" t="s">
        <v>78</v>
      </c>
      <c r="E153" s="79" t="e">
        <f>SUM(E143:E152)/(5*COUNTIF(E143:E152,"&gt;0"))</f>
        <v>#DIV/0!</v>
      </c>
      <c r="F153" s="79" t="e">
        <f t="shared" ref="F153:K153" si="19">SUM(F143:F152)/(5*COUNTIF(F143:F152,"&gt;0"))</f>
        <v>#DIV/0!</v>
      </c>
      <c r="G153" s="79" t="e">
        <f t="shared" si="19"/>
        <v>#DIV/0!</v>
      </c>
      <c r="H153" s="79" t="e">
        <f t="shared" si="19"/>
        <v>#DIV/0!</v>
      </c>
      <c r="I153" s="79" t="e">
        <f t="shared" si="19"/>
        <v>#DIV/0!</v>
      </c>
      <c r="J153" s="79" t="e">
        <f t="shared" si="19"/>
        <v>#DIV/0!</v>
      </c>
      <c r="K153" s="79" t="e">
        <f t="shared" si="19"/>
        <v>#DIV/0!</v>
      </c>
      <c r="L153" s="79" t="e">
        <f>SUM(L143:L152)/COUNTIF(L143:L152,"&gt;0")</f>
        <v>#DIV/0!</v>
      </c>
    </row>
  </sheetData>
  <mergeCells count="9">
    <mergeCell ref="A109:L109"/>
    <mergeCell ref="A125:L125"/>
    <mergeCell ref="A141:L141"/>
    <mergeCell ref="A12:L12"/>
    <mergeCell ref="A29:L29"/>
    <mergeCell ref="A51:L51"/>
    <mergeCell ref="A65:L65"/>
    <mergeCell ref="A80:L80"/>
    <mergeCell ref="A94:L9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2412-B430-4640-98F8-846FE1784B42}">
  <dimension ref="A1:AM15"/>
  <sheetViews>
    <sheetView zoomScaleNormal="100" workbookViewId="0">
      <pane xSplit="1" ySplit="2" topLeftCell="AC3" activePane="bottomRight" state="frozen"/>
      <selection pane="topRight" activeCell="B1" sqref="B1"/>
      <selection pane="bottomLeft" activeCell="A3" sqref="A3"/>
      <selection pane="bottomRight" activeCell="AM17" sqref="AM17"/>
    </sheetView>
  </sheetViews>
  <sheetFormatPr defaultColWidth="9.33203125" defaultRowHeight="12.75" x14ac:dyDescent="0.2"/>
  <cols>
    <col min="1" max="1" width="19.832031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19.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5.83203125" style="41" customWidth="1"/>
    <col min="33" max="33" width="16.33203125" style="41" customWidth="1"/>
    <col min="34" max="34" width="15.33203125" style="41" customWidth="1"/>
    <col min="35" max="35" width="12.5" style="41" customWidth="1"/>
    <col min="36" max="36" width="13" style="41" customWidth="1"/>
    <col min="37" max="37" width="15" style="41" customWidth="1"/>
    <col min="38" max="38" width="20" style="41" customWidth="1"/>
    <col min="39" max="39" width="22.83203125" style="41" customWidth="1"/>
    <col min="40" max="16384" width="9.33203125" style="41"/>
  </cols>
  <sheetData>
    <row r="1" spans="1:39" s="64" customFormat="1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405" t="s">
        <v>83</v>
      </c>
      <c r="R1" s="406"/>
      <c r="S1" s="406"/>
      <c r="T1" s="406"/>
      <c r="U1" s="406"/>
      <c r="V1" s="406"/>
      <c r="W1" s="406"/>
      <c r="X1" s="406"/>
      <c r="Y1" s="407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63</v>
      </c>
    </row>
    <row r="2" spans="1:39" s="64" customFormat="1" ht="58.5" customHeight="1" x14ac:dyDescent="0.2">
      <c r="A2" s="95" t="s">
        <v>0</v>
      </c>
      <c r="B2" s="98" t="s">
        <v>1</v>
      </c>
      <c r="C2" s="98" t="s">
        <v>2</v>
      </c>
      <c r="D2" s="99" t="s">
        <v>3</v>
      </c>
      <c r="E2" s="99" t="s">
        <v>4</v>
      </c>
      <c r="F2" s="99" t="s">
        <v>5</v>
      </c>
      <c r="G2" s="99" t="s">
        <v>6</v>
      </c>
      <c r="H2" s="99" t="s">
        <v>7</v>
      </c>
      <c r="I2" s="99" t="s">
        <v>8</v>
      </c>
      <c r="J2" s="99" t="s">
        <v>38</v>
      </c>
      <c r="K2" s="100" t="s">
        <v>19</v>
      </c>
      <c r="L2" s="100" t="s">
        <v>20</v>
      </c>
      <c r="M2" s="100" t="s">
        <v>21</v>
      </c>
      <c r="N2" s="100" t="s">
        <v>22</v>
      </c>
      <c r="O2" s="101" t="s">
        <v>23</v>
      </c>
      <c r="P2" s="100" t="s">
        <v>24</v>
      </c>
      <c r="Q2" s="89" t="s">
        <v>25</v>
      </c>
      <c r="R2" s="89" t="s">
        <v>26</v>
      </c>
      <c r="S2" s="89" t="s">
        <v>27</v>
      </c>
      <c r="T2" s="89" t="s">
        <v>346</v>
      </c>
      <c r="U2" s="89" t="s">
        <v>50</v>
      </c>
      <c r="V2" s="89" t="s">
        <v>47</v>
      </c>
      <c r="W2" s="89" t="s">
        <v>48</v>
      </c>
      <c r="X2" s="89" t="s">
        <v>49</v>
      </c>
      <c r="Y2" s="102" t="s">
        <v>28</v>
      </c>
      <c r="Z2" s="103" t="s">
        <v>37</v>
      </c>
      <c r="AA2" s="103" t="s">
        <v>29</v>
      </c>
      <c r="AB2" s="103" t="s">
        <v>30</v>
      </c>
      <c r="AC2" s="103" t="s">
        <v>31</v>
      </c>
      <c r="AD2" s="103" t="s">
        <v>32</v>
      </c>
      <c r="AE2" s="63" t="s">
        <v>34</v>
      </c>
      <c r="AF2" s="51" t="s">
        <v>56</v>
      </c>
      <c r="AG2" s="52" t="s">
        <v>57</v>
      </c>
      <c r="AH2" s="52" t="s">
        <v>58</v>
      </c>
      <c r="AI2" s="52" t="s">
        <v>59</v>
      </c>
      <c r="AJ2" s="52" t="s">
        <v>60</v>
      </c>
      <c r="AK2" s="52" t="s">
        <v>61</v>
      </c>
      <c r="AL2" s="52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INDICATORS'!C2</f>
        <v>0</v>
      </c>
      <c r="C3" s="43">
        <f>'LAGGING INDICATORS'!D2</f>
        <v>0</v>
      </c>
      <c r="D3" s="43">
        <f>'LAGGING INDICATORS'!E2</f>
        <v>0</v>
      </c>
      <c r="E3" s="43">
        <f>'LAGGING INDICATORS'!F2</f>
        <v>0</v>
      </c>
      <c r="F3" s="43">
        <f>'LAGGING INDICATORS'!G2</f>
        <v>0</v>
      </c>
      <c r="G3" s="43">
        <f>'LAGGING INDICATORS'!H2</f>
        <v>0</v>
      </c>
      <c r="H3" s="43">
        <f>'LAGGING INDICATORS'!I2</f>
        <v>0</v>
      </c>
      <c r="I3" s="43">
        <f>'LAGGING INDICATORS'!J2</f>
        <v>0</v>
      </c>
      <c r="J3" s="43">
        <f>'LAGGING INDICATORS'!K2</f>
        <v>30</v>
      </c>
      <c r="K3" s="45">
        <f>'LEADING INDICATORS'!C2</f>
        <v>2</v>
      </c>
      <c r="L3" s="45">
        <f>'LEADING INDICATORS'!D2</f>
        <v>0</v>
      </c>
      <c r="M3" s="45">
        <f>'LEADING INDICATORS'!E2</f>
        <v>0</v>
      </c>
      <c r="N3" s="45">
        <f>'LEADING INDICATORS'!F2</f>
        <v>1</v>
      </c>
      <c r="O3" s="45">
        <f>'LEADING INDICATORS'!G2</f>
        <v>0</v>
      </c>
      <c r="P3" s="45">
        <f>'LEADING INDICATORS'!H2</f>
        <v>1</v>
      </c>
      <c r="Q3" s="48">
        <f>'ENVIRONMENTAL CONTROLS'!C2</f>
        <v>0</v>
      </c>
      <c r="R3" s="48">
        <f>'ENVIRONMENTAL CONTROLS'!D2</f>
        <v>0</v>
      </c>
      <c r="S3" s="48">
        <f>'ENVIRONMENTAL CONTROLS'!E2</f>
        <v>6</v>
      </c>
      <c r="T3" s="54">
        <f>'ENVIRONMENTAL CONTROLS'!F2</f>
        <v>1148</v>
      </c>
      <c r="U3" s="54">
        <f>'ENVIRONMENTAL CONTROLS'!G2</f>
        <v>6939</v>
      </c>
      <c r="V3" s="54">
        <f>'ENVIRONMENTAL CONTROLS'!H2</f>
        <v>3045.6440000000002</v>
      </c>
      <c r="W3" s="54">
        <f>'ENVIRONMENTAL CONTROLS'!I2</f>
        <v>2560.491</v>
      </c>
      <c r="X3" s="54">
        <f>'ENVIRONMENTAL CONTROLS'!J2</f>
        <v>5606.1350000000002</v>
      </c>
      <c r="Y3" s="48">
        <f>'ENVIRONMENTAL CONTROLS'!K2</f>
        <v>0</v>
      </c>
      <c r="Z3" s="55">
        <f>'SAFETY TRAINING'!C2</f>
        <v>1</v>
      </c>
      <c r="AA3" s="55">
        <f>'SAFETY TRAINING'!D2</f>
        <v>8</v>
      </c>
      <c r="AB3" s="55">
        <f>'SAFETY TRAINING'!E2</f>
        <v>6</v>
      </c>
      <c r="AC3" s="55">
        <f>'SAFETY TRAINING'!F2</f>
        <v>10</v>
      </c>
      <c r="AD3" s="56">
        <f>'SAFETY TRAINING'!G2</f>
        <v>12800</v>
      </c>
      <c r="AE3" s="57">
        <f>'5S SCORES'!C2</f>
        <v>0</v>
      </c>
      <c r="AF3" s="58"/>
      <c r="AG3" s="59"/>
      <c r="AH3" s="59"/>
      <c r="AI3" s="59"/>
      <c r="AJ3" s="59"/>
      <c r="AK3" s="59"/>
      <c r="AL3" s="59"/>
      <c r="AM3" s="93"/>
    </row>
    <row r="4" spans="1:39" ht="15.75" x14ac:dyDescent="0.2">
      <c r="A4" s="53">
        <v>45047</v>
      </c>
      <c r="B4" s="43">
        <f>'LAGGING INDICATORS'!C13</f>
        <v>0</v>
      </c>
      <c r="C4" s="43">
        <f>'LAGGING INDICATORS'!D13</f>
        <v>0</v>
      </c>
      <c r="D4" s="43">
        <f>'LAGGING INDICATORS'!E13</f>
        <v>5</v>
      </c>
      <c r="E4" s="43">
        <f>'LAGGING INDICATORS'!F13</f>
        <v>0</v>
      </c>
      <c r="F4" s="43">
        <f>'LAGGING INDICATORS'!G13</f>
        <v>0</v>
      </c>
      <c r="G4" s="43">
        <f>'LAGGING INDICATORS'!H13</f>
        <v>1</v>
      </c>
      <c r="H4" s="43">
        <f>'LAGGING INDICATORS'!I13</f>
        <v>0</v>
      </c>
      <c r="I4" s="43">
        <f>'LAGGING INDICATORS'!J13</f>
        <v>0</v>
      </c>
      <c r="J4" s="43">
        <f>'LAGGING INDICATORS'!K13</f>
        <v>30</v>
      </c>
      <c r="K4" s="45">
        <f>'LEADING INDICATORS'!C13</f>
        <v>2</v>
      </c>
      <c r="L4" s="45">
        <f>'LEADING INDICATORS'!D13</f>
        <v>1</v>
      </c>
      <c r="M4" s="45">
        <f>'LEADING INDICATORS'!E13</f>
        <v>1</v>
      </c>
      <c r="N4" s="45">
        <f>'LEADING INDICATORS'!F13</f>
        <v>1</v>
      </c>
      <c r="O4" s="45">
        <f>'LEADING INDICATORS'!G13</f>
        <v>0</v>
      </c>
      <c r="P4" s="45">
        <f>'LEADING INDICATORS'!H13</f>
        <v>1</v>
      </c>
      <c r="Q4" s="48">
        <f>'ENVIRONMENTAL CONTROLS'!C13</f>
        <v>24</v>
      </c>
      <c r="R4" s="48">
        <f>'ENVIRONMENTAL CONTROLS'!D13</f>
        <v>0</v>
      </c>
      <c r="S4" s="48">
        <f>'ENVIRONMENTAL CONTROLS'!E13</f>
        <v>0</v>
      </c>
      <c r="T4" s="54">
        <f>'ENVIRONMENTAL CONTROLS'!F13</f>
        <v>2263.1999999999998</v>
      </c>
      <c r="U4" s="54">
        <f>'ENVIRONMENTAL CONTROLS'!G13</f>
        <v>11648</v>
      </c>
      <c r="V4" s="54">
        <f>'ENVIRONMENTAL CONTROLS'!H13</f>
        <v>6004.2695999999996</v>
      </c>
      <c r="W4" s="54">
        <f>'ENVIRONMENTAL CONTROLS'!I13</f>
        <v>4298.1120000000001</v>
      </c>
      <c r="X4" s="54">
        <f>'ENVIRONMENTAL CONTROLS'!J13</f>
        <v>10302.381600000001</v>
      </c>
      <c r="Y4" s="48">
        <f>'ENVIRONMENTAL CONTROLS'!K13</f>
        <v>0</v>
      </c>
      <c r="Z4" s="55">
        <f>'SAFETY TRAINING'!C13</f>
        <v>0</v>
      </c>
      <c r="AA4" s="55">
        <f>'SAFETY TRAINING'!D13</f>
        <v>0</v>
      </c>
      <c r="AB4" s="55">
        <f>'SAFETY TRAINING'!E13</f>
        <v>0</v>
      </c>
      <c r="AC4" s="55">
        <f>'SAFETY TRAINING'!F13</f>
        <v>0</v>
      </c>
      <c r="AD4" s="56">
        <f>'SAFETY TRAINING'!G13</f>
        <v>0</v>
      </c>
      <c r="AE4" s="57">
        <f>'5S SCORES'!C13</f>
        <v>0</v>
      </c>
      <c r="AF4" s="58"/>
      <c r="AG4" s="59"/>
      <c r="AH4" s="59"/>
      <c r="AI4" s="59"/>
      <c r="AJ4" s="59"/>
      <c r="AK4" s="59"/>
      <c r="AL4" s="59"/>
      <c r="AM4" s="94"/>
    </row>
    <row r="5" spans="1:39" ht="15.75" x14ac:dyDescent="0.2">
      <c r="A5" s="53">
        <v>45078</v>
      </c>
      <c r="B5" s="43">
        <f>'LAGGING INDICATORS'!C24</f>
        <v>0</v>
      </c>
      <c r="C5" s="43">
        <f>'LAGGING INDICATORS'!D24</f>
        <v>0</v>
      </c>
      <c r="D5" s="43">
        <f>'LAGGING INDICATORS'!E24</f>
        <v>0</v>
      </c>
      <c r="E5" s="43">
        <f>'LAGGING INDICATORS'!F24</f>
        <v>0</v>
      </c>
      <c r="F5" s="43">
        <f>'LAGGING INDICATORS'!G24</f>
        <v>0</v>
      </c>
      <c r="G5" s="43">
        <f>'LAGGING INDICATORS'!H24</f>
        <v>0</v>
      </c>
      <c r="H5" s="43">
        <f>'LAGGING INDICATORS'!I24</f>
        <v>0</v>
      </c>
      <c r="I5" s="43">
        <f>'LAGGING INDICATORS'!J24</f>
        <v>0</v>
      </c>
      <c r="J5" s="43">
        <f>'LAGGING INDICATORS'!K24</f>
        <v>30</v>
      </c>
      <c r="K5" s="45">
        <f>'LEADING INDICATORS'!C24</f>
        <v>3</v>
      </c>
      <c r="L5" s="45">
        <f>'LEADING INDICATORS'!D24</f>
        <v>0</v>
      </c>
      <c r="M5" s="45">
        <f>'LEADING INDICATORS'!E24</f>
        <v>0</v>
      </c>
      <c r="N5" s="45">
        <f>'LEADING INDICATORS'!F24</f>
        <v>1</v>
      </c>
      <c r="O5" s="45">
        <f>'LEADING INDICATORS'!G24</f>
        <v>1</v>
      </c>
      <c r="P5" s="45">
        <f>'LEADING INDICATORS'!H24</f>
        <v>1</v>
      </c>
      <c r="Q5" s="48">
        <f>'ENVIRONMENTAL CONTROLS'!C24</f>
        <v>12</v>
      </c>
      <c r="R5" s="48">
        <f>'ENVIRONMENTAL CONTROLS'!D24</f>
        <v>0</v>
      </c>
      <c r="S5" s="48">
        <f>'ENVIRONMENTAL CONTROLS'!E24</f>
        <v>0</v>
      </c>
      <c r="T5" s="54">
        <f>'ENVIRONMENTAL CONTROLS'!F24</f>
        <v>2082.7999999999997</v>
      </c>
      <c r="U5" s="54">
        <f>'ENVIRONMENTAL CONTROLS'!G24</f>
        <v>8603</v>
      </c>
      <c r="V5" s="54">
        <f>'ENVIRONMENTAL CONTROLS'!H24</f>
        <v>5525.6683999999996</v>
      </c>
      <c r="W5" s="54">
        <f>'ENVIRONMENTAL CONTROLS'!I24</f>
        <v>3174.5070000000001</v>
      </c>
      <c r="X5" s="54">
        <f>'ENVIRONMENTAL CONTROLS'!J24</f>
        <v>8700.1754000000001</v>
      </c>
      <c r="Y5" s="48">
        <f>'ENVIRONMENTAL CONTROLS'!K24</f>
        <v>0</v>
      </c>
      <c r="Z5" s="55">
        <f>'SAFETY TRAINING'!C24</f>
        <v>1</v>
      </c>
      <c r="AA5" s="55">
        <f>'SAFETY TRAINING'!D24</f>
        <v>23</v>
      </c>
      <c r="AB5" s="55">
        <f>'SAFETY TRAINING'!E24</f>
        <v>12</v>
      </c>
      <c r="AC5" s="55">
        <f>'SAFETY TRAINING'!F24</f>
        <v>27.4</v>
      </c>
      <c r="AD5" s="56">
        <f>'SAFETY TRAINING'!G24</f>
        <v>12181.82</v>
      </c>
      <c r="AE5" s="57">
        <f>'5S SCORES'!C24</f>
        <v>0.54110000000000003</v>
      </c>
      <c r="AF5" s="58">
        <f>'EQUIPMENT QLTY KPI'!E9</f>
        <v>0.76666666666666672</v>
      </c>
      <c r="AG5" s="58">
        <f>'EQUIPMENT QLTY KPI'!F9</f>
        <v>0.83333333333333337</v>
      </c>
      <c r="AH5" s="58">
        <f>'EQUIPMENT QLTY KPI'!G9</f>
        <v>0.83333333333333337</v>
      </c>
      <c r="AI5" s="58">
        <f>'EQUIPMENT QLTY KPI'!H9</f>
        <v>0.8</v>
      </c>
      <c r="AJ5" s="58">
        <f>'EQUIPMENT QLTY KPI'!I9</f>
        <v>0.9</v>
      </c>
      <c r="AK5" s="58">
        <f>'EQUIPMENT QLTY KPI'!J9</f>
        <v>0.9</v>
      </c>
      <c r="AL5" s="58">
        <f>'EQUIPMENT QLTY KPI'!K9</f>
        <v>0.93333333333333335</v>
      </c>
      <c r="AM5" s="93">
        <f>'EQUIPMENT QLTY KPI'!L9</f>
        <v>0.85238095238095235</v>
      </c>
    </row>
    <row r="6" spans="1:39" ht="15.75" x14ac:dyDescent="0.2">
      <c r="A6" s="53">
        <v>45108</v>
      </c>
      <c r="B6" s="43">
        <f>'LAGGING INDICATORS'!C35</f>
        <v>0</v>
      </c>
      <c r="C6" s="43">
        <f>'LAGGING INDICATORS'!D35</f>
        <v>0</v>
      </c>
      <c r="D6" s="43">
        <f>'LAGGING INDICATORS'!E35</f>
        <v>0</v>
      </c>
      <c r="E6" s="43">
        <f>'LAGGING INDICATORS'!F35</f>
        <v>0</v>
      </c>
      <c r="F6" s="43">
        <f>'LAGGING INDICATORS'!G35</f>
        <v>0</v>
      </c>
      <c r="G6" s="43">
        <f>'LAGGING INDICATORS'!H35</f>
        <v>0</v>
      </c>
      <c r="H6" s="43">
        <f>'LAGGING INDICATORS'!I35</f>
        <v>0</v>
      </c>
      <c r="I6" s="43">
        <f>'LAGGING INDICATORS'!J35</f>
        <v>0</v>
      </c>
      <c r="J6" s="43">
        <f>'LAGGING INDICATORS'!K35</f>
        <v>31</v>
      </c>
      <c r="K6" s="45">
        <f>'LEADING INDICATORS'!C35</f>
        <v>3</v>
      </c>
      <c r="L6" s="45">
        <f>'LEADING INDICATORS'!D35</f>
        <v>0</v>
      </c>
      <c r="M6" s="45">
        <f>'LEADING INDICATORS'!E35</f>
        <v>1</v>
      </c>
      <c r="N6" s="45">
        <f>'LEADING INDICATORS'!F35</f>
        <v>1</v>
      </c>
      <c r="O6" s="45">
        <f>'LEADING INDICATORS'!G35</f>
        <v>0</v>
      </c>
      <c r="P6" s="45">
        <f>'LEADING INDICATORS'!H35</f>
        <v>1</v>
      </c>
      <c r="Q6" s="48">
        <f>'ENVIRONMENTAL CONTROLS'!C35</f>
        <v>0</v>
      </c>
      <c r="R6" s="48">
        <f>'ENVIRONMENTAL CONTROLS'!D35</f>
        <v>0</v>
      </c>
      <c r="S6" s="48">
        <f>'ENVIRONMENTAL CONTROLS'!E35</f>
        <v>0</v>
      </c>
      <c r="T6" s="54">
        <f>'ENVIRONMENTAL CONTROLS'!F35</f>
        <v>1213.5999999999999</v>
      </c>
      <c r="U6" s="54">
        <f>'ENVIRONMENTAL CONTROLS'!G35</f>
        <v>8102</v>
      </c>
      <c r="V6" s="54">
        <f>'ENVIRONMENTAL CONTROLS'!H35</f>
        <v>3219.6807999999996</v>
      </c>
      <c r="W6" s="54">
        <f>'ENVIRONMENTAL CONTROLS'!I35</f>
        <v>2989.6379999999999</v>
      </c>
      <c r="X6" s="54">
        <f>'ENVIRONMENTAL CONTROLS'!J35</f>
        <v>6209.3187999999991</v>
      </c>
      <c r="Y6" s="48">
        <f>'ENVIRONMENTAL CONTROLS'!K35</f>
        <v>0</v>
      </c>
      <c r="Z6" s="55">
        <f>'SAFETY TRAINING'!C35</f>
        <v>1</v>
      </c>
      <c r="AA6" s="55">
        <f>'SAFETY TRAINING'!D35</f>
        <v>1</v>
      </c>
      <c r="AB6" s="55">
        <f>'SAFETY TRAINING'!E35</f>
        <v>1</v>
      </c>
      <c r="AC6" s="55">
        <f>'SAFETY TRAINING'!F35</f>
        <v>5</v>
      </c>
      <c r="AD6" s="56">
        <f>'SAFETY TRAINING'!G35</f>
        <v>0</v>
      </c>
      <c r="AE6" s="57">
        <f>'5S SCORES'!C35</f>
        <v>0.63980000000000004</v>
      </c>
      <c r="AF6" s="58">
        <f>'EQUIPMENT QLTY KPI'!E26</f>
        <v>0.85</v>
      </c>
      <c r="AG6" s="58">
        <f>'EQUIPMENT QLTY KPI'!F26</f>
        <v>0.8833333333333333</v>
      </c>
      <c r="AH6" s="58">
        <f>'EQUIPMENT QLTY KPI'!G26</f>
        <v>0.85</v>
      </c>
      <c r="AI6" s="58">
        <f>'EQUIPMENT QLTY KPI'!H26</f>
        <v>0.8833333333333333</v>
      </c>
      <c r="AJ6" s="58">
        <f>'EQUIPMENT QLTY KPI'!I26</f>
        <v>0.78333333333333333</v>
      </c>
      <c r="AK6" s="58">
        <f>'EQUIPMENT QLTY KPI'!J26</f>
        <v>0.85</v>
      </c>
      <c r="AL6" s="58">
        <f>'EQUIPMENT QLTY KPI'!K26</f>
        <v>0.8</v>
      </c>
      <c r="AM6" s="93">
        <f>'EQUIPMENT QLTY KPI'!L26</f>
        <v>0.84285714285714286</v>
      </c>
    </row>
    <row r="7" spans="1:39" ht="15.75" x14ac:dyDescent="0.2">
      <c r="A7" s="53">
        <v>45139</v>
      </c>
      <c r="B7" s="43">
        <f>'LAGGING INDICATORS'!C46</f>
        <v>0</v>
      </c>
      <c r="C7" s="43">
        <f>'LAGGING INDICATORS'!D46</f>
        <v>0</v>
      </c>
      <c r="D7" s="43">
        <f>'LAGGING INDICATORS'!E46</f>
        <v>0</v>
      </c>
      <c r="E7" s="43">
        <f>'LAGGING INDICATORS'!F46</f>
        <v>0</v>
      </c>
      <c r="F7" s="43">
        <f>'LAGGING INDICATORS'!G46</f>
        <v>0</v>
      </c>
      <c r="G7" s="43">
        <f>'LAGGING INDICATORS'!H46</f>
        <v>0</v>
      </c>
      <c r="H7" s="43">
        <f>'LAGGING INDICATORS'!I46</f>
        <v>0</v>
      </c>
      <c r="I7" s="43">
        <f>'LAGGING INDICATORS'!J46</f>
        <v>0</v>
      </c>
      <c r="J7" s="43">
        <f>'LAGGING INDICATORS'!K46</f>
        <v>31</v>
      </c>
      <c r="K7" s="45">
        <f>'LEADING INDICATORS'!C46</f>
        <v>3</v>
      </c>
      <c r="L7" s="45">
        <f>'LEADING INDICATORS'!D46</f>
        <v>0</v>
      </c>
      <c r="M7" s="45">
        <f>'LEADING INDICATORS'!E46</f>
        <v>0</v>
      </c>
      <c r="N7" s="45">
        <f>'LEADING INDICATORS'!F46</f>
        <v>1</v>
      </c>
      <c r="O7" s="45">
        <f>'LEADING INDICATORS'!G46</f>
        <v>0</v>
      </c>
      <c r="P7" s="45">
        <f>'LEADING INDICATORS'!H46</f>
        <v>1</v>
      </c>
      <c r="Q7" s="48">
        <f>'ENVIRONMENTAL CONTROLS'!C46</f>
        <v>8</v>
      </c>
      <c r="R7" s="48">
        <f>'ENVIRONMENTAL CONTROLS'!D46</f>
        <v>0</v>
      </c>
      <c r="S7" s="48">
        <f>'ENVIRONMENTAL CONTROLS'!E46</f>
        <v>9.5</v>
      </c>
      <c r="T7" s="54">
        <f>'ENVIRONMENTAL CONTROLS'!F46</f>
        <v>1148</v>
      </c>
      <c r="U7" s="54">
        <f>'ENVIRONMENTAL CONTROLS'!G46</f>
        <v>10500</v>
      </c>
      <c r="V7" s="54">
        <f>'ENVIRONMENTAL CONTROLS'!H46</f>
        <v>3045.6440000000002</v>
      </c>
      <c r="W7" s="54">
        <f>'ENVIRONMENTAL CONTROLS'!I46</f>
        <v>3874.5</v>
      </c>
      <c r="X7" s="54">
        <f>'ENVIRONMENTAL CONTROLS'!J46</f>
        <v>6920.1440000000002</v>
      </c>
      <c r="Y7" s="48">
        <f>'ENVIRONMENTAL CONTROLS'!K46</f>
        <v>0</v>
      </c>
      <c r="Z7" s="55">
        <f>'SAFETY TRAINING'!C46</f>
        <v>2</v>
      </c>
      <c r="AA7" s="55">
        <f>'SAFETY TRAINING'!D46</f>
        <v>18</v>
      </c>
      <c r="AB7" s="55">
        <f>'SAFETY TRAINING'!E46</f>
        <v>15</v>
      </c>
      <c r="AC7" s="55">
        <f>'SAFETY TRAINING'!F46</f>
        <v>36.5</v>
      </c>
      <c r="AD7" s="56">
        <f>'SAFETY TRAINING'!G46</f>
        <v>0</v>
      </c>
      <c r="AE7" s="57">
        <f>'5S SCORES'!C46</f>
        <v>0.72399999999999998</v>
      </c>
      <c r="AF7" s="58">
        <f>'EQUIPMENT QLTY KPI'!E48</f>
        <v>0.90588235294117647</v>
      </c>
      <c r="AG7" s="58">
        <f>'EQUIPMENT QLTY KPI'!F48</f>
        <v>0.85882352941176465</v>
      </c>
      <c r="AH7" s="58">
        <f>'EQUIPMENT QLTY KPI'!G48</f>
        <v>0.90588235294117647</v>
      </c>
      <c r="AI7" s="58">
        <f>'EQUIPMENT QLTY KPI'!H48</f>
        <v>0.8</v>
      </c>
      <c r="AJ7" s="58">
        <f>'EQUIPMENT QLTY KPI'!I48</f>
        <v>0.77647058823529413</v>
      </c>
      <c r="AK7" s="58">
        <f>'EQUIPMENT QLTY KPI'!J48</f>
        <v>0.87058823529411766</v>
      </c>
      <c r="AL7" s="58">
        <f>'EQUIPMENT QLTY KPI'!K48</f>
        <v>0.81176470588235294</v>
      </c>
      <c r="AM7" s="93">
        <f>'EQUIPMENT QLTY KPI'!L48</f>
        <v>0.84705882352941197</v>
      </c>
    </row>
    <row r="8" spans="1:39" ht="15.75" x14ac:dyDescent="0.2">
      <c r="A8" s="53">
        <v>45170</v>
      </c>
      <c r="B8" s="43">
        <f>'LAGGING INDICATORS'!C57</f>
        <v>0</v>
      </c>
      <c r="C8" s="43">
        <f>'LAGGING INDICATORS'!D57</f>
        <v>0</v>
      </c>
      <c r="D8" s="43">
        <f>'LAGGING INDICATORS'!E57</f>
        <v>0</v>
      </c>
      <c r="E8" s="43">
        <f>'LAGGING INDICATORS'!F57</f>
        <v>0</v>
      </c>
      <c r="F8" s="43">
        <f>'LAGGING INDICATORS'!G57</f>
        <v>0</v>
      </c>
      <c r="G8" s="43">
        <f>'LAGGING INDICATORS'!H57</f>
        <v>0</v>
      </c>
      <c r="H8" s="43">
        <f>'LAGGING INDICATORS'!I57</f>
        <v>0</v>
      </c>
      <c r="I8" s="43">
        <f>'LAGGING INDICATORS'!J57</f>
        <v>0</v>
      </c>
      <c r="J8" s="43">
        <f>'LAGGING INDICATORS'!K57</f>
        <v>0</v>
      </c>
      <c r="K8" s="45">
        <f>'LEADING INDICATORS'!C57</f>
        <v>0</v>
      </c>
      <c r="L8" s="45">
        <f>'LEADING INDICATORS'!D57</f>
        <v>0</v>
      </c>
      <c r="M8" s="45">
        <f>'LEADING INDICATORS'!E57</f>
        <v>0</v>
      </c>
      <c r="N8" s="45">
        <f>'LEADING INDICATORS'!F57</f>
        <v>0</v>
      </c>
      <c r="O8" s="45">
        <f>'LEADING INDICATORS'!G57</f>
        <v>0</v>
      </c>
      <c r="P8" s="45">
        <f>'LEADING INDICATORS'!H57</f>
        <v>0</v>
      </c>
      <c r="Q8" s="48">
        <f>'ENVIRONMENTAL CONTROLS'!C57</f>
        <v>0</v>
      </c>
      <c r="R8" s="48">
        <f>'ENVIRONMENTAL CONTROLS'!D57</f>
        <v>0</v>
      </c>
      <c r="S8" s="48">
        <f>'ENVIRONMENTAL CONTROLS'!E57</f>
        <v>0</v>
      </c>
      <c r="T8" s="54">
        <f>'ENVIRONMENTAL CONTROLS'!F57</f>
        <v>0</v>
      </c>
      <c r="U8" s="54">
        <f>'ENVIRONMENTAL CONTROLS'!G57</f>
        <v>0</v>
      </c>
      <c r="V8" s="54">
        <f>'ENVIRONMENTAL CONTROLS'!H57</f>
        <v>0</v>
      </c>
      <c r="W8" s="54">
        <f>'ENVIRONMENTAL CONTROLS'!I57</f>
        <v>0</v>
      </c>
      <c r="X8" s="54">
        <f>'ENVIRONMENTAL CONTROLS'!J57</f>
        <v>0</v>
      </c>
      <c r="Y8" s="48">
        <f>'ENVIRONMENTAL CONTROLS'!K57</f>
        <v>0</v>
      </c>
      <c r="Z8" s="55">
        <f>'SAFETY TRAINING'!C57</f>
        <v>1</v>
      </c>
      <c r="AA8" s="55">
        <f>'SAFETY TRAINING'!D57</f>
        <v>14</v>
      </c>
      <c r="AB8" s="55">
        <f>'SAFETY TRAINING'!E57</f>
        <v>13</v>
      </c>
      <c r="AC8" s="55">
        <f>'SAFETY TRAINING'!F57</f>
        <v>19.5</v>
      </c>
      <c r="AD8" s="56">
        <f>'SAFETY TRAINING'!G57</f>
        <v>11623.54</v>
      </c>
      <c r="AE8" s="57">
        <f>'5S SCORES'!C57</f>
        <v>0</v>
      </c>
      <c r="AF8" s="58" t="e">
        <f>'EQUIPMENT QLTY KPI'!E62</f>
        <v>#DIV/0!</v>
      </c>
      <c r="AG8" s="58" t="e">
        <f>'EQUIPMENT QLTY KPI'!F62</f>
        <v>#DIV/0!</v>
      </c>
      <c r="AH8" s="58" t="e">
        <f>'EQUIPMENT QLTY KPI'!G62</f>
        <v>#DIV/0!</v>
      </c>
      <c r="AI8" s="58" t="e">
        <f>'EQUIPMENT QLTY KPI'!H62</f>
        <v>#DIV/0!</v>
      </c>
      <c r="AJ8" s="58" t="e">
        <f>'EQUIPMENT QLTY KPI'!I62</f>
        <v>#DIV/0!</v>
      </c>
      <c r="AK8" s="58" t="e">
        <f>'EQUIPMENT QLTY KPI'!J62</f>
        <v>#DIV/0!</v>
      </c>
      <c r="AL8" s="58" t="e">
        <f>'EQUIPMENT QLTY KPI'!K62</f>
        <v>#DIV/0!</v>
      </c>
      <c r="AM8" s="93" t="e">
        <f>'EQUIPMENT QLTY KPI'!L62</f>
        <v>#DIV/0!</v>
      </c>
    </row>
    <row r="9" spans="1:39" ht="15.75" x14ac:dyDescent="0.2">
      <c r="A9" s="53">
        <v>45200</v>
      </c>
      <c r="B9" s="43">
        <f>'LAGGING INDICATORS'!C68</f>
        <v>0</v>
      </c>
      <c r="C9" s="43">
        <f>'LAGGING INDICATORS'!D68</f>
        <v>0</v>
      </c>
      <c r="D9" s="43">
        <f>'LAGGING INDICATORS'!E68</f>
        <v>0</v>
      </c>
      <c r="E9" s="43">
        <f>'LAGGING INDICATORS'!F68</f>
        <v>0</v>
      </c>
      <c r="F9" s="43">
        <f>'LAGGING INDICATORS'!G68</f>
        <v>0</v>
      </c>
      <c r="G9" s="43">
        <f>'LAGGING INDICATORS'!H68</f>
        <v>0</v>
      </c>
      <c r="H9" s="43">
        <f>'LAGGING INDICATORS'!I68</f>
        <v>0</v>
      </c>
      <c r="I9" s="43">
        <f>'LAGGING INDICATORS'!J68</f>
        <v>0</v>
      </c>
      <c r="J9" s="43">
        <f>'LAGGING INDICATORS'!K68</f>
        <v>0</v>
      </c>
      <c r="K9" s="45">
        <f>'LEADING INDICATORS'!C68</f>
        <v>0</v>
      </c>
      <c r="L9" s="45">
        <f>'LEADING INDICATORS'!D68</f>
        <v>0</v>
      </c>
      <c r="M9" s="45">
        <f>'LEADING INDICATORS'!E68</f>
        <v>0</v>
      </c>
      <c r="N9" s="45">
        <f>'LEADING INDICATORS'!F68</f>
        <v>0</v>
      </c>
      <c r="O9" s="45">
        <f>'LEADING INDICATORS'!G68</f>
        <v>0</v>
      </c>
      <c r="P9" s="45">
        <f>'LEADING INDICATORS'!H68</f>
        <v>0</v>
      </c>
      <c r="Q9" s="48">
        <f>'ENVIRONMENTAL CONTROLS'!C68</f>
        <v>0</v>
      </c>
      <c r="R9" s="48">
        <f>'ENVIRONMENTAL CONTROLS'!D68</f>
        <v>0</v>
      </c>
      <c r="S9" s="48">
        <f>'ENVIRONMENTAL CONTROLS'!E68</f>
        <v>0</v>
      </c>
      <c r="T9" s="54">
        <f>'ENVIRONMENTAL CONTROLS'!F68</f>
        <v>0</v>
      </c>
      <c r="U9" s="54">
        <f>'ENVIRONMENTAL CONTROLS'!G68</f>
        <v>0</v>
      </c>
      <c r="V9" s="54">
        <f>'ENVIRONMENTAL CONTROLS'!H68</f>
        <v>0</v>
      </c>
      <c r="W9" s="54">
        <f>'ENVIRONMENTAL CONTROLS'!I68</f>
        <v>0</v>
      </c>
      <c r="X9" s="54">
        <f>'ENVIRONMENTAL CONTROLS'!J68</f>
        <v>0</v>
      </c>
      <c r="Y9" s="48">
        <f>'ENVIRONMENTAL CONTROLS'!K68</f>
        <v>0</v>
      </c>
      <c r="Z9" s="55">
        <f>'SAFETY TRAINING'!C68</f>
        <v>0</v>
      </c>
      <c r="AA9" s="55">
        <f>'SAFETY TRAINING'!D68</f>
        <v>0</v>
      </c>
      <c r="AB9" s="55">
        <f>'SAFETY TRAINING'!E68</f>
        <v>0</v>
      </c>
      <c r="AC9" s="55">
        <f>'SAFETY TRAINING'!F68</f>
        <v>0</v>
      </c>
      <c r="AD9" s="56">
        <f>'SAFETY TRAINING'!G68</f>
        <v>0</v>
      </c>
      <c r="AE9" s="57">
        <f>'5S SCORES'!C68</f>
        <v>0</v>
      </c>
      <c r="AF9" s="58" t="e">
        <f>'EQUIPMENT QLTY KPI'!E77</f>
        <v>#DIV/0!</v>
      </c>
      <c r="AG9" s="58" t="e">
        <f>'EQUIPMENT QLTY KPI'!F77</f>
        <v>#DIV/0!</v>
      </c>
      <c r="AH9" s="58" t="e">
        <f>'EQUIPMENT QLTY KPI'!G77</f>
        <v>#DIV/0!</v>
      </c>
      <c r="AI9" s="58" t="e">
        <f>'EQUIPMENT QLTY KPI'!H77</f>
        <v>#DIV/0!</v>
      </c>
      <c r="AJ9" s="58" t="e">
        <f>'EQUIPMENT QLTY KPI'!I77</f>
        <v>#DIV/0!</v>
      </c>
      <c r="AK9" s="58" t="e">
        <f>'EQUIPMENT QLTY KPI'!J77</f>
        <v>#DIV/0!</v>
      </c>
      <c r="AL9" s="58" t="e">
        <f>'EQUIPMENT QLTY KPI'!K77</f>
        <v>#DIV/0!</v>
      </c>
      <c r="AM9" s="93" t="e">
        <f>'EQUIPMENT QLTY KPI'!L77</f>
        <v>#DIV/0!</v>
      </c>
    </row>
    <row r="10" spans="1:39" ht="15.75" x14ac:dyDescent="0.2">
      <c r="A10" s="53">
        <v>45231</v>
      </c>
      <c r="B10" s="43">
        <f>'LAGGING INDICATORS'!C79</f>
        <v>0</v>
      </c>
      <c r="C10" s="43">
        <f>'LAGGING INDICATORS'!D79</f>
        <v>0</v>
      </c>
      <c r="D10" s="43">
        <f>'LAGGING INDICATORS'!E79</f>
        <v>0</v>
      </c>
      <c r="E10" s="43">
        <f>'LAGGING INDICATORS'!F79</f>
        <v>0</v>
      </c>
      <c r="F10" s="43">
        <f>'LAGGING INDICATORS'!G79</f>
        <v>0</v>
      </c>
      <c r="G10" s="43">
        <f>'LAGGING INDICATORS'!H79</f>
        <v>0</v>
      </c>
      <c r="H10" s="43">
        <f>'LAGGING INDICATORS'!I79</f>
        <v>0</v>
      </c>
      <c r="I10" s="43">
        <f>'LAGGING INDICATORS'!J79</f>
        <v>0</v>
      </c>
      <c r="J10" s="43">
        <f>'LAGGING INDICATORS'!K79</f>
        <v>0</v>
      </c>
      <c r="K10" s="45">
        <f>'LEADING INDICATORS'!C79</f>
        <v>0</v>
      </c>
      <c r="L10" s="45">
        <f>'LEADING INDICATORS'!D79</f>
        <v>0</v>
      </c>
      <c r="M10" s="45">
        <f>'LEADING INDICATORS'!E79</f>
        <v>0</v>
      </c>
      <c r="N10" s="45">
        <f>'LEADING INDICATORS'!F79</f>
        <v>0</v>
      </c>
      <c r="O10" s="45">
        <f>'LEADING INDICATORS'!G79</f>
        <v>0</v>
      </c>
      <c r="P10" s="45">
        <f>'LEADING INDICATORS'!H79</f>
        <v>0</v>
      </c>
      <c r="Q10" s="48">
        <f>'ENVIRONMENTAL CONTROLS'!C79</f>
        <v>0</v>
      </c>
      <c r="R10" s="48">
        <f>'ENVIRONMENTAL CONTROLS'!D79</f>
        <v>0</v>
      </c>
      <c r="S10" s="48">
        <f>'ENVIRONMENTAL CONTROLS'!E79</f>
        <v>0</v>
      </c>
      <c r="T10" s="54">
        <f>'ENVIRONMENTAL CONTROLS'!F79</f>
        <v>0</v>
      </c>
      <c r="U10" s="54">
        <f>'ENVIRONMENTAL CONTROLS'!G79</f>
        <v>0</v>
      </c>
      <c r="V10" s="54">
        <f>'ENVIRONMENTAL CONTROLS'!H79</f>
        <v>0</v>
      </c>
      <c r="W10" s="54">
        <f>'ENVIRONMENTAL CONTROLS'!I79</f>
        <v>0</v>
      </c>
      <c r="X10" s="54">
        <f>'ENVIRONMENTAL CONTROLS'!J79</f>
        <v>0</v>
      </c>
      <c r="Y10" s="48">
        <f>'ENVIRONMENTAL CONTROLS'!K79</f>
        <v>0</v>
      </c>
      <c r="Z10" s="55">
        <f>'SAFETY TRAINING'!C79</f>
        <v>0</v>
      </c>
      <c r="AA10" s="55">
        <f>'SAFETY TRAINING'!D79</f>
        <v>0</v>
      </c>
      <c r="AB10" s="55">
        <f>'SAFETY TRAINING'!E79</f>
        <v>0</v>
      </c>
      <c r="AC10" s="55">
        <f>'SAFETY TRAINING'!F79</f>
        <v>0</v>
      </c>
      <c r="AD10" s="56">
        <f>'SAFETY TRAINING'!G79</f>
        <v>0</v>
      </c>
      <c r="AE10" s="57">
        <f>'5S SCORES'!C79</f>
        <v>0</v>
      </c>
      <c r="AF10" s="58" t="e">
        <f>'EQUIPMENT QLTY KPI'!E91</f>
        <v>#DIV/0!</v>
      </c>
      <c r="AG10" s="58" t="e">
        <f>'EQUIPMENT QLTY KPI'!F91</f>
        <v>#DIV/0!</v>
      </c>
      <c r="AH10" s="58" t="e">
        <f>'EQUIPMENT QLTY KPI'!G91</f>
        <v>#DIV/0!</v>
      </c>
      <c r="AI10" s="58" t="e">
        <f>'EQUIPMENT QLTY KPI'!H91</f>
        <v>#DIV/0!</v>
      </c>
      <c r="AJ10" s="58" t="e">
        <f>'EQUIPMENT QLTY KPI'!I91</f>
        <v>#DIV/0!</v>
      </c>
      <c r="AK10" s="58" t="e">
        <f>'EQUIPMENT QLTY KPI'!J91</f>
        <v>#DIV/0!</v>
      </c>
      <c r="AL10" s="58" t="e">
        <f>'EQUIPMENT QLTY KPI'!K91</f>
        <v>#DIV/0!</v>
      </c>
      <c r="AM10" s="93" t="e">
        <f>'EQUIPMENT QLTY KPI'!L91</f>
        <v>#DIV/0!</v>
      </c>
    </row>
    <row r="11" spans="1:39" ht="15.75" x14ac:dyDescent="0.2">
      <c r="A11" s="53">
        <v>45261</v>
      </c>
      <c r="B11" s="43">
        <f>'LAGGING INDICATORS'!C90</f>
        <v>0</v>
      </c>
      <c r="C11" s="43">
        <f>'LAGGING INDICATORS'!D90</f>
        <v>0</v>
      </c>
      <c r="D11" s="43">
        <f>'LAGGING INDICATORS'!E90</f>
        <v>0</v>
      </c>
      <c r="E11" s="43">
        <f>'LAGGING INDICATORS'!F90</f>
        <v>0</v>
      </c>
      <c r="F11" s="43">
        <f>'LAGGING INDICATORS'!G90</f>
        <v>0</v>
      </c>
      <c r="G11" s="43">
        <f>'LAGGING INDICATORS'!H90</f>
        <v>0</v>
      </c>
      <c r="H11" s="43">
        <f>'LAGGING INDICATORS'!I90</f>
        <v>0</v>
      </c>
      <c r="I11" s="43">
        <f>'LAGGING INDICATORS'!J90</f>
        <v>0</v>
      </c>
      <c r="J11" s="43">
        <f>'LAGGING INDICATORS'!K90</f>
        <v>0</v>
      </c>
      <c r="K11" s="45">
        <f>'LEADING INDICATORS'!C90</f>
        <v>0</v>
      </c>
      <c r="L11" s="45">
        <f>'LEADING INDICATORS'!D90</f>
        <v>0</v>
      </c>
      <c r="M11" s="45">
        <f>'LEADING INDICATORS'!E90</f>
        <v>0</v>
      </c>
      <c r="N11" s="45">
        <f>'LEADING INDICATORS'!F90</f>
        <v>0</v>
      </c>
      <c r="O11" s="45">
        <f>'LEADING INDICATORS'!G90</f>
        <v>0</v>
      </c>
      <c r="P11" s="45">
        <f>'LEADING INDICATORS'!H90</f>
        <v>0</v>
      </c>
      <c r="Q11" s="48">
        <f>'ENVIRONMENTAL CONTROLS'!C90</f>
        <v>0</v>
      </c>
      <c r="R11" s="48">
        <f>'ENVIRONMENTAL CONTROLS'!D90</f>
        <v>0</v>
      </c>
      <c r="S11" s="48">
        <f>'ENVIRONMENTAL CONTROLS'!E90</f>
        <v>0</v>
      </c>
      <c r="T11" s="54">
        <f>'ENVIRONMENTAL CONTROLS'!F90</f>
        <v>0</v>
      </c>
      <c r="U11" s="54">
        <f>'ENVIRONMENTAL CONTROLS'!G90</f>
        <v>0</v>
      </c>
      <c r="V11" s="54">
        <f>'ENVIRONMENTAL CONTROLS'!H90</f>
        <v>0</v>
      </c>
      <c r="W11" s="54">
        <f>'ENVIRONMENTAL CONTROLS'!I90</f>
        <v>0</v>
      </c>
      <c r="X11" s="54">
        <f>'ENVIRONMENTAL CONTROLS'!J90</f>
        <v>0</v>
      </c>
      <c r="Y11" s="48">
        <f>'ENVIRONMENTAL CONTROLS'!K90</f>
        <v>0</v>
      </c>
      <c r="Z11" s="55">
        <f>'SAFETY TRAINING'!C90</f>
        <v>0</v>
      </c>
      <c r="AA11" s="55">
        <f>'SAFETY TRAINING'!D90</f>
        <v>0</v>
      </c>
      <c r="AB11" s="55">
        <f>'SAFETY TRAINING'!E90</f>
        <v>0</v>
      </c>
      <c r="AC11" s="55">
        <f>'SAFETY TRAINING'!F90</f>
        <v>0</v>
      </c>
      <c r="AD11" s="56">
        <f>'SAFETY TRAINING'!G90</f>
        <v>0</v>
      </c>
      <c r="AE11" s="57">
        <f>'5S SCORES'!C90</f>
        <v>0</v>
      </c>
      <c r="AF11" s="58" t="e">
        <f>'EQUIPMENT QLTY KPI'!E106</f>
        <v>#DIV/0!</v>
      </c>
      <c r="AG11" s="58" t="e">
        <f>'EQUIPMENT QLTY KPI'!F106</f>
        <v>#DIV/0!</v>
      </c>
      <c r="AH11" s="58" t="e">
        <f>'EQUIPMENT QLTY KPI'!G106</f>
        <v>#DIV/0!</v>
      </c>
      <c r="AI11" s="58" t="e">
        <f>'EQUIPMENT QLTY KPI'!H106</f>
        <v>#DIV/0!</v>
      </c>
      <c r="AJ11" s="58" t="e">
        <f>'EQUIPMENT QLTY KPI'!I106</f>
        <v>#DIV/0!</v>
      </c>
      <c r="AK11" s="58" t="e">
        <f>'EQUIPMENT QLTY KPI'!J106</f>
        <v>#DIV/0!</v>
      </c>
      <c r="AL11" s="58" t="e">
        <f>'EQUIPMENT QLTY KPI'!K106</f>
        <v>#DIV/0!</v>
      </c>
      <c r="AM11" s="93" t="e">
        <f>'EQUIPMENT QLTY KPI'!L106</f>
        <v>#DIV/0!</v>
      </c>
    </row>
    <row r="12" spans="1:39" ht="15.75" x14ac:dyDescent="0.2">
      <c r="A12" s="53">
        <v>45292</v>
      </c>
      <c r="B12" s="43">
        <f>'LAGGING INDICATORS'!C101</f>
        <v>0</v>
      </c>
      <c r="C12" s="43">
        <f>'LAGGING INDICATORS'!D101</f>
        <v>0</v>
      </c>
      <c r="D12" s="43">
        <f>'LAGGING INDICATORS'!E101</f>
        <v>0</v>
      </c>
      <c r="E12" s="43">
        <f>'LAGGING INDICATORS'!F101</f>
        <v>0</v>
      </c>
      <c r="F12" s="43">
        <f>'LAGGING INDICATORS'!G101</f>
        <v>0</v>
      </c>
      <c r="G12" s="43">
        <f>'LAGGING INDICATORS'!H101</f>
        <v>0</v>
      </c>
      <c r="H12" s="43">
        <f>'LAGGING INDICATORS'!I101</f>
        <v>0</v>
      </c>
      <c r="I12" s="43">
        <f>'LAGGING INDICATORS'!J101</f>
        <v>0</v>
      </c>
      <c r="J12" s="43">
        <f>'LAGGING INDICATORS'!K101</f>
        <v>0</v>
      </c>
      <c r="K12" s="45">
        <f>'LEADING INDICATORS'!C101</f>
        <v>0</v>
      </c>
      <c r="L12" s="45">
        <f>'LEADING INDICATORS'!D101</f>
        <v>0</v>
      </c>
      <c r="M12" s="45">
        <f>'LEADING INDICATORS'!E101</f>
        <v>0</v>
      </c>
      <c r="N12" s="45">
        <f>'LEADING INDICATORS'!F101</f>
        <v>0</v>
      </c>
      <c r="O12" s="45">
        <f>'LEADING INDICATORS'!G101</f>
        <v>0</v>
      </c>
      <c r="P12" s="45">
        <f>'LEADING INDICATORS'!H101</f>
        <v>0</v>
      </c>
      <c r="Q12" s="48">
        <f>'ENVIRONMENTAL CONTROLS'!C101</f>
        <v>0</v>
      </c>
      <c r="R12" s="48">
        <f>'ENVIRONMENTAL CONTROLS'!D101</f>
        <v>0</v>
      </c>
      <c r="S12" s="48">
        <f>'ENVIRONMENTAL CONTROLS'!E101</f>
        <v>0</v>
      </c>
      <c r="T12" s="54">
        <f>'ENVIRONMENTAL CONTROLS'!F101</f>
        <v>0</v>
      </c>
      <c r="U12" s="54">
        <f>'ENVIRONMENTAL CONTROLS'!G101</f>
        <v>0</v>
      </c>
      <c r="V12" s="54">
        <f>'ENVIRONMENTAL CONTROLS'!H101</f>
        <v>0</v>
      </c>
      <c r="W12" s="54">
        <f>'ENVIRONMENTAL CONTROLS'!I101</f>
        <v>0</v>
      </c>
      <c r="X12" s="54">
        <f>'ENVIRONMENTAL CONTROLS'!J101</f>
        <v>0</v>
      </c>
      <c r="Y12" s="48">
        <f>'ENVIRONMENTAL CONTROLS'!K101</f>
        <v>0</v>
      </c>
      <c r="Z12" s="55">
        <f>'SAFETY TRAINING'!C101</f>
        <v>0</v>
      </c>
      <c r="AA12" s="55">
        <f>'SAFETY TRAINING'!D101</f>
        <v>0</v>
      </c>
      <c r="AB12" s="55">
        <f>'SAFETY TRAINING'!E101</f>
        <v>0</v>
      </c>
      <c r="AC12" s="55">
        <f>'SAFETY TRAINING'!F101</f>
        <v>0</v>
      </c>
      <c r="AD12" s="56">
        <f>'SAFETY TRAINING'!G101</f>
        <v>0</v>
      </c>
      <c r="AE12" s="57">
        <f>'5S SCORES'!C101</f>
        <v>0</v>
      </c>
      <c r="AF12" s="58" t="e">
        <f>'EQUIPMENT QLTY KPI'!E122</f>
        <v>#DIV/0!</v>
      </c>
      <c r="AG12" s="58" t="e">
        <f>'EQUIPMENT QLTY KPI'!F122</f>
        <v>#DIV/0!</v>
      </c>
      <c r="AH12" s="58" t="e">
        <f>'EQUIPMENT QLTY KPI'!G122</f>
        <v>#DIV/0!</v>
      </c>
      <c r="AI12" s="58" t="e">
        <f>'EQUIPMENT QLTY KPI'!H122</f>
        <v>#DIV/0!</v>
      </c>
      <c r="AJ12" s="58" t="e">
        <f>'EQUIPMENT QLTY KPI'!I122</f>
        <v>#DIV/0!</v>
      </c>
      <c r="AK12" s="58" t="e">
        <f>'EQUIPMENT QLTY KPI'!J122</f>
        <v>#DIV/0!</v>
      </c>
      <c r="AL12" s="58" t="e">
        <f>'EQUIPMENT QLTY KPI'!K122</f>
        <v>#DIV/0!</v>
      </c>
      <c r="AM12" s="93" t="e">
        <f>'EQUIPMENT QLTY KPI'!L122</f>
        <v>#DIV/0!</v>
      </c>
    </row>
    <row r="13" spans="1:39" ht="15.75" x14ac:dyDescent="0.2">
      <c r="A13" s="53">
        <v>45323</v>
      </c>
      <c r="B13" s="43">
        <f>'LAGGING INDICATORS'!C112</f>
        <v>0</v>
      </c>
      <c r="C13" s="43">
        <f>'LAGGING INDICATORS'!D112</f>
        <v>0</v>
      </c>
      <c r="D13" s="43">
        <f>'LAGGING INDICATORS'!E112</f>
        <v>0</v>
      </c>
      <c r="E13" s="43">
        <f>'LAGGING INDICATORS'!F112</f>
        <v>0</v>
      </c>
      <c r="F13" s="43">
        <f>'LAGGING INDICATORS'!G112</f>
        <v>0</v>
      </c>
      <c r="G13" s="43">
        <f>'LAGGING INDICATORS'!H112</f>
        <v>0</v>
      </c>
      <c r="H13" s="43">
        <f>'LAGGING INDICATORS'!I112</f>
        <v>0</v>
      </c>
      <c r="I13" s="43">
        <f>'LAGGING INDICATORS'!J112</f>
        <v>0</v>
      </c>
      <c r="J13" s="43">
        <f>'LAGGING INDICATORS'!K112</f>
        <v>0</v>
      </c>
      <c r="K13" s="45">
        <f>'LEADING INDICATORS'!C112</f>
        <v>0</v>
      </c>
      <c r="L13" s="45">
        <f>'LEADING INDICATORS'!D112</f>
        <v>0</v>
      </c>
      <c r="M13" s="45">
        <f>'LEADING INDICATORS'!E112</f>
        <v>0</v>
      </c>
      <c r="N13" s="45">
        <f>'LEADING INDICATORS'!F112</f>
        <v>0</v>
      </c>
      <c r="O13" s="45">
        <f>'LEADING INDICATORS'!G112</f>
        <v>0</v>
      </c>
      <c r="P13" s="45">
        <f>'LEADING INDICATORS'!H112</f>
        <v>0</v>
      </c>
      <c r="Q13" s="48">
        <f>'ENVIRONMENTAL CONTROLS'!C112</f>
        <v>0</v>
      </c>
      <c r="R13" s="48">
        <f>'ENVIRONMENTAL CONTROLS'!D112</f>
        <v>0</v>
      </c>
      <c r="S13" s="48">
        <f>'ENVIRONMENTAL CONTROLS'!E112</f>
        <v>0</v>
      </c>
      <c r="T13" s="54">
        <f>'ENVIRONMENTAL CONTROLS'!F112</f>
        <v>0</v>
      </c>
      <c r="U13" s="54">
        <f>'ENVIRONMENTAL CONTROLS'!G112</f>
        <v>0</v>
      </c>
      <c r="V13" s="54">
        <f>'ENVIRONMENTAL CONTROLS'!H112</f>
        <v>0</v>
      </c>
      <c r="W13" s="54">
        <f>'ENVIRONMENTAL CONTROLS'!I112</f>
        <v>0</v>
      </c>
      <c r="X13" s="54">
        <f>'ENVIRONMENTAL CONTROLS'!J112</f>
        <v>0</v>
      </c>
      <c r="Y13" s="48">
        <f>'ENVIRONMENTAL CONTROLS'!K112</f>
        <v>0</v>
      </c>
      <c r="Z13" s="55">
        <f>'SAFETY TRAINING'!C112</f>
        <v>0</v>
      </c>
      <c r="AA13" s="55">
        <f>'SAFETY TRAINING'!D112</f>
        <v>0</v>
      </c>
      <c r="AB13" s="55">
        <f>'SAFETY TRAINING'!E112</f>
        <v>0</v>
      </c>
      <c r="AC13" s="55">
        <f>'SAFETY TRAINING'!F112</f>
        <v>0</v>
      </c>
      <c r="AD13" s="56">
        <f>'SAFETY TRAINING'!G112</f>
        <v>0</v>
      </c>
      <c r="AE13" s="57">
        <f>'5S SCORES'!C112</f>
        <v>0</v>
      </c>
      <c r="AF13" s="58" t="e">
        <f>'EQUIPMENT QLTY KPI'!E137</f>
        <v>#DIV/0!</v>
      </c>
      <c r="AG13" s="58" t="e">
        <f>'EQUIPMENT QLTY KPI'!F137</f>
        <v>#DIV/0!</v>
      </c>
      <c r="AH13" s="58" t="e">
        <f>'EQUIPMENT QLTY KPI'!G137</f>
        <v>#DIV/0!</v>
      </c>
      <c r="AI13" s="58" t="e">
        <f>'EQUIPMENT QLTY KPI'!H137</f>
        <v>#DIV/0!</v>
      </c>
      <c r="AJ13" s="58" t="e">
        <f>'EQUIPMENT QLTY KPI'!I137</f>
        <v>#DIV/0!</v>
      </c>
      <c r="AK13" s="58" t="e">
        <f>'EQUIPMENT QLTY KPI'!J137</f>
        <v>#DIV/0!</v>
      </c>
      <c r="AL13" s="58" t="e">
        <f>'EQUIPMENT QLTY KPI'!K137</f>
        <v>#DIV/0!</v>
      </c>
      <c r="AM13" s="93" t="e">
        <f>'EQUIPMENT QLTY KPI'!L137</f>
        <v>#DIV/0!</v>
      </c>
    </row>
    <row r="14" spans="1:39" ht="15.75" x14ac:dyDescent="0.2">
      <c r="A14" s="53">
        <v>45352</v>
      </c>
      <c r="B14" s="43">
        <f>'LAGGING INDICATORS'!C123</f>
        <v>0</v>
      </c>
      <c r="C14" s="43">
        <f>'LAGGING INDICATORS'!D123</f>
        <v>0</v>
      </c>
      <c r="D14" s="43">
        <f>'LAGGING INDICATORS'!E123</f>
        <v>0</v>
      </c>
      <c r="E14" s="43">
        <f>'LAGGING INDICATORS'!F123</f>
        <v>0</v>
      </c>
      <c r="F14" s="43">
        <f>'LAGGING INDICATORS'!G123</f>
        <v>0</v>
      </c>
      <c r="G14" s="43">
        <f>'LAGGING INDICATORS'!H123</f>
        <v>0</v>
      </c>
      <c r="H14" s="43">
        <f>'LAGGING INDICATORS'!I123</f>
        <v>0</v>
      </c>
      <c r="I14" s="43">
        <f>'LAGGING INDICATORS'!J123</f>
        <v>0</v>
      </c>
      <c r="J14" s="43">
        <f>'LAGGING INDICATORS'!K123</f>
        <v>0</v>
      </c>
      <c r="K14" s="45">
        <f>'LEADING INDICATORS'!C123</f>
        <v>0</v>
      </c>
      <c r="L14" s="45">
        <f>'LEADING INDICATORS'!D123</f>
        <v>0</v>
      </c>
      <c r="M14" s="45">
        <f>'LEADING INDICATORS'!E123</f>
        <v>0</v>
      </c>
      <c r="N14" s="45">
        <f>'LEADING INDICATORS'!F123</f>
        <v>0</v>
      </c>
      <c r="O14" s="45">
        <f>'LEADING INDICATORS'!G123</f>
        <v>0</v>
      </c>
      <c r="P14" s="45">
        <f>'LEADING INDICATORS'!H123</f>
        <v>0</v>
      </c>
      <c r="Q14" s="48">
        <f>'ENVIRONMENTAL CONTROLS'!C123</f>
        <v>0</v>
      </c>
      <c r="R14" s="48">
        <f>'ENVIRONMENTAL CONTROLS'!D123</f>
        <v>0</v>
      </c>
      <c r="S14" s="48">
        <f>'ENVIRONMENTAL CONTROLS'!E123</f>
        <v>0</v>
      </c>
      <c r="T14" s="54">
        <f>'ENVIRONMENTAL CONTROLS'!F123</f>
        <v>0</v>
      </c>
      <c r="U14" s="54">
        <f>'ENVIRONMENTAL CONTROLS'!G123</f>
        <v>0</v>
      </c>
      <c r="V14" s="54">
        <f>'ENVIRONMENTAL CONTROLS'!H123</f>
        <v>0</v>
      </c>
      <c r="W14" s="54">
        <f>'ENVIRONMENTAL CONTROLS'!I123</f>
        <v>0</v>
      </c>
      <c r="X14" s="54">
        <f>'ENVIRONMENTAL CONTROLS'!J123</f>
        <v>0</v>
      </c>
      <c r="Y14" s="48">
        <f>'ENVIRONMENTAL CONTROLS'!K123</f>
        <v>0</v>
      </c>
      <c r="Z14" s="55">
        <f>'SAFETY TRAINING'!C123</f>
        <v>0</v>
      </c>
      <c r="AA14" s="55">
        <f>'SAFETY TRAINING'!D123</f>
        <v>0</v>
      </c>
      <c r="AB14" s="55">
        <f>'SAFETY TRAINING'!E123</f>
        <v>0</v>
      </c>
      <c r="AC14" s="55">
        <f>'SAFETY TRAINING'!F123</f>
        <v>0</v>
      </c>
      <c r="AD14" s="56">
        <f>'SAFETY TRAINING'!G123</f>
        <v>0</v>
      </c>
      <c r="AE14" s="57">
        <f>'5S SCORES'!C123</f>
        <v>0</v>
      </c>
      <c r="AF14" s="58" t="e">
        <f>'EQUIPMENT QLTY KPI'!E153</f>
        <v>#DIV/0!</v>
      </c>
      <c r="AG14" s="58" t="e">
        <f>'EQUIPMENT QLTY KPI'!F153</f>
        <v>#DIV/0!</v>
      </c>
      <c r="AH14" s="58" t="e">
        <f>'EQUIPMENT QLTY KPI'!G153</f>
        <v>#DIV/0!</v>
      </c>
      <c r="AI14" s="58" t="e">
        <f>'EQUIPMENT QLTY KPI'!H153</f>
        <v>#DIV/0!</v>
      </c>
      <c r="AJ14" s="58" t="e">
        <f>'EQUIPMENT QLTY KPI'!I153</f>
        <v>#DIV/0!</v>
      </c>
      <c r="AK14" s="58" t="e">
        <f>'EQUIPMENT QLTY KPI'!J153</f>
        <v>#DIV/0!</v>
      </c>
      <c r="AL14" s="58" t="e">
        <f>'EQUIPMENT QLTY KPI'!K153</f>
        <v>#DIV/0!</v>
      </c>
      <c r="AM14" s="93" t="e">
        <f>'EQUIPMENT QLTY KPI'!L153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5</v>
      </c>
      <c r="E15" s="43">
        <f t="shared" si="0"/>
        <v>0</v>
      </c>
      <c r="F15" s="43">
        <f t="shared" si="0"/>
        <v>0</v>
      </c>
      <c r="G15" s="43">
        <f t="shared" si="0"/>
        <v>1</v>
      </c>
      <c r="H15" s="43">
        <f t="shared" si="0"/>
        <v>0</v>
      </c>
      <c r="I15" s="43">
        <f t="shared" si="0"/>
        <v>0</v>
      </c>
      <c r="J15" s="43">
        <f t="shared" si="0"/>
        <v>152</v>
      </c>
      <c r="K15" s="45">
        <f t="shared" si="0"/>
        <v>13</v>
      </c>
      <c r="L15" s="45">
        <f t="shared" si="0"/>
        <v>1</v>
      </c>
      <c r="M15" s="45">
        <f t="shared" si="0"/>
        <v>2</v>
      </c>
      <c r="N15" s="45">
        <f t="shared" si="0"/>
        <v>5</v>
      </c>
      <c r="O15" s="45">
        <f t="shared" si="0"/>
        <v>1</v>
      </c>
      <c r="P15" s="45">
        <f t="shared" si="0"/>
        <v>5</v>
      </c>
      <c r="Q15" s="54">
        <f t="shared" si="0"/>
        <v>44</v>
      </c>
      <c r="R15" s="54">
        <f t="shared" si="0"/>
        <v>0</v>
      </c>
      <c r="S15" s="54">
        <f t="shared" si="0"/>
        <v>15.5</v>
      </c>
      <c r="T15" s="54">
        <f t="shared" si="0"/>
        <v>7855.6</v>
      </c>
      <c r="U15" s="54">
        <f t="shared" si="0"/>
        <v>45792</v>
      </c>
      <c r="V15" s="54">
        <f t="shared" ref="V15" si="1">SUM(V3:V14)</f>
        <v>20840.906799999997</v>
      </c>
      <c r="W15" s="54">
        <f t="shared" ref="W15" si="2">SUM(W3:W14)</f>
        <v>16897.248</v>
      </c>
      <c r="X15" s="54">
        <f t="shared" ref="X15" si="3">SUM(X3:X14)</f>
        <v>37738.154800000004</v>
      </c>
      <c r="Y15" s="54">
        <f t="shared" si="0"/>
        <v>0</v>
      </c>
      <c r="Z15" s="55">
        <f t="shared" si="0"/>
        <v>6</v>
      </c>
      <c r="AA15" s="55">
        <f t="shared" si="0"/>
        <v>64</v>
      </c>
      <c r="AB15" s="55">
        <f t="shared" si="0"/>
        <v>47</v>
      </c>
      <c r="AC15" s="55">
        <f t="shared" si="0"/>
        <v>98.4</v>
      </c>
      <c r="AD15" s="56">
        <f t="shared" si="0"/>
        <v>36605.360000000001</v>
      </c>
      <c r="AE15" s="57">
        <f t="shared" si="0"/>
        <v>1.9049</v>
      </c>
      <c r="AF15" s="61"/>
      <c r="AG15" s="61"/>
      <c r="AH15" s="61"/>
      <c r="AI15" s="61"/>
      <c r="AJ15" s="61"/>
      <c r="AK15" s="61"/>
      <c r="AL15" s="62"/>
      <c r="AM15" s="94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A4670-DAA1-4FC8-B2D3-C377BDD591A2}">
  <dimension ref="A1"/>
  <sheetViews>
    <sheetView topLeftCell="A10" workbookViewId="0">
      <selection activeCell="AD15" sqref="AD15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C449EE-D524-4DD4-AF84-3EC80633D377}">
  <dimension ref="A1:K133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37" sqref="A37:XFD37"/>
    </sheetView>
  </sheetViews>
  <sheetFormatPr defaultColWidth="9.33203125" defaultRowHeight="15.75" x14ac:dyDescent="0.2"/>
  <cols>
    <col min="1" max="1" width="10.1640625" style="4" bestFit="1" customWidth="1"/>
    <col min="2" max="2" width="29.1640625" style="4" bestFit="1" customWidth="1"/>
    <col min="3" max="3" width="16.6640625" style="4" bestFit="1" customWidth="1"/>
    <col min="4" max="4" width="11.33203125" style="4" bestFit="1" customWidth="1"/>
    <col min="5" max="5" width="14.6640625" style="4" customWidth="1"/>
    <col min="6" max="6" width="15.83203125" style="4" customWidth="1"/>
    <col min="7" max="7" width="19.33203125" style="4" customWidth="1"/>
    <col min="8" max="8" width="21" style="4" customWidth="1"/>
    <col min="9" max="9" width="16.5" style="4" customWidth="1"/>
    <col min="10" max="10" width="22.1640625" style="4" customWidth="1"/>
    <col min="11" max="11" width="14.5" style="4" customWidth="1"/>
    <col min="12" max="16384" width="9.33203125" style="4"/>
  </cols>
  <sheetData>
    <row r="1" spans="1:11" ht="47.25" x14ac:dyDescent="0.2">
      <c r="A1" s="1" t="s">
        <v>0</v>
      </c>
      <c r="B1" s="1" t="s">
        <v>17</v>
      </c>
      <c r="C1" s="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11" t="s">
        <v>38</v>
      </c>
    </row>
    <row r="2" spans="1:11" x14ac:dyDescent="0.2">
      <c r="A2" s="16">
        <v>45017</v>
      </c>
      <c r="B2" s="16" t="s">
        <v>18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30</v>
      </c>
    </row>
    <row r="3" spans="1:11" x14ac:dyDescent="0.2">
      <c r="A3" s="16">
        <v>45017</v>
      </c>
      <c r="B3" s="16" t="s">
        <v>9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30</v>
      </c>
    </row>
    <row r="4" spans="1:11" x14ac:dyDescent="0.2">
      <c r="A4" s="16">
        <v>45017</v>
      </c>
      <c r="B4" s="16" t="s">
        <v>10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30</v>
      </c>
    </row>
    <row r="5" spans="1:11" x14ac:dyDescent="0.2">
      <c r="A5" s="16">
        <v>45017</v>
      </c>
      <c r="B5" s="16" t="s">
        <v>11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30</v>
      </c>
    </row>
    <row r="6" spans="1:11" x14ac:dyDescent="0.2">
      <c r="A6" s="16">
        <v>45017</v>
      </c>
      <c r="B6" s="16" t="s">
        <v>12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30</v>
      </c>
    </row>
    <row r="7" spans="1:11" x14ac:dyDescent="0.2">
      <c r="A7" s="16">
        <v>45017</v>
      </c>
      <c r="B7" s="16" t="s">
        <v>13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30</v>
      </c>
    </row>
    <row r="8" spans="1:11" x14ac:dyDescent="0.2">
      <c r="A8" s="16">
        <v>45017</v>
      </c>
      <c r="B8" s="16" t="s">
        <v>14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30</v>
      </c>
    </row>
    <row r="9" spans="1:11" x14ac:dyDescent="0.2">
      <c r="A9" s="16">
        <v>45017</v>
      </c>
      <c r="B9" s="16" t="s">
        <v>15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30</v>
      </c>
    </row>
    <row r="10" spans="1:11" x14ac:dyDescent="0.2">
      <c r="A10" s="16">
        <v>45017</v>
      </c>
      <c r="B10" s="16" t="s">
        <v>16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30</v>
      </c>
    </row>
    <row r="11" spans="1:11" x14ac:dyDescent="0.2">
      <c r="A11" s="16">
        <v>45017</v>
      </c>
      <c r="B11" s="16" t="s">
        <v>33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30</v>
      </c>
    </row>
    <row r="12" spans="1:11" x14ac:dyDescent="0.2">
      <c r="A12" s="16">
        <v>45017</v>
      </c>
      <c r="B12" s="16" t="s">
        <v>261</v>
      </c>
      <c r="C12" s="233">
        <v>0</v>
      </c>
      <c r="D12" s="233">
        <v>0</v>
      </c>
      <c r="E12" s="233">
        <v>0</v>
      </c>
      <c r="F12" s="233">
        <v>0</v>
      </c>
      <c r="G12" s="233">
        <v>0</v>
      </c>
      <c r="H12" s="233">
        <v>0</v>
      </c>
      <c r="I12" s="233">
        <v>0</v>
      </c>
      <c r="J12" s="233">
        <v>0</v>
      </c>
      <c r="K12" s="233">
        <v>30</v>
      </c>
    </row>
    <row r="13" spans="1:11" x14ac:dyDescent="0.2">
      <c r="A13" s="16">
        <v>45047</v>
      </c>
      <c r="B13" s="16" t="s">
        <v>18</v>
      </c>
      <c r="C13" s="1">
        <v>0</v>
      </c>
      <c r="D13" s="1">
        <v>0</v>
      </c>
      <c r="E13" s="1">
        <v>5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30</v>
      </c>
    </row>
    <row r="14" spans="1:11" x14ac:dyDescent="0.2">
      <c r="A14" s="16">
        <v>45047</v>
      </c>
      <c r="B14" s="16" t="s">
        <v>9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31</v>
      </c>
    </row>
    <row r="15" spans="1:11" x14ac:dyDescent="0.2">
      <c r="A15" s="16">
        <v>45047</v>
      </c>
      <c r="B15" s="16" t="s">
        <v>10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31</v>
      </c>
    </row>
    <row r="16" spans="1:11" x14ac:dyDescent="0.2">
      <c r="A16" s="16">
        <v>45047</v>
      </c>
      <c r="B16" s="16" t="s">
        <v>11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31</v>
      </c>
    </row>
    <row r="17" spans="1:11" x14ac:dyDescent="0.2">
      <c r="A17" s="16">
        <v>45047</v>
      </c>
      <c r="B17" s="16" t="s">
        <v>12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31</v>
      </c>
    </row>
    <row r="18" spans="1:11" x14ac:dyDescent="0.2">
      <c r="A18" s="16">
        <v>45047</v>
      </c>
      <c r="B18" s="16" t="s">
        <v>13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31</v>
      </c>
    </row>
    <row r="19" spans="1:11" x14ac:dyDescent="0.2">
      <c r="A19" s="16">
        <v>45047</v>
      </c>
      <c r="B19" s="16" t="s">
        <v>14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31</v>
      </c>
    </row>
    <row r="20" spans="1:11" x14ac:dyDescent="0.2">
      <c r="A20" s="16">
        <v>45047</v>
      </c>
      <c r="B20" s="16" t="s">
        <v>15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31</v>
      </c>
    </row>
    <row r="21" spans="1:11" x14ac:dyDescent="0.2">
      <c r="A21" s="16">
        <v>45047</v>
      </c>
      <c r="B21" s="16" t="s">
        <v>16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31</v>
      </c>
    </row>
    <row r="22" spans="1:11" x14ac:dyDescent="0.2">
      <c r="A22" s="16">
        <v>45047</v>
      </c>
      <c r="B22" s="16" t="s">
        <v>33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31</v>
      </c>
    </row>
    <row r="23" spans="1:11" x14ac:dyDescent="0.2">
      <c r="A23" s="16">
        <v>45047</v>
      </c>
      <c r="B23" s="16" t="s">
        <v>261</v>
      </c>
      <c r="C23" s="233">
        <v>0</v>
      </c>
      <c r="D23" s="233">
        <v>0</v>
      </c>
      <c r="E23" s="233">
        <v>0</v>
      </c>
      <c r="F23" s="233">
        <v>0</v>
      </c>
      <c r="G23" s="233">
        <v>0</v>
      </c>
      <c r="H23" s="233">
        <v>0</v>
      </c>
      <c r="I23" s="233">
        <v>0</v>
      </c>
      <c r="J23" s="233">
        <v>0</v>
      </c>
      <c r="K23" s="233">
        <v>31</v>
      </c>
    </row>
    <row r="24" spans="1:11" x14ac:dyDescent="0.2">
      <c r="A24" s="16">
        <v>45078</v>
      </c>
      <c r="B24" s="16" t="s">
        <v>18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30</v>
      </c>
    </row>
    <row r="25" spans="1:11" x14ac:dyDescent="0.2">
      <c r="A25" s="16">
        <v>45078</v>
      </c>
      <c r="B25" s="16" t="s">
        <v>9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30</v>
      </c>
    </row>
    <row r="26" spans="1:11" x14ac:dyDescent="0.2">
      <c r="A26" s="16">
        <v>45078</v>
      </c>
      <c r="B26" s="16" t="s">
        <v>10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30</v>
      </c>
    </row>
    <row r="27" spans="1:11" x14ac:dyDescent="0.2">
      <c r="A27" s="16">
        <v>45078</v>
      </c>
      <c r="B27" s="16" t="s">
        <v>11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30</v>
      </c>
    </row>
    <row r="28" spans="1:11" x14ac:dyDescent="0.2">
      <c r="A28" s="16">
        <v>45078</v>
      </c>
      <c r="B28" s="16" t="s">
        <v>12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30</v>
      </c>
    </row>
    <row r="29" spans="1:11" x14ac:dyDescent="0.2">
      <c r="A29" s="16">
        <v>45078</v>
      </c>
      <c r="B29" s="16" t="s">
        <v>13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1</v>
      </c>
      <c r="K29" s="1">
        <v>29</v>
      </c>
    </row>
    <row r="30" spans="1:11" x14ac:dyDescent="0.2">
      <c r="A30" s="16">
        <v>45078</v>
      </c>
      <c r="B30" s="16" t="s">
        <v>14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30</v>
      </c>
    </row>
    <row r="31" spans="1:11" x14ac:dyDescent="0.2">
      <c r="A31" s="16">
        <v>45078</v>
      </c>
      <c r="B31" s="16" t="s">
        <v>15</v>
      </c>
      <c r="C31" s="1">
        <v>0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29</v>
      </c>
    </row>
    <row r="32" spans="1:11" x14ac:dyDescent="0.2">
      <c r="A32" s="16">
        <v>45078</v>
      </c>
      <c r="B32" s="16" t="s">
        <v>16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30</v>
      </c>
    </row>
    <row r="33" spans="1:11" x14ac:dyDescent="0.2">
      <c r="A33" s="16">
        <v>45078</v>
      </c>
      <c r="B33" s="16" t="s">
        <v>33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30</v>
      </c>
    </row>
    <row r="34" spans="1:11" x14ac:dyDescent="0.2">
      <c r="A34" s="16">
        <v>45078</v>
      </c>
      <c r="B34" s="16" t="s">
        <v>261</v>
      </c>
      <c r="C34" s="233">
        <v>0</v>
      </c>
      <c r="D34" s="233">
        <v>0</v>
      </c>
      <c r="E34" s="233">
        <v>0</v>
      </c>
      <c r="F34" s="233">
        <v>0</v>
      </c>
      <c r="G34" s="233">
        <v>0</v>
      </c>
      <c r="H34" s="233">
        <v>0</v>
      </c>
      <c r="I34" s="233">
        <v>0</v>
      </c>
      <c r="J34" s="233">
        <v>0</v>
      </c>
      <c r="K34" s="233">
        <v>30</v>
      </c>
    </row>
    <row r="35" spans="1:11" x14ac:dyDescent="0.2">
      <c r="A35" s="16">
        <v>45108</v>
      </c>
      <c r="B35" s="16" t="s">
        <v>18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31</v>
      </c>
    </row>
    <row r="36" spans="1:11" x14ac:dyDescent="0.2">
      <c r="A36" s="16">
        <v>45108</v>
      </c>
      <c r="B36" s="16" t="s">
        <v>9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31</v>
      </c>
    </row>
    <row r="37" spans="1:11" x14ac:dyDescent="0.2">
      <c r="A37" s="16">
        <v>45108</v>
      </c>
      <c r="B37" s="16" t="s">
        <v>10</v>
      </c>
      <c r="C37" s="235">
        <v>0</v>
      </c>
      <c r="D37" s="235">
        <v>0</v>
      </c>
      <c r="E37" s="235">
        <v>0</v>
      </c>
      <c r="F37" s="235">
        <v>0</v>
      </c>
      <c r="G37" s="235">
        <v>0</v>
      </c>
      <c r="H37" s="235">
        <v>1</v>
      </c>
      <c r="I37" s="235">
        <v>1</v>
      </c>
      <c r="J37" s="235">
        <v>0</v>
      </c>
      <c r="K37" s="235">
        <v>30</v>
      </c>
    </row>
    <row r="38" spans="1:11" x14ac:dyDescent="0.2">
      <c r="A38" s="16">
        <v>45108</v>
      </c>
      <c r="B38" s="16" t="s">
        <v>11</v>
      </c>
      <c r="C38" s="235">
        <v>0</v>
      </c>
      <c r="D38" s="235">
        <v>0</v>
      </c>
      <c r="E38" s="235">
        <v>0</v>
      </c>
      <c r="F38" s="235">
        <v>0</v>
      </c>
      <c r="G38" s="235">
        <v>0</v>
      </c>
      <c r="H38" s="235">
        <v>0</v>
      </c>
      <c r="I38" s="235">
        <v>0</v>
      </c>
      <c r="J38" s="235">
        <v>0</v>
      </c>
      <c r="K38" s="235">
        <v>31</v>
      </c>
    </row>
    <row r="39" spans="1:11" x14ac:dyDescent="0.2">
      <c r="A39" s="16">
        <v>45108</v>
      </c>
      <c r="B39" s="16" t="s">
        <v>12</v>
      </c>
      <c r="C39" s="247">
        <v>0</v>
      </c>
      <c r="D39" s="247">
        <v>0</v>
      </c>
      <c r="E39" s="247">
        <v>0</v>
      </c>
      <c r="F39" s="247">
        <v>0</v>
      </c>
      <c r="G39" s="247">
        <v>0</v>
      </c>
      <c r="H39" s="247">
        <v>0</v>
      </c>
      <c r="I39" s="247">
        <v>0</v>
      </c>
      <c r="J39" s="247">
        <v>0</v>
      </c>
      <c r="K39" s="235">
        <v>31</v>
      </c>
    </row>
    <row r="40" spans="1:11" x14ac:dyDescent="0.2">
      <c r="A40" s="16">
        <v>45108</v>
      </c>
      <c r="B40" s="16" t="s">
        <v>13</v>
      </c>
      <c r="C40" s="247">
        <v>0</v>
      </c>
      <c r="D40" s="247">
        <v>0</v>
      </c>
      <c r="E40" s="247">
        <v>0</v>
      </c>
      <c r="F40" s="247">
        <v>0</v>
      </c>
      <c r="G40" s="247">
        <v>0</v>
      </c>
      <c r="H40" s="247">
        <v>0</v>
      </c>
      <c r="I40" s="247">
        <v>0</v>
      </c>
      <c r="J40" s="247">
        <v>1</v>
      </c>
      <c r="K40" s="247">
        <v>30</v>
      </c>
    </row>
    <row r="41" spans="1:11" x14ac:dyDescent="0.2">
      <c r="A41" s="16">
        <v>45108</v>
      </c>
      <c r="B41" s="16" t="s">
        <v>14</v>
      </c>
      <c r="C41" s="235">
        <v>0</v>
      </c>
      <c r="D41" s="235">
        <v>0</v>
      </c>
      <c r="E41" s="235">
        <v>0</v>
      </c>
      <c r="F41" s="235">
        <v>0</v>
      </c>
      <c r="G41" s="235">
        <v>0</v>
      </c>
      <c r="H41" s="235">
        <v>0</v>
      </c>
      <c r="I41" s="235">
        <v>0</v>
      </c>
      <c r="J41" s="235">
        <v>0</v>
      </c>
      <c r="K41" s="235">
        <v>31</v>
      </c>
    </row>
    <row r="42" spans="1:11" x14ac:dyDescent="0.2">
      <c r="A42" s="16">
        <v>45108</v>
      </c>
      <c r="B42" s="16" t="s">
        <v>15</v>
      </c>
      <c r="C42" s="236">
        <v>0</v>
      </c>
      <c r="D42" s="236">
        <v>0</v>
      </c>
      <c r="E42" s="236">
        <v>0</v>
      </c>
      <c r="F42" s="236">
        <v>0</v>
      </c>
      <c r="G42" s="236">
        <v>0</v>
      </c>
      <c r="H42" s="236">
        <v>0</v>
      </c>
      <c r="I42" s="236">
        <v>0</v>
      </c>
      <c r="J42" s="236">
        <v>0</v>
      </c>
      <c r="K42" s="236">
        <v>31</v>
      </c>
    </row>
    <row r="43" spans="1:11" x14ac:dyDescent="0.2">
      <c r="A43" s="16">
        <v>45108</v>
      </c>
      <c r="B43" s="16" t="s">
        <v>16</v>
      </c>
      <c r="C43" s="235">
        <v>0</v>
      </c>
      <c r="D43" s="235">
        <v>0</v>
      </c>
      <c r="E43" s="235">
        <v>0</v>
      </c>
      <c r="F43" s="235">
        <v>0</v>
      </c>
      <c r="G43" s="235">
        <v>0</v>
      </c>
      <c r="H43" s="235">
        <v>0</v>
      </c>
      <c r="I43" s="235">
        <v>0</v>
      </c>
      <c r="J43" s="235">
        <v>0</v>
      </c>
      <c r="K43" s="235">
        <v>31</v>
      </c>
    </row>
    <row r="44" spans="1:11" ht="18" x14ac:dyDescent="0.2">
      <c r="A44" s="16">
        <v>45108</v>
      </c>
      <c r="B44" s="16" t="s">
        <v>33</v>
      </c>
      <c r="C44" s="114">
        <v>0</v>
      </c>
      <c r="D44" s="114">
        <v>0</v>
      </c>
      <c r="E44" s="114">
        <v>0</v>
      </c>
      <c r="F44" s="114">
        <v>0</v>
      </c>
      <c r="G44" s="114">
        <v>0</v>
      </c>
      <c r="H44" s="114">
        <v>0</v>
      </c>
      <c r="I44" s="114">
        <v>0</v>
      </c>
      <c r="J44" s="114">
        <v>0</v>
      </c>
      <c r="K44" s="114">
        <v>31</v>
      </c>
    </row>
    <row r="45" spans="1:11" x14ac:dyDescent="0.2">
      <c r="A45" s="16">
        <v>45108</v>
      </c>
      <c r="B45" s="16" t="s">
        <v>261</v>
      </c>
      <c r="C45" s="233">
        <v>0</v>
      </c>
      <c r="D45" s="233">
        <v>0</v>
      </c>
      <c r="E45" s="233">
        <v>0</v>
      </c>
      <c r="F45" s="233">
        <v>0</v>
      </c>
      <c r="G45" s="233">
        <v>0</v>
      </c>
      <c r="H45" s="233">
        <v>0</v>
      </c>
      <c r="I45" s="233">
        <v>0</v>
      </c>
      <c r="J45" s="233">
        <v>0</v>
      </c>
      <c r="K45" s="233">
        <v>31</v>
      </c>
    </row>
    <row r="46" spans="1:11" x14ac:dyDescent="0.2">
      <c r="A46" s="16">
        <v>45139</v>
      </c>
      <c r="B46" s="16" t="s">
        <v>18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31</v>
      </c>
    </row>
    <row r="47" spans="1:11" x14ac:dyDescent="0.2">
      <c r="A47" s="16">
        <v>45139</v>
      </c>
      <c r="B47" s="16" t="s">
        <v>9</v>
      </c>
      <c r="C47" s="263">
        <v>0</v>
      </c>
      <c r="D47" s="263">
        <v>0</v>
      </c>
      <c r="E47" s="263">
        <v>0</v>
      </c>
      <c r="F47" s="263">
        <v>0</v>
      </c>
      <c r="G47" s="263">
        <v>0</v>
      </c>
      <c r="H47" s="263">
        <v>0</v>
      </c>
      <c r="I47" s="263">
        <v>0</v>
      </c>
      <c r="J47" s="263">
        <v>0</v>
      </c>
      <c r="K47" s="263">
        <v>31</v>
      </c>
    </row>
    <row r="48" spans="1:11" x14ac:dyDescent="0.2">
      <c r="A48" s="16">
        <v>45139</v>
      </c>
      <c r="B48" s="16" t="s">
        <v>10</v>
      </c>
      <c r="C48" s="263">
        <v>0</v>
      </c>
      <c r="D48" s="263">
        <v>0</v>
      </c>
      <c r="E48" s="263">
        <v>0</v>
      </c>
      <c r="F48" s="263">
        <v>0</v>
      </c>
      <c r="G48" s="263">
        <v>0</v>
      </c>
      <c r="H48" s="263">
        <v>0</v>
      </c>
      <c r="I48" s="263">
        <v>0</v>
      </c>
      <c r="J48" s="263">
        <v>0</v>
      </c>
      <c r="K48" s="263">
        <v>31</v>
      </c>
    </row>
    <row r="49" spans="1:11" x14ac:dyDescent="0.2">
      <c r="A49" s="16">
        <v>45139</v>
      </c>
      <c r="B49" s="16" t="s">
        <v>11</v>
      </c>
      <c r="C49" s="263">
        <v>0</v>
      </c>
      <c r="D49" s="263">
        <v>0</v>
      </c>
      <c r="E49" s="263">
        <v>0</v>
      </c>
      <c r="F49" s="263">
        <v>0</v>
      </c>
      <c r="G49" s="263">
        <v>0</v>
      </c>
      <c r="H49" s="263">
        <v>0</v>
      </c>
      <c r="I49" s="263">
        <v>0</v>
      </c>
      <c r="J49" s="263">
        <v>0</v>
      </c>
      <c r="K49" s="263">
        <v>31</v>
      </c>
    </row>
    <row r="50" spans="1:11" x14ac:dyDescent="0.2">
      <c r="A50" s="16">
        <v>45139</v>
      </c>
      <c r="B50" s="16" t="s">
        <v>12</v>
      </c>
      <c r="C50" s="263">
        <v>0</v>
      </c>
      <c r="D50" s="263">
        <v>0</v>
      </c>
      <c r="E50" s="263">
        <v>0</v>
      </c>
      <c r="F50" s="263">
        <v>0</v>
      </c>
      <c r="G50" s="263">
        <v>0</v>
      </c>
      <c r="H50" s="263">
        <v>0</v>
      </c>
      <c r="I50" s="263">
        <v>0</v>
      </c>
      <c r="J50" s="263">
        <v>0</v>
      </c>
      <c r="K50" s="263">
        <v>31</v>
      </c>
    </row>
    <row r="51" spans="1:11" x14ac:dyDescent="0.2">
      <c r="A51" s="16">
        <v>45139</v>
      </c>
      <c r="B51" s="16" t="s">
        <v>13</v>
      </c>
      <c r="C51" s="263">
        <v>0</v>
      </c>
      <c r="D51" s="263">
        <v>0</v>
      </c>
      <c r="E51" s="263">
        <v>0</v>
      </c>
      <c r="F51" s="263">
        <v>0</v>
      </c>
      <c r="G51" s="263">
        <v>0</v>
      </c>
      <c r="H51" s="263">
        <v>0</v>
      </c>
      <c r="I51" s="263">
        <v>0</v>
      </c>
      <c r="J51" s="263">
        <v>0</v>
      </c>
      <c r="K51" s="263">
        <v>31</v>
      </c>
    </row>
    <row r="52" spans="1:11" x14ac:dyDescent="0.2">
      <c r="A52" s="16">
        <v>45139</v>
      </c>
      <c r="B52" s="16" t="s">
        <v>14</v>
      </c>
      <c r="C52" s="263">
        <v>0</v>
      </c>
      <c r="D52" s="263">
        <v>0</v>
      </c>
      <c r="E52" s="263">
        <v>0</v>
      </c>
      <c r="F52" s="263">
        <v>0</v>
      </c>
      <c r="G52" s="263">
        <v>0</v>
      </c>
      <c r="H52" s="263">
        <v>0</v>
      </c>
      <c r="I52" s="263">
        <v>0</v>
      </c>
      <c r="J52" s="263">
        <v>0</v>
      </c>
      <c r="K52" s="263">
        <v>31</v>
      </c>
    </row>
    <row r="53" spans="1:11" x14ac:dyDescent="0.2">
      <c r="A53" s="16">
        <v>45139</v>
      </c>
      <c r="B53" s="16" t="s">
        <v>15</v>
      </c>
      <c r="C53" s="263">
        <v>0</v>
      </c>
      <c r="D53" s="263">
        <v>0</v>
      </c>
      <c r="E53" s="263">
        <v>0</v>
      </c>
      <c r="F53" s="263">
        <v>0</v>
      </c>
      <c r="G53" s="263">
        <v>0</v>
      </c>
      <c r="H53" s="263">
        <v>0</v>
      </c>
      <c r="I53" s="263">
        <v>0</v>
      </c>
      <c r="J53" s="263">
        <v>0</v>
      </c>
      <c r="K53" s="263">
        <v>31</v>
      </c>
    </row>
    <row r="54" spans="1:11" x14ac:dyDescent="0.2">
      <c r="A54" s="16">
        <v>45139</v>
      </c>
      <c r="B54" s="16" t="s">
        <v>16</v>
      </c>
      <c r="C54" s="263">
        <v>0</v>
      </c>
      <c r="D54" s="263">
        <v>0</v>
      </c>
      <c r="E54" s="263">
        <v>0</v>
      </c>
      <c r="F54" s="263">
        <v>0</v>
      </c>
      <c r="G54" s="263">
        <v>0</v>
      </c>
      <c r="H54" s="263">
        <v>0</v>
      </c>
      <c r="I54" s="263">
        <v>0</v>
      </c>
      <c r="J54" s="263">
        <v>0</v>
      </c>
      <c r="K54" s="263">
        <v>31</v>
      </c>
    </row>
    <row r="55" spans="1:11" x14ac:dyDescent="0.2">
      <c r="A55" s="16">
        <v>45139</v>
      </c>
      <c r="B55" s="16" t="s">
        <v>33</v>
      </c>
      <c r="C55" s="263">
        <v>0</v>
      </c>
      <c r="D55" s="263">
        <v>0</v>
      </c>
      <c r="E55" s="263">
        <v>0</v>
      </c>
      <c r="F55" s="263">
        <v>0</v>
      </c>
      <c r="G55" s="263">
        <v>0</v>
      </c>
      <c r="H55" s="263">
        <v>0</v>
      </c>
      <c r="I55" s="263">
        <v>0</v>
      </c>
      <c r="J55" s="263">
        <v>0</v>
      </c>
      <c r="K55" s="263">
        <v>31</v>
      </c>
    </row>
    <row r="56" spans="1:11" x14ac:dyDescent="0.2">
      <c r="A56" s="16">
        <v>45139</v>
      </c>
      <c r="B56" s="16" t="s">
        <v>261</v>
      </c>
      <c r="C56" s="263">
        <v>0</v>
      </c>
      <c r="D56" s="263">
        <v>0</v>
      </c>
      <c r="E56" s="263">
        <v>0</v>
      </c>
      <c r="F56" s="263">
        <v>0</v>
      </c>
      <c r="G56" s="263">
        <v>0</v>
      </c>
      <c r="H56" s="263">
        <v>0</v>
      </c>
      <c r="I56" s="263">
        <v>0</v>
      </c>
      <c r="J56" s="263">
        <v>0</v>
      </c>
      <c r="K56" s="263">
        <v>31</v>
      </c>
    </row>
    <row r="57" spans="1:11" x14ac:dyDescent="0.2">
      <c r="A57" s="16">
        <v>45170</v>
      </c>
      <c r="B57" s="16" t="s">
        <v>18</v>
      </c>
      <c r="C57" s="1"/>
      <c r="D57" s="1"/>
      <c r="E57" s="1"/>
      <c r="F57" s="1"/>
      <c r="G57" s="1"/>
      <c r="H57" s="1"/>
      <c r="I57" s="1"/>
      <c r="J57" s="1"/>
      <c r="K57" s="1"/>
    </row>
    <row r="58" spans="1:11" x14ac:dyDescent="0.2">
      <c r="A58" s="16">
        <v>45170</v>
      </c>
      <c r="B58" s="16" t="s">
        <v>9</v>
      </c>
      <c r="C58" s="1"/>
      <c r="D58" s="1"/>
      <c r="E58" s="1"/>
      <c r="F58" s="1"/>
      <c r="G58" s="1"/>
      <c r="H58" s="1"/>
      <c r="I58" s="1"/>
      <c r="J58" s="1"/>
      <c r="K58" s="1"/>
    </row>
    <row r="59" spans="1:11" x14ac:dyDescent="0.2">
      <c r="A59" s="16">
        <v>45170</v>
      </c>
      <c r="B59" s="16" t="s">
        <v>10</v>
      </c>
      <c r="C59" s="1"/>
      <c r="D59" s="1"/>
      <c r="E59" s="1"/>
      <c r="F59" s="1"/>
      <c r="G59" s="1"/>
      <c r="H59" s="1"/>
      <c r="I59" s="1"/>
      <c r="J59" s="1"/>
      <c r="K59" s="1"/>
    </row>
    <row r="60" spans="1:11" x14ac:dyDescent="0.2">
      <c r="A60" s="16">
        <v>45170</v>
      </c>
      <c r="B60" s="16" t="s">
        <v>11</v>
      </c>
      <c r="C60" s="1"/>
      <c r="D60" s="1"/>
      <c r="E60" s="1"/>
      <c r="F60" s="1"/>
      <c r="G60" s="1"/>
      <c r="H60" s="1"/>
      <c r="I60" s="1"/>
      <c r="J60" s="1"/>
      <c r="K60" s="1"/>
    </row>
    <row r="61" spans="1:11" x14ac:dyDescent="0.2">
      <c r="A61" s="16">
        <v>45170</v>
      </c>
      <c r="B61" s="16" t="s">
        <v>12</v>
      </c>
      <c r="C61" s="1"/>
      <c r="D61" s="1"/>
      <c r="E61" s="1"/>
      <c r="F61" s="1"/>
      <c r="G61" s="1"/>
      <c r="H61" s="1"/>
      <c r="I61" s="1"/>
      <c r="J61" s="1"/>
      <c r="K61" s="1"/>
    </row>
    <row r="62" spans="1:11" x14ac:dyDescent="0.2">
      <c r="A62" s="16">
        <v>45170</v>
      </c>
      <c r="B62" s="16" t="s">
        <v>13</v>
      </c>
      <c r="C62" s="1"/>
      <c r="D62" s="1"/>
      <c r="E62" s="1"/>
      <c r="F62" s="1"/>
      <c r="G62" s="1"/>
      <c r="H62" s="1"/>
      <c r="I62" s="1"/>
      <c r="J62" s="1"/>
      <c r="K62" s="1"/>
    </row>
    <row r="63" spans="1:11" x14ac:dyDescent="0.2">
      <c r="A63" s="16">
        <v>45170</v>
      </c>
      <c r="B63" s="16" t="s">
        <v>14</v>
      </c>
      <c r="C63" s="1"/>
      <c r="D63" s="1"/>
      <c r="E63" s="1"/>
      <c r="F63" s="1"/>
      <c r="G63" s="1"/>
      <c r="H63" s="1"/>
      <c r="I63" s="1"/>
      <c r="J63" s="1"/>
      <c r="K63" s="1"/>
    </row>
    <row r="64" spans="1:11" x14ac:dyDescent="0.2">
      <c r="A64" s="16">
        <v>45170</v>
      </c>
      <c r="B64" s="16" t="s">
        <v>15</v>
      </c>
      <c r="C64" s="1"/>
      <c r="D64" s="1"/>
      <c r="E64" s="1"/>
      <c r="F64" s="1"/>
      <c r="G64" s="1"/>
      <c r="H64" s="1"/>
      <c r="I64" s="1"/>
      <c r="J64" s="1"/>
      <c r="K64" s="1"/>
    </row>
    <row r="65" spans="1:11" x14ac:dyDescent="0.2">
      <c r="A65" s="16">
        <v>45170</v>
      </c>
      <c r="B65" s="16" t="s">
        <v>16</v>
      </c>
      <c r="C65" s="1"/>
      <c r="D65" s="1"/>
      <c r="E65" s="1"/>
      <c r="F65" s="1"/>
      <c r="G65" s="1"/>
      <c r="H65" s="1"/>
      <c r="I65" s="1"/>
      <c r="J65" s="1"/>
      <c r="K65" s="1"/>
    </row>
    <row r="66" spans="1:11" x14ac:dyDescent="0.2">
      <c r="A66" s="16">
        <v>45170</v>
      </c>
      <c r="B66" s="16" t="s">
        <v>33</v>
      </c>
      <c r="C66" s="1"/>
      <c r="D66" s="1"/>
      <c r="E66" s="1"/>
      <c r="F66" s="1"/>
      <c r="G66" s="1"/>
      <c r="H66" s="1"/>
      <c r="I66" s="1"/>
      <c r="J66" s="1"/>
      <c r="K66" s="1"/>
    </row>
    <row r="67" spans="1:11" x14ac:dyDescent="0.2">
      <c r="A67" s="16">
        <v>45170</v>
      </c>
      <c r="B67" s="16" t="s">
        <v>261</v>
      </c>
      <c r="C67" s="233"/>
      <c r="D67" s="233"/>
      <c r="E67" s="233"/>
      <c r="F67" s="233"/>
      <c r="G67" s="233"/>
      <c r="H67" s="233"/>
      <c r="I67" s="233"/>
      <c r="J67" s="233"/>
      <c r="K67" s="233"/>
    </row>
    <row r="68" spans="1:11" x14ac:dyDescent="0.2">
      <c r="A68" s="16">
        <v>45200</v>
      </c>
      <c r="B68" s="16" t="s">
        <v>18</v>
      </c>
      <c r="C68" s="1"/>
      <c r="D68" s="1"/>
      <c r="E68" s="1"/>
      <c r="F68" s="1"/>
      <c r="G68" s="1"/>
      <c r="H68" s="1"/>
      <c r="I68" s="1"/>
      <c r="J68" s="1"/>
      <c r="K68" s="1"/>
    </row>
    <row r="69" spans="1:11" x14ac:dyDescent="0.2">
      <c r="A69" s="16">
        <v>45200</v>
      </c>
      <c r="B69" s="16" t="s">
        <v>9</v>
      </c>
      <c r="C69" s="1"/>
      <c r="D69" s="1"/>
      <c r="E69" s="1"/>
      <c r="F69" s="1"/>
      <c r="G69" s="1"/>
      <c r="H69" s="1"/>
      <c r="I69" s="1"/>
      <c r="J69" s="1"/>
      <c r="K69" s="1"/>
    </row>
    <row r="70" spans="1:11" x14ac:dyDescent="0.2">
      <c r="A70" s="16">
        <v>45200</v>
      </c>
      <c r="B70" s="16" t="s">
        <v>10</v>
      </c>
      <c r="C70" s="1"/>
      <c r="D70" s="1"/>
      <c r="E70" s="1"/>
      <c r="F70" s="1"/>
      <c r="G70" s="1"/>
      <c r="H70" s="1"/>
      <c r="I70" s="1"/>
      <c r="J70" s="1"/>
      <c r="K70" s="1"/>
    </row>
    <row r="71" spans="1:11" x14ac:dyDescent="0.2">
      <c r="A71" s="16">
        <v>45200</v>
      </c>
      <c r="B71" s="16" t="s">
        <v>11</v>
      </c>
      <c r="C71" s="1"/>
      <c r="D71" s="1"/>
      <c r="E71" s="1"/>
      <c r="F71" s="1"/>
      <c r="G71" s="1"/>
      <c r="H71" s="1"/>
      <c r="I71" s="1"/>
      <c r="J71" s="1"/>
      <c r="K71" s="1"/>
    </row>
    <row r="72" spans="1:11" x14ac:dyDescent="0.2">
      <c r="A72" s="16">
        <v>45200</v>
      </c>
      <c r="B72" s="16" t="s">
        <v>12</v>
      </c>
      <c r="C72" s="1"/>
      <c r="D72" s="1"/>
      <c r="E72" s="1"/>
      <c r="F72" s="1"/>
      <c r="G72" s="1"/>
      <c r="H72" s="1"/>
      <c r="I72" s="1"/>
      <c r="J72" s="1"/>
      <c r="K72" s="1"/>
    </row>
    <row r="73" spans="1:11" x14ac:dyDescent="0.2">
      <c r="A73" s="16">
        <v>45200</v>
      </c>
      <c r="B73" s="16" t="s">
        <v>13</v>
      </c>
      <c r="C73" s="1"/>
      <c r="D73" s="1"/>
      <c r="E73" s="1"/>
      <c r="F73" s="1"/>
      <c r="G73" s="1"/>
      <c r="H73" s="1"/>
      <c r="I73" s="1"/>
      <c r="J73" s="1"/>
      <c r="K73" s="1"/>
    </row>
    <row r="74" spans="1:11" x14ac:dyDescent="0.2">
      <c r="A74" s="16">
        <v>45200</v>
      </c>
      <c r="B74" s="16" t="s">
        <v>14</v>
      </c>
      <c r="C74" s="1"/>
      <c r="D74" s="1"/>
      <c r="E74" s="1"/>
      <c r="F74" s="1"/>
      <c r="G74" s="1"/>
      <c r="H74" s="1"/>
      <c r="I74" s="1"/>
      <c r="J74" s="1"/>
      <c r="K74" s="1"/>
    </row>
    <row r="75" spans="1:11" x14ac:dyDescent="0.2">
      <c r="A75" s="16">
        <v>45200</v>
      </c>
      <c r="B75" s="16" t="s">
        <v>15</v>
      </c>
      <c r="C75" s="1"/>
      <c r="D75" s="1"/>
      <c r="E75" s="1"/>
      <c r="F75" s="1"/>
      <c r="G75" s="1"/>
      <c r="H75" s="1"/>
      <c r="I75" s="1"/>
      <c r="J75" s="1"/>
      <c r="K75" s="1"/>
    </row>
    <row r="76" spans="1:11" x14ac:dyDescent="0.2">
      <c r="A76" s="16">
        <v>45200</v>
      </c>
      <c r="B76" s="16" t="s">
        <v>16</v>
      </c>
      <c r="C76" s="1"/>
      <c r="D76" s="1"/>
      <c r="E76" s="1"/>
      <c r="F76" s="1"/>
      <c r="G76" s="1"/>
      <c r="H76" s="1"/>
      <c r="I76" s="1"/>
      <c r="J76" s="1"/>
      <c r="K76" s="1"/>
    </row>
    <row r="77" spans="1:11" x14ac:dyDescent="0.2">
      <c r="A77" s="16">
        <v>45200</v>
      </c>
      <c r="B77" s="16" t="s">
        <v>33</v>
      </c>
      <c r="C77" s="1"/>
      <c r="D77" s="1"/>
      <c r="E77" s="1"/>
      <c r="F77" s="1"/>
      <c r="G77" s="1"/>
      <c r="H77" s="1"/>
      <c r="I77" s="1"/>
      <c r="J77" s="1"/>
      <c r="K77" s="1"/>
    </row>
    <row r="78" spans="1:11" x14ac:dyDescent="0.2">
      <c r="A78" s="16">
        <v>45200</v>
      </c>
      <c r="B78" s="16" t="s">
        <v>261</v>
      </c>
      <c r="C78" s="233"/>
      <c r="D78" s="233"/>
      <c r="E78" s="233"/>
      <c r="F78" s="233"/>
      <c r="G78" s="233"/>
      <c r="H78" s="233"/>
      <c r="I78" s="233"/>
      <c r="J78" s="233"/>
      <c r="K78" s="233"/>
    </row>
    <row r="79" spans="1:11" x14ac:dyDescent="0.2">
      <c r="A79" s="16">
        <v>45231</v>
      </c>
      <c r="B79" s="16" t="s">
        <v>18</v>
      </c>
      <c r="C79" s="1"/>
      <c r="D79" s="1"/>
      <c r="E79" s="1"/>
      <c r="F79" s="1"/>
      <c r="G79" s="1"/>
      <c r="H79" s="1"/>
      <c r="I79" s="1"/>
      <c r="J79" s="1"/>
      <c r="K79" s="1"/>
    </row>
    <row r="80" spans="1:11" x14ac:dyDescent="0.2">
      <c r="A80" s="16">
        <v>45231</v>
      </c>
      <c r="B80" s="16" t="s">
        <v>9</v>
      </c>
      <c r="C80" s="1"/>
      <c r="D80" s="1"/>
      <c r="E80" s="1"/>
      <c r="F80" s="1"/>
      <c r="G80" s="1"/>
      <c r="H80" s="1"/>
      <c r="I80" s="1"/>
      <c r="J80" s="1"/>
      <c r="K80" s="1"/>
    </row>
    <row r="81" spans="1:11" x14ac:dyDescent="0.2">
      <c r="A81" s="16">
        <v>45231</v>
      </c>
      <c r="B81" s="16" t="s">
        <v>10</v>
      </c>
      <c r="C81" s="1"/>
      <c r="D81" s="1"/>
      <c r="E81" s="1"/>
      <c r="F81" s="1"/>
      <c r="G81" s="1"/>
      <c r="H81" s="1"/>
      <c r="I81" s="1"/>
      <c r="J81" s="1"/>
      <c r="K81" s="1"/>
    </row>
    <row r="82" spans="1:11" x14ac:dyDescent="0.2">
      <c r="A82" s="16">
        <v>45231</v>
      </c>
      <c r="B82" s="16" t="s">
        <v>11</v>
      </c>
      <c r="C82" s="1"/>
      <c r="D82" s="1"/>
      <c r="E82" s="1"/>
      <c r="F82" s="1"/>
      <c r="G82" s="1"/>
      <c r="H82" s="1"/>
      <c r="I82" s="1"/>
      <c r="J82" s="1"/>
      <c r="K82" s="1"/>
    </row>
    <row r="83" spans="1:11" x14ac:dyDescent="0.2">
      <c r="A83" s="16">
        <v>45231</v>
      </c>
      <c r="B83" s="16" t="s">
        <v>12</v>
      </c>
      <c r="C83" s="1"/>
      <c r="D83" s="1"/>
      <c r="E83" s="1"/>
      <c r="F83" s="1"/>
      <c r="G83" s="1"/>
      <c r="H83" s="1"/>
      <c r="I83" s="1"/>
      <c r="J83" s="1"/>
      <c r="K83" s="1"/>
    </row>
    <row r="84" spans="1:11" x14ac:dyDescent="0.2">
      <c r="A84" s="16">
        <v>45231</v>
      </c>
      <c r="B84" s="16" t="s">
        <v>13</v>
      </c>
      <c r="C84" s="1"/>
      <c r="D84" s="1"/>
      <c r="E84" s="1"/>
      <c r="F84" s="1"/>
      <c r="G84" s="1"/>
      <c r="H84" s="1"/>
      <c r="I84" s="1"/>
      <c r="J84" s="1"/>
      <c r="K84" s="1"/>
    </row>
    <row r="85" spans="1:11" x14ac:dyDescent="0.2">
      <c r="A85" s="16">
        <v>45231</v>
      </c>
      <c r="B85" s="16" t="s">
        <v>14</v>
      </c>
      <c r="C85" s="1"/>
      <c r="D85" s="1"/>
      <c r="E85" s="1"/>
      <c r="F85" s="1"/>
      <c r="G85" s="1"/>
      <c r="H85" s="1"/>
      <c r="I85" s="1"/>
      <c r="J85" s="1"/>
      <c r="K85" s="1"/>
    </row>
    <row r="86" spans="1:11" x14ac:dyDescent="0.2">
      <c r="A86" s="16">
        <v>45231</v>
      </c>
      <c r="B86" s="16" t="s">
        <v>15</v>
      </c>
      <c r="C86" s="1"/>
      <c r="D86" s="1"/>
      <c r="E86" s="1"/>
      <c r="F86" s="1"/>
      <c r="G86" s="1"/>
      <c r="H86" s="1"/>
      <c r="I86" s="1"/>
      <c r="J86" s="1"/>
      <c r="K86" s="1"/>
    </row>
    <row r="87" spans="1:11" x14ac:dyDescent="0.2">
      <c r="A87" s="16">
        <v>45231</v>
      </c>
      <c r="B87" s="16" t="s">
        <v>16</v>
      </c>
      <c r="C87" s="1"/>
      <c r="D87" s="1"/>
      <c r="E87" s="1"/>
      <c r="F87" s="1"/>
      <c r="G87" s="1"/>
      <c r="H87" s="1"/>
      <c r="I87" s="1"/>
      <c r="J87" s="1"/>
      <c r="K87" s="1"/>
    </row>
    <row r="88" spans="1:11" x14ac:dyDescent="0.2">
      <c r="A88" s="16">
        <v>45231</v>
      </c>
      <c r="B88" s="16" t="s">
        <v>33</v>
      </c>
      <c r="C88" s="1"/>
      <c r="D88" s="1"/>
      <c r="E88" s="1"/>
      <c r="F88" s="1"/>
      <c r="G88" s="1"/>
      <c r="H88" s="1"/>
      <c r="I88" s="1"/>
      <c r="J88" s="1"/>
      <c r="K88" s="1"/>
    </row>
    <row r="89" spans="1:11" x14ac:dyDescent="0.2">
      <c r="A89" s="16">
        <v>45231</v>
      </c>
      <c r="B89" s="16" t="s">
        <v>261</v>
      </c>
      <c r="C89" s="233"/>
      <c r="D89" s="233"/>
      <c r="E89" s="233"/>
      <c r="F89" s="233"/>
      <c r="G89" s="233"/>
      <c r="H89" s="233"/>
      <c r="I89" s="233"/>
      <c r="J89" s="233"/>
      <c r="K89" s="233"/>
    </row>
    <row r="90" spans="1:11" x14ac:dyDescent="0.2">
      <c r="A90" s="16">
        <v>45261</v>
      </c>
      <c r="B90" s="16" t="s">
        <v>18</v>
      </c>
      <c r="C90" s="1"/>
      <c r="D90" s="1"/>
      <c r="E90" s="1"/>
      <c r="F90" s="1"/>
      <c r="G90" s="1"/>
      <c r="H90" s="1"/>
      <c r="I90" s="1"/>
      <c r="J90" s="1"/>
      <c r="K90" s="1"/>
    </row>
    <row r="91" spans="1:11" x14ac:dyDescent="0.2">
      <c r="A91" s="16">
        <v>45261</v>
      </c>
      <c r="B91" s="16" t="s">
        <v>9</v>
      </c>
      <c r="C91" s="1"/>
      <c r="D91" s="1"/>
      <c r="E91" s="1"/>
      <c r="F91" s="1"/>
      <c r="G91" s="1"/>
      <c r="H91" s="1"/>
      <c r="I91" s="1"/>
      <c r="J91" s="1"/>
      <c r="K91" s="1"/>
    </row>
    <row r="92" spans="1:11" x14ac:dyDescent="0.2">
      <c r="A92" s="16">
        <v>45261</v>
      </c>
      <c r="B92" s="16" t="s">
        <v>10</v>
      </c>
      <c r="C92" s="1"/>
      <c r="D92" s="1"/>
      <c r="E92" s="1"/>
      <c r="F92" s="1"/>
      <c r="G92" s="1"/>
      <c r="H92" s="1"/>
      <c r="I92" s="1"/>
      <c r="J92" s="1"/>
      <c r="K92" s="1"/>
    </row>
    <row r="93" spans="1:11" x14ac:dyDescent="0.2">
      <c r="A93" s="16">
        <v>45261</v>
      </c>
      <c r="B93" s="16" t="s">
        <v>11</v>
      </c>
      <c r="C93" s="1"/>
      <c r="D93" s="1"/>
      <c r="E93" s="1"/>
      <c r="F93" s="1"/>
      <c r="G93" s="1"/>
      <c r="H93" s="1"/>
      <c r="I93" s="1"/>
      <c r="J93" s="1"/>
      <c r="K93" s="1"/>
    </row>
    <row r="94" spans="1:11" x14ac:dyDescent="0.2">
      <c r="A94" s="16">
        <v>45261</v>
      </c>
      <c r="B94" s="16" t="s">
        <v>12</v>
      </c>
      <c r="C94" s="1"/>
      <c r="D94" s="1"/>
      <c r="E94" s="1"/>
      <c r="F94" s="1"/>
      <c r="G94" s="1"/>
      <c r="H94" s="1"/>
      <c r="I94" s="1"/>
      <c r="J94" s="1"/>
      <c r="K94" s="1"/>
    </row>
    <row r="95" spans="1:11" x14ac:dyDescent="0.2">
      <c r="A95" s="16">
        <v>45261</v>
      </c>
      <c r="B95" s="16" t="s">
        <v>13</v>
      </c>
      <c r="C95" s="1"/>
      <c r="D95" s="1"/>
      <c r="E95" s="1"/>
      <c r="F95" s="1"/>
      <c r="G95" s="1"/>
      <c r="H95" s="1"/>
      <c r="I95" s="1"/>
      <c r="J95" s="1"/>
      <c r="K95" s="1"/>
    </row>
    <row r="96" spans="1:11" x14ac:dyDescent="0.2">
      <c r="A96" s="16">
        <v>45261</v>
      </c>
      <c r="B96" s="16" t="s">
        <v>14</v>
      </c>
      <c r="C96" s="1"/>
      <c r="D96" s="1"/>
      <c r="E96" s="1"/>
      <c r="F96" s="1"/>
      <c r="G96" s="1"/>
      <c r="H96" s="1"/>
      <c r="I96" s="1"/>
      <c r="J96" s="1"/>
      <c r="K96" s="1"/>
    </row>
    <row r="97" spans="1:11" x14ac:dyDescent="0.2">
      <c r="A97" s="16">
        <v>45261</v>
      </c>
      <c r="B97" s="16" t="s">
        <v>15</v>
      </c>
      <c r="C97" s="1"/>
      <c r="D97" s="1"/>
      <c r="E97" s="1"/>
      <c r="F97" s="1"/>
      <c r="G97" s="1"/>
      <c r="H97" s="1"/>
      <c r="I97" s="1"/>
      <c r="J97" s="1"/>
      <c r="K97" s="1"/>
    </row>
    <row r="98" spans="1:11" x14ac:dyDescent="0.2">
      <c r="A98" s="16">
        <v>45261</v>
      </c>
      <c r="B98" s="16" t="s">
        <v>16</v>
      </c>
      <c r="C98" s="1"/>
      <c r="D98" s="1"/>
      <c r="E98" s="1"/>
      <c r="F98" s="1"/>
      <c r="G98" s="1"/>
      <c r="H98" s="1"/>
      <c r="I98" s="1"/>
      <c r="J98" s="1"/>
      <c r="K98" s="1"/>
    </row>
    <row r="99" spans="1:11" x14ac:dyDescent="0.2">
      <c r="A99" s="16">
        <v>45261</v>
      </c>
      <c r="B99" s="16" t="s">
        <v>33</v>
      </c>
      <c r="C99" s="1"/>
      <c r="D99" s="1"/>
      <c r="E99" s="1"/>
      <c r="F99" s="1"/>
      <c r="G99" s="1"/>
      <c r="H99" s="1"/>
      <c r="I99" s="1"/>
      <c r="J99" s="1"/>
      <c r="K99" s="1"/>
    </row>
    <row r="100" spans="1:11" x14ac:dyDescent="0.2">
      <c r="A100" s="16">
        <v>45261</v>
      </c>
      <c r="B100" s="16" t="s">
        <v>261</v>
      </c>
      <c r="C100" s="233"/>
      <c r="D100" s="233"/>
      <c r="E100" s="233"/>
      <c r="F100" s="233"/>
      <c r="G100" s="233"/>
      <c r="H100" s="233"/>
      <c r="I100" s="233"/>
      <c r="J100" s="233"/>
      <c r="K100" s="233"/>
    </row>
    <row r="101" spans="1:11" x14ac:dyDescent="0.2">
      <c r="A101" s="16">
        <v>45292</v>
      </c>
      <c r="B101" s="16" t="s">
        <v>18</v>
      </c>
      <c r="C101" s="1"/>
      <c r="D101" s="1"/>
      <c r="E101" s="1"/>
      <c r="F101" s="1"/>
      <c r="G101" s="1"/>
      <c r="H101" s="1"/>
      <c r="I101" s="1"/>
      <c r="J101" s="1"/>
      <c r="K101" s="1"/>
    </row>
    <row r="102" spans="1:11" x14ac:dyDescent="0.2">
      <c r="A102" s="16">
        <v>45292</v>
      </c>
      <c r="B102" s="16" t="s">
        <v>9</v>
      </c>
      <c r="C102" s="1"/>
      <c r="D102" s="1"/>
      <c r="E102" s="1"/>
      <c r="F102" s="1"/>
      <c r="G102" s="1"/>
      <c r="H102" s="1"/>
      <c r="I102" s="1"/>
      <c r="J102" s="1"/>
      <c r="K102" s="1"/>
    </row>
    <row r="103" spans="1:11" x14ac:dyDescent="0.2">
      <c r="A103" s="16">
        <v>45292</v>
      </c>
      <c r="B103" s="16" t="s">
        <v>10</v>
      </c>
      <c r="C103" s="1"/>
      <c r="D103" s="1"/>
      <c r="E103" s="1"/>
      <c r="F103" s="1"/>
      <c r="G103" s="1"/>
      <c r="H103" s="1"/>
      <c r="I103" s="1"/>
      <c r="J103" s="1"/>
      <c r="K103" s="1"/>
    </row>
    <row r="104" spans="1:11" x14ac:dyDescent="0.2">
      <c r="A104" s="16">
        <v>45292</v>
      </c>
      <c r="B104" s="16" t="s">
        <v>11</v>
      </c>
      <c r="C104" s="1"/>
      <c r="D104" s="1"/>
      <c r="E104" s="1"/>
      <c r="F104" s="1"/>
      <c r="G104" s="1"/>
      <c r="H104" s="1"/>
      <c r="I104" s="1"/>
      <c r="J104" s="1"/>
      <c r="K104" s="1"/>
    </row>
    <row r="105" spans="1:11" x14ac:dyDescent="0.2">
      <c r="A105" s="16">
        <v>45292</v>
      </c>
      <c r="B105" s="16" t="s">
        <v>12</v>
      </c>
      <c r="C105" s="1"/>
      <c r="D105" s="1"/>
      <c r="E105" s="1"/>
      <c r="F105" s="1"/>
      <c r="G105" s="1"/>
      <c r="H105" s="1"/>
      <c r="I105" s="1"/>
      <c r="J105" s="1"/>
      <c r="K105" s="1"/>
    </row>
    <row r="106" spans="1:11" x14ac:dyDescent="0.2">
      <c r="A106" s="16">
        <v>45292</v>
      </c>
      <c r="B106" s="16" t="s">
        <v>13</v>
      </c>
      <c r="C106" s="1"/>
      <c r="D106" s="1"/>
      <c r="E106" s="1"/>
      <c r="F106" s="1"/>
      <c r="G106" s="1"/>
      <c r="H106" s="1"/>
      <c r="I106" s="1"/>
      <c r="J106" s="1"/>
      <c r="K106" s="1"/>
    </row>
    <row r="107" spans="1:11" x14ac:dyDescent="0.2">
      <c r="A107" s="16">
        <v>45292</v>
      </c>
      <c r="B107" s="16" t="s">
        <v>14</v>
      </c>
      <c r="C107" s="1"/>
      <c r="D107" s="1"/>
      <c r="E107" s="1"/>
      <c r="F107" s="1"/>
      <c r="G107" s="1"/>
      <c r="H107" s="1"/>
      <c r="I107" s="1"/>
      <c r="J107" s="1"/>
      <c r="K107" s="1"/>
    </row>
    <row r="108" spans="1:11" x14ac:dyDescent="0.2">
      <c r="A108" s="16">
        <v>45292</v>
      </c>
      <c r="B108" s="16" t="s">
        <v>15</v>
      </c>
      <c r="C108" s="1"/>
      <c r="D108" s="1"/>
      <c r="E108" s="1"/>
      <c r="F108" s="1"/>
      <c r="G108" s="1"/>
      <c r="H108" s="1"/>
      <c r="I108" s="1"/>
      <c r="J108" s="1"/>
      <c r="K108" s="1"/>
    </row>
    <row r="109" spans="1:11" x14ac:dyDescent="0.2">
      <c r="A109" s="16">
        <v>45292</v>
      </c>
      <c r="B109" s="16" t="s">
        <v>16</v>
      </c>
      <c r="C109" s="1"/>
      <c r="D109" s="1"/>
      <c r="E109" s="1"/>
      <c r="F109" s="1"/>
      <c r="G109" s="1"/>
      <c r="H109" s="1"/>
      <c r="I109" s="1"/>
      <c r="J109" s="1"/>
      <c r="K109" s="1"/>
    </row>
    <row r="110" spans="1:11" x14ac:dyDescent="0.2">
      <c r="A110" s="16">
        <v>45292</v>
      </c>
      <c r="B110" s="16" t="s">
        <v>33</v>
      </c>
      <c r="C110" s="1"/>
      <c r="D110" s="1"/>
      <c r="E110" s="1"/>
      <c r="F110" s="1"/>
      <c r="G110" s="1"/>
      <c r="H110" s="1"/>
      <c r="I110" s="1"/>
      <c r="J110" s="1"/>
      <c r="K110" s="1"/>
    </row>
    <row r="111" spans="1:11" x14ac:dyDescent="0.2">
      <c r="A111" s="16">
        <v>45292</v>
      </c>
      <c r="B111" s="16" t="s">
        <v>261</v>
      </c>
      <c r="C111" s="233"/>
      <c r="D111" s="233"/>
      <c r="E111" s="233"/>
      <c r="F111" s="233"/>
      <c r="G111" s="233"/>
      <c r="H111" s="233"/>
      <c r="I111" s="233"/>
      <c r="J111" s="233"/>
      <c r="K111" s="233"/>
    </row>
    <row r="112" spans="1:11" x14ac:dyDescent="0.2">
      <c r="A112" s="16">
        <v>45323</v>
      </c>
      <c r="B112" s="16" t="s">
        <v>18</v>
      </c>
      <c r="C112" s="1"/>
      <c r="D112" s="1"/>
      <c r="E112" s="1"/>
      <c r="F112" s="1"/>
      <c r="G112" s="1"/>
      <c r="H112" s="1"/>
      <c r="I112" s="1"/>
      <c r="J112" s="1"/>
      <c r="K112" s="1"/>
    </row>
    <row r="113" spans="1:11" x14ac:dyDescent="0.2">
      <c r="A113" s="16">
        <v>45323</v>
      </c>
      <c r="B113" s="16" t="s">
        <v>9</v>
      </c>
      <c r="C113" s="1"/>
      <c r="D113" s="1"/>
      <c r="E113" s="1"/>
      <c r="F113" s="1"/>
      <c r="G113" s="1"/>
      <c r="H113" s="1"/>
      <c r="I113" s="1"/>
      <c r="J113" s="1"/>
      <c r="K113" s="1"/>
    </row>
    <row r="114" spans="1:11" x14ac:dyDescent="0.2">
      <c r="A114" s="16">
        <v>45323</v>
      </c>
      <c r="B114" s="16" t="s">
        <v>10</v>
      </c>
      <c r="C114" s="1"/>
      <c r="D114" s="1"/>
      <c r="E114" s="1"/>
      <c r="F114" s="1"/>
      <c r="G114" s="1"/>
      <c r="H114" s="1"/>
      <c r="I114" s="1"/>
      <c r="J114" s="1"/>
      <c r="K114" s="1"/>
    </row>
    <row r="115" spans="1:11" x14ac:dyDescent="0.2">
      <c r="A115" s="16">
        <v>45323</v>
      </c>
      <c r="B115" s="16" t="s">
        <v>11</v>
      </c>
      <c r="C115" s="1"/>
      <c r="D115" s="1"/>
      <c r="E115" s="1"/>
      <c r="F115" s="1"/>
      <c r="G115" s="1"/>
      <c r="H115" s="1"/>
      <c r="I115" s="1"/>
      <c r="J115" s="1"/>
      <c r="K115" s="1"/>
    </row>
    <row r="116" spans="1:11" x14ac:dyDescent="0.2">
      <c r="A116" s="16">
        <v>45323</v>
      </c>
      <c r="B116" s="16" t="s">
        <v>12</v>
      </c>
      <c r="C116" s="1"/>
      <c r="D116" s="1"/>
      <c r="E116" s="1"/>
      <c r="F116" s="1"/>
      <c r="G116" s="1"/>
      <c r="H116" s="1"/>
      <c r="I116" s="1"/>
      <c r="J116" s="1"/>
      <c r="K116" s="1"/>
    </row>
    <row r="117" spans="1:11" x14ac:dyDescent="0.2">
      <c r="A117" s="16">
        <v>45323</v>
      </c>
      <c r="B117" s="16" t="s">
        <v>13</v>
      </c>
      <c r="C117" s="1"/>
      <c r="D117" s="1"/>
      <c r="E117" s="1"/>
      <c r="F117" s="1"/>
      <c r="G117" s="1"/>
      <c r="H117" s="1"/>
      <c r="I117" s="1"/>
      <c r="J117" s="1"/>
      <c r="K117" s="1"/>
    </row>
    <row r="118" spans="1:11" x14ac:dyDescent="0.2">
      <c r="A118" s="16">
        <v>45323</v>
      </c>
      <c r="B118" s="16" t="s">
        <v>14</v>
      </c>
      <c r="C118" s="1"/>
      <c r="D118" s="1"/>
      <c r="E118" s="1"/>
      <c r="F118" s="1"/>
      <c r="G118" s="1"/>
      <c r="H118" s="1"/>
      <c r="I118" s="1"/>
      <c r="J118" s="1"/>
      <c r="K118" s="1"/>
    </row>
    <row r="119" spans="1:11" x14ac:dyDescent="0.2">
      <c r="A119" s="16">
        <v>45323</v>
      </c>
      <c r="B119" s="16" t="s">
        <v>15</v>
      </c>
      <c r="C119" s="1"/>
      <c r="D119" s="1"/>
      <c r="E119" s="1"/>
      <c r="F119" s="1"/>
      <c r="G119" s="1"/>
      <c r="H119" s="1"/>
      <c r="I119" s="1"/>
      <c r="J119" s="1"/>
      <c r="K119" s="1"/>
    </row>
    <row r="120" spans="1:11" x14ac:dyDescent="0.2">
      <c r="A120" s="16">
        <v>45323</v>
      </c>
      <c r="B120" s="16" t="s">
        <v>16</v>
      </c>
      <c r="C120" s="1"/>
      <c r="D120" s="1"/>
      <c r="E120" s="1"/>
      <c r="F120" s="1"/>
      <c r="G120" s="1"/>
      <c r="H120" s="1"/>
      <c r="I120" s="1"/>
      <c r="J120" s="1"/>
      <c r="K120" s="1"/>
    </row>
    <row r="121" spans="1:11" x14ac:dyDescent="0.2">
      <c r="A121" s="16">
        <v>45323</v>
      </c>
      <c r="B121" s="16" t="s">
        <v>33</v>
      </c>
      <c r="C121" s="1"/>
      <c r="D121" s="1"/>
      <c r="E121" s="1"/>
      <c r="F121" s="1"/>
      <c r="G121" s="1"/>
      <c r="H121" s="1"/>
      <c r="I121" s="1"/>
      <c r="J121" s="1"/>
      <c r="K121" s="1"/>
    </row>
    <row r="122" spans="1:11" x14ac:dyDescent="0.2">
      <c r="A122" s="16">
        <v>45323</v>
      </c>
      <c r="B122" s="16" t="s">
        <v>261</v>
      </c>
      <c r="C122" s="233"/>
      <c r="D122" s="233"/>
      <c r="E122" s="233"/>
      <c r="F122" s="233"/>
      <c r="G122" s="233"/>
      <c r="H122" s="233"/>
      <c r="I122" s="233"/>
      <c r="J122" s="233"/>
      <c r="K122" s="233"/>
    </row>
    <row r="123" spans="1:11" x14ac:dyDescent="0.2">
      <c r="A123" s="16">
        <v>45352</v>
      </c>
      <c r="B123" s="16" t="s">
        <v>18</v>
      </c>
      <c r="C123" s="1"/>
      <c r="D123" s="1"/>
      <c r="E123" s="1"/>
      <c r="F123" s="1"/>
      <c r="G123" s="1"/>
      <c r="H123" s="1"/>
      <c r="I123" s="1"/>
      <c r="J123" s="1"/>
      <c r="K123" s="1"/>
    </row>
    <row r="124" spans="1:11" x14ac:dyDescent="0.2">
      <c r="A124" s="16">
        <v>45352</v>
      </c>
      <c r="B124" s="16" t="s">
        <v>9</v>
      </c>
      <c r="C124" s="1"/>
      <c r="D124" s="1"/>
      <c r="E124" s="1"/>
      <c r="F124" s="1"/>
      <c r="G124" s="1"/>
      <c r="H124" s="1"/>
      <c r="I124" s="1"/>
      <c r="J124" s="1"/>
      <c r="K124" s="1"/>
    </row>
    <row r="125" spans="1:11" x14ac:dyDescent="0.2">
      <c r="A125" s="16">
        <v>45352</v>
      </c>
      <c r="B125" s="16" t="s">
        <v>10</v>
      </c>
      <c r="C125" s="1"/>
      <c r="D125" s="1"/>
      <c r="E125" s="1"/>
      <c r="F125" s="1"/>
      <c r="G125" s="1"/>
      <c r="H125" s="1"/>
      <c r="I125" s="1"/>
      <c r="J125" s="1"/>
      <c r="K125" s="1"/>
    </row>
    <row r="126" spans="1:11" x14ac:dyDescent="0.2">
      <c r="A126" s="16">
        <v>45352</v>
      </c>
      <c r="B126" s="16" t="s">
        <v>11</v>
      </c>
      <c r="C126" s="1"/>
      <c r="D126" s="1"/>
      <c r="E126" s="1"/>
      <c r="F126" s="1"/>
      <c r="G126" s="1"/>
      <c r="H126" s="1"/>
      <c r="I126" s="1"/>
      <c r="J126" s="1"/>
      <c r="K126" s="1"/>
    </row>
    <row r="127" spans="1:11" x14ac:dyDescent="0.2">
      <c r="A127" s="16">
        <v>45352</v>
      </c>
      <c r="B127" s="16" t="s">
        <v>12</v>
      </c>
      <c r="C127" s="1"/>
      <c r="D127" s="1"/>
      <c r="E127" s="1"/>
      <c r="F127" s="1"/>
      <c r="G127" s="1"/>
      <c r="H127" s="1"/>
      <c r="I127" s="1"/>
      <c r="J127" s="1"/>
      <c r="K127" s="1"/>
    </row>
    <row r="128" spans="1:11" x14ac:dyDescent="0.2">
      <c r="A128" s="16">
        <v>45352</v>
      </c>
      <c r="B128" s="16" t="s">
        <v>13</v>
      </c>
      <c r="C128" s="1"/>
      <c r="D128" s="1"/>
      <c r="E128" s="1"/>
      <c r="F128" s="1"/>
      <c r="G128" s="1"/>
      <c r="H128" s="1"/>
      <c r="I128" s="1"/>
      <c r="J128" s="1"/>
      <c r="K128" s="1"/>
    </row>
    <row r="129" spans="1:11" x14ac:dyDescent="0.2">
      <c r="A129" s="16">
        <v>45352</v>
      </c>
      <c r="B129" s="16" t="s">
        <v>14</v>
      </c>
      <c r="C129" s="1"/>
      <c r="D129" s="1"/>
      <c r="E129" s="1"/>
      <c r="F129" s="1"/>
      <c r="G129" s="1"/>
      <c r="H129" s="1"/>
      <c r="I129" s="1"/>
      <c r="J129" s="1"/>
      <c r="K129" s="1"/>
    </row>
    <row r="130" spans="1:11" x14ac:dyDescent="0.2">
      <c r="A130" s="16">
        <v>45352</v>
      </c>
      <c r="B130" s="16" t="s">
        <v>15</v>
      </c>
      <c r="C130" s="1"/>
      <c r="D130" s="1"/>
      <c r="E130" s="1"/>
      <c r="F130" s="1"/>
      <c r="G130" s="1"/>
      <c r="H130" s="1"/>
      <c r="I130" s="1"/>
      <c r="J130" s="1"/>
      <c r="K130" s="1"/>
    </row>
    <row r="131" spans="1:11" x14ac:dyDescent="0.2">
      <c r="A131" s="16">
        <v>45352</v>
      </c>
      <c r="B131" s="16" t="s">
        <v>16</v>
      </c>
      <c r="C131" s="1"/>
      <c r="D131" s="1"/>
      <c r="E131" s="1"/>
      <c r="F131" s="1"/>
      <c r="G131" s="1"/>
      <c r="H131" s="1"/>
      <c r="I131" s="1"/>
      <c r="J131" s="1"/>
      <c r="K131" s="1"/>
    </row>
    <row r="132" spans="1:11" x14ac:dyDescent="0.2">
      <c r="A132" s="16">
        <v>45352</v>
      </c>
      <c r="B132" s="16" t="s">
        <v>33</v>
      </c>
      <c r="C132" s="1"/>
      <c r="D132" s="1"/>
      <c r="E132" s="1"/>
      <c r="F132" s="1"/>
      <c r="G132" s="1"/>
      <c r="H132" s="1"/>
      <c r="I132" s="1"/>
      <c r="J132" s="1"/>
      <c r="K132" s="1"/>
    </row>
    <row r="133" spans="1:11" x14ac:dyDescent="0.2">
      <c r="A133" s="16">
        <v>45352</v>
      </c>
      <c r="B133" s="16" t="s">
        <v>261</v>
      </c>
      <c r="C133" s="233"/>
      <c r="D133" s="233"/>
      <c r="E133" s="233"/>
      <c r="F133" s="233"/>
      <c r="G133" s="233"/>
      <c r="H133" s="233"/>
      <c r="I133" s="233"/>
      <c r="J133" s="233"/>
      <c r="K133" s="233"/>
    </row>
  </sheetData>
  <pageMargins left="0.7" right="0.7" top="0.75" bottom="0.75" header="0.3" footer="0.3"/>
  <pageSetup orientation="portrait" verticalDpi="0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DEB01-629C-4DC2-89EB-7F40D0165AC9}">
  <dimension ref="A1:M135"/>
  <sheetViews>
    <sheetView topLeftCell="F5" workbookViewId="0">
      <selection activeCell="M5" sqref="M5"/>
    </sheetView>
  </sheetViews>
  <sheetFormatPr defaultColWidth="23.6640625" defaultRowHeight="12.75" x14ac:dyDescent="0.2"/>
  <cols>
    <col min="1" max="8" width="23.6640625" style="75"/>
    <col min="9" max="9" width="19.6640625" style="75" customWidth="1"/>
    <col min="10" max="10" width="23.6640625" style="75"/>
    <col min="11" max="11" width="30.6640625" style="75" customWidth="1"/>
    <col min="12" max="12" width="30.33203125" style="75" bestFit="1" customWidth="1"/>
    <col min="13" max="16384" width="23.6640625" style="75"/>
  </cols>
  <sheetData>
    <row r="1" spans="1:13" x14ac:dyDescent="0.2">
      <c r="A1" s="74">
        <v>45078</v>
      </c>
    </row>
    <row r="2" spans="1:13" ht="25.5" x14ac:dyDescent="0.2">
      <c r="A2" s="76" t="s">
        <v>52</v>
      </c>
      <c r="B2" s="77" t="s">
        <v>53</v>
      </c>
      <c r="C2" s="76" t="s">
        <v>54</v>
      </c>
      <c r="D2" s="77" t="s">
        <v>55</v>
      </c>
      <c r="E2" s="77" t="s">
        <v>56</v>
      </c>
      <c r="F2" s="77" t="s">
        <v>57</v>
      </c>
      <c r="G2" s="77" t="s">
        <v>58</v>
      </c>
      <c r="H2" s="77" t="s">
        <v>59</v>
      </c>
      <c r="I2" s="77" t="s">
        <v>60</v>
      </c>
      <c r="J2" s="77" t="s">
        <v>61</v>
      </c>
      <c r="K2" s="77" t="s">
        <v>62</v>
      </c>
      <c r="L2" s="77" t="s">
        <v>63</v>
      </c>
      <c r="M2" s="78"/>
    </row>
    <row r="3" spans="1:13" x14ac:dyDescent="0.2">
      <c r="A3" s="74">
        <v>45079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9">
        <f>SUM(E3:K3)/35</f>
        <v>0</v>
      </c>
    </row>
    <row r="4" spans="1:13" ht="25.5" x14ac:dyDescent="0.2">
      <c r="A4" s="80"/>
      <c r="B4" s="80"/>
      <c r="C4" s="80"/>
      <c r="D4" s="81" t="s">
        <v>75</v>
      </c>
      <c r="E4" s="79" t="e">
        <f t="shared" ref="E4:K4" si="0">SUM(E3:E3)/(5*COUNTIF(E3:E3,"&gt;0"))</f>
        <v>#DIV/0!</v>
      </c>
      <c r="F4" s="79" t="e">
        <f t="shared" si="0"/>
        <v>#DIV/0!</v>
      </c>
      <c r="G4" s="79" t="e">
        <f t="shared" si="0"/>
        <v>#DIV/0!</v>
      </c>
      <c r="H4" s="79" t="e">
        <f t="shared" si="0"/>
        <v>#DIV/0!</v>
      </c>
      <c r="I4" s="79" t="e">
        <f t="shared" si="0"/>
        <v>#DIV/0!</v>
      </c>
      <c r="J4" s="79" t="e">
        <f t="shared" si="0"/>
        <v>#DIV/0!</v>
      </c>
      <c r="K4" s="79" t="e">
        <f t="shared" si="0"/>
        <v>#DIV/0!</v>
      </c>
      <c r="L4" s="79">
        <v>0</v>
      </c>
    </row>
    <row r="5" spans="1:13" x14ac:dyDescent="0.2">
      <c r="A5" s="80"/>
      <c r="B5" s="80"/>
      <c r="C5" s="80"/>
      <c r="D5" s="82"/>
      <c r="E5" s="83"/>
      <c r="F5" s="83"/>
      <c r="G5" s="83"/>
      <c r="H5" s="83"/>
      <c r="I5" s="83"/>
      <c r="J5" s="83"/>
      <c r="K5" s="83"/>
      <c r="L5" s="83"/>
    </row>
    <row r="6" spans="1:13" x14ac:dyDescent="0.2">
      <c r="A6" s="80"/>
      <c r="B6" s="80"/>
      <c r="C6" s="80"/>
      <c r="D6" s="82"/>
      <c r="E6" s="83"/>
      <c r="F6" s="83"/>
      <c r="G6" s="83"/>
      <c r="H6" s="83"/>
      <c r="I6" s="83"/>
      <c r="J6" s="83"/>
      <c r="K6" s="83"/>
      <c r="L6" s="83"/>
    </row>
    <row r="7" spans="1:13" x14ac:dyDescent="0.2">
      <c r="A7" s="391">
        <v>45108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</row>
    <row r="8" spans="1:13" ht="25.5" x14ac:dyDescent="0.2">
      <c r="A8" s="76" t="s">
        <v>52</v>
      </c>
      <c r="B8" s="77" t="s">
        <v>53</v>
      </c>
      <c r="C8" s="76" t="s">
        <v>54</v>
      </c>
      <c r="D8" s="77" t="s">
        <v>55</v>
      </c>
      <c r="E8" s="77" t="s">
        <v>56</v>
      </c>
      <c r="F8" s="77" t="s">
        <v>57</v>
      </c>
      <c r="G8" s="77" t="s">
        <v>58</v>
      </c>
      <c r="H8" s="77" t="s">
        <v>59</v>
      </c>
      <c r="I8" s="77" t="s">
        <v>60</v>
      </c>
      <c r="J8" s="77" t="s">
        <v>61</v>
      </c>
      <c r="K8" s="77" t="s">
        <v>62</v>
      </c>
      <c r="L8" s="77" t="s">
        <v>63</v>
      </c>
    </row>
    <row r="9" spans="1:13" x14ac:dyDescent="0.2">
      <c r="A9" s="237">
        <v>45134</v>
      </c>
      <c r="B9" s="76" t="s">
        <v>285</v>
      </c>
      <c r="C9" s="76" t="s">
        <v>286</v>
      </c>
      <c r="D9" s="76" t="s">
        <v>287</v>
      </c>
      <c r="E9" s="76">
        <v>4</v>
      </c>
      <c r="F9" s="76">
        <v>2</v>
      </c>
      <c r="G9" s="76">
        <v>4</v>
      </c>
      <c r="H9" s="76">
        <v>3</v>
      </c>
      <c r="I9" s="76">
        <v>2</v>
      </c>
      <c r="J9" s="76">
        <v>5</v>
      </c>
      <c r="K9" s="76">
        <v>5</v>
      </c>
      <c r="L9" s="79">
        <f>SUM(E9:K9)/35</f>
        <v>0.7142857142857143</v>
      </c>
    </row>
    <row r="10" spans="1:13" x14ac:dyDescent="0.2">
      <c r="A10" s="237">
        <v>45134</v>
      </c>
      <c r="B10" s="76" t="s">
        <v>288</v>
      </c>
      <c r="C10" s="76" t="s">
        <v>286</v>
      </c>
      <c r="D10" s="76" t="s">
        <v>287</v>
      </c>
      <c r="E10" s="76">
        <v>5</v>
      </c>
      <c r="F10" s="76">
        <v>5</v>
      </c>
      <c r="G10" s="76">
        <v>5</v>
      </c>
      <c r="H10" s="76">
        <v>5</v>
      </c>
      <c r="I10" s="76">
        <v>5</v>
      </c>
      <c r="J10" s="76">
        <v>4</v>
      </c>
      <c r="K10" s="76">
        <v>5</v>
      </c>
      <c r="L10" s="79">
        <f t="shared" ref="L10:L15" si="1">SUM(E10:K10)/35</f>
        <v>0.97142857142857142</v>
      </c>
    </row>
    <row r="11" spans="1:13" x14ac:dyDescent="0.2">
      <c r="A11" s="237">
        <v>45108</v>
      </c>
      <c r="B11" s="76" t="s">
        <v>285</v>
      </c>
      <c r="C11" s="76" t="s">
        <v>286</v>
      </c>
      <c r="D11" s="76" t="s">
        <v>287</v>
      </c>
      <c r="E11" s="76">
        <v>4</v>
      </c>
      <c r="F11" s="76">
        <v>4</v>
      </c>
      <c r="G11" s="76">
        <v>3</v>
      </c>
      <c r="H11" s="76">
        <v>4</v>
      </c>
      <c r="I11" s="76">
        <v>2</v>
      </c>
      <c r="J11" s="76">
        <v>4</v>
      </c>
      <c r="K11" s="76">
        <v>5</v>
      </c>
      <c r="L11" s="79">
        <f t="shared" si="1"/>
        <v>0.74285714285714288</v>
      </c>
    </row>
    <row r="12" spans="1:13" x14ac:dyDescent="0.2">
      <c r="A12" s="237">
        <v>45114</v>
      </c>
      <c r="B12" s="76" t="s">
        <v>289</v>
      </c>
      <c r="C12" s="76" t="s">
        <v>290</v>
      </c>
      <c r="D12" s="76" t="s">
        <v>287</v>
      </c>
      <c r="E12" s="76">
        <v>5</v>
      </c>
      <c r="F12" s="76">
        <v>5</v>
      </c>
      <c r="G12" s="76">
        <v>5</v>
      </c>
      <c r="H12" s="76">
        <v>3</v>
      </c>
      <c r="I12" s="76">
        <v>5</v>
      </c>
      <c r="J12" s="76">
        <v>5</v>
      </c>
      <c r="K12" s="76">
        <v>5</v>
      </c>
      <c r="L12" s="79">
        <f t="shared" si="1"/>
        <v>0.94285714285714284</v>
      </c>
    </row>
    <row r="13" spans="1:13" x14ac:dyDescent="0.2">
      <c r="A13" s="237">
        <v>45114</v>
      </c>
      <c r="B13" s="76" t="s">
        <v>285</v>
      </c>
      <c r="C13" s="76" t="s">
        <v>286</v>
      </c>
      <c r="D13" s="76" t="s">
        <v>291</v>
      </c>
      <c r="E13" s="76">
        <v>5</v>
      </c>
      <c r="F13" s="76">
        <v>5</v>
      </c>
      <c r="G13" s="76">
        <v>5</v>
      </c>
      <c r="H13" s="76">
        <v>5</v>
      </c>
      <c r="I13" s="76">
        <v>5</v>
      </c>
      <c r="J13" s="76">
        <v>5</v>
      </c>
      <c r="K13" s="76">
        <v>5</v>
      </c>
      <c r="L13" s="79">
        <f t="shared" si="1"/>
        <v>1</v>
      </c>
    </row>
    <row r="14" spans="1:13" x14ac:dyDescent="0.2">
      <c r="A14" s="237">
        <v>45112</v>
      </c>
      <c r="B14" s="76" t="s">
        <v>292</v>
      </c>
      <c r="C14" s="76" t="s">
        <v>293</v>
      </c>
      <c r="D14" s="76" t="s">
        <v>287</v>
      </c>
      <c r="E14" s="76">
        <v>5</v>
      </c>
      <c r="F14" s="76">
        <v>5</v>
      </c>
      <c r="G14" s="76">
        <v>4</v>
      </c>
      <c r="H14" s="76">
        <v>4</v>
      </c>
      <c r="I14" s="76">
        <v>5</v>
      </c>
      <c r="J14" s="76">
        <v>5</v>
      </c>
      <c r="K14" s="76">
        <v>5</v>
      </c>
      <c r="L14" s="79">
        <f t="shared" si="1"/>
        <v>0.94285714285714284</v>
      </c>
    </row>
    <row r="15" spans="1:13" x14ac:dyDescent="0.2">
      <c r="A15" s="237">
        <v>45111</v>
      </c>
      <c r="B15" s="76" t="s">
        <v>285</v>
      </c>
      <c r="C15" s="76" t="s">
        <v>286</v>
      </c>
      <c r="D15" s="76" t="s">
        <v>287</v>
      </c>
      <c r="E15" s="76">
        <v>5</v>
      </c>
      <c r="F15" s="76">
        <v>5</v>
      </c>
      <c r="G15" s="76">
        <v>5</v>
      </c>
      <c r="H15" s="76">
        <v>5</v>
      </c>
      <c r="I15" s="76">
        <v>5</v>
      </c>
      <c r="J15" s="76">
        <v>5</v>
      </c>
      <c r="K15" s="76">
        <v>5</v>
      </c>
      <c r="L15" s="79">
        <f t="shared" si="1"/>
        <v>1</v>
      </c>
    </row>
    <row r="16" spans="1:13" ht="25.5" x14ac:dyDescent="0.2">
      <c r="D16" s="84" t="s">
        <v>78</v>
      </c>
      <c r="E16" s="79">
        <f t="shared" ref="E16:K16" si="2">SUM(E9:E15)/(5*COUNTIF(E9:E15,"&gt;0"))</f>
        <v>0.94285714285714284</v>
      </c>
      <c r="F16" s="79">
        <f t="shared" si="2"/>
        <v>0.88571428571428568</v>
      </c>
      <c r="G16" s="79">
        <f t="shared" si="2"/>
        <v>0.88571428571428568</v>
      </c>
      <c r="H16" s="79">
        <f t="shared" si="2"/>
        <v>0.82857142857142863</v>
      </c>
      <c r="I16" s="79">
        <f t="shared" si="2"/>
        <v>0.82857142857142863</v>
      </c>
      <c r="J16" s="79">
        <f t="shared" si="2"/>
        <v>0.94285714285714284</v>
      </c>
      <c r="K16" s="79">
        <f t="shared" si="2"/>
        <v>1</v>
      </c>
      <c r="L16" s="79">
        <f>SUM(L9:L15)/COUNTIF(L9:L15,"&gt;0")</f>
        <v>0.90204081632653066</v>
      </c>
    </row>
    <row r="17" spans="1:12" x14ac:dyDescent="0.2">
      <c r="D17" s="78"/>
    </row>
    <row r="19" spans="1:12" x14ac:dyDescent="0.2">
      <c r="A19" s="391">
        <v>45139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</row>
    <row r="20" spans="1:12" ht="25.5" x14ac:dyDescent="0.2">
      <c r="A20" s="76" t="s">
        <v>52</v>
      </c>
      <c r="B20" s="77" t="s">
        <v>53</v>
      </c>
      <c r="C20" s="76" t="s">
        <v>54</v>
      </c>
      <c r="D20" s="77" t="s">
        <v>55</v>
      </c>
      <c r="E20" s="77" t="s">
        <v>56</v>
      </c>
      <c r="F20" s="77" t="s">
        <v>57</v>
      </c>
      <c r="G20" s="77" t="s">
        <v>58</v>
      </c>
      <c r="H20" s="77" t="s">
        <v>59</v>
      </c>
      <c r="I20" s="77" t="s">
        <v>60</v>
      </c>
      <c r="J20" s="77" t="s">
        <v>61</v>
      </c>
      <c r="K20" s="77" t="s">
        <v>62</v>
      </c>
      <c r="L20" s="77" t="s">
        <v>63</v>
      </c>
    </row>
    <row r="21" spans="1:12" x14ac:dyDescent="0.2">
      <c r="A21" s="238">
        <v>45139</v>
      </c>
      <c r="B21" s="76" t="s">
        <v>369</v>
      </c>
      <c r="C21" s="76" t="s">
        <v>370</v>
      </c>
      <c r="D21" s="76" t="s">
        <v>287</v>
      </c>
      <c r="E21" s="76">
        <v>3</v>
      </c>
      <c r="F21" s="76">
        <v>1</v>
      </c>
      <c r="G21" s="76">
        <v>2</v>
      </c>
      <c r="H21" s="76">
        <v>1</v>
      </c>
      <c r="I21" s="76">
        <v>2</v>
      </c>
      <c r="J21" s="76">
        <v>1</v>
      </c>
      <c r="K21" s="76">
        <v>5</v>
      </c>
      <c r="L21" s="79">
        <f t="shared" ref="L21:L28" si="3">SUM(E21:K21)/35</f>
        <v>0.42857142857142855</v>
      </c>
    </row>
    <row r="22" spans="1:12" x14ac:dyDescent="0.2">
      <c r="A22" s="238">
        <v>45139</v>
      </c>
      <c r="B22" s="76" t="s">
        <v>369</v>
      </c>
      <c r="C22" s="76" t="s">
        <v>290</v>
      </c>
      <c r="D22" s="76" t="s">
        <v>287</v>
      </c>
      <c r="E22" s="76">
        <v>4</v>
      </c>
      <c r="F22" s="76">
        <v>4</v>
      </c>
      <c r="G22" s="76">
        <v>5</v>
      </c>
      <c r="H22" s="76">
        <v>4</v>
      </c>
      <c r="I22" s="76">
        <v>3</v>
      </c>
      <c r="J22" s="76">
        <v>4</v>
      </c>
      <c r="K22" s="76">
        <v>4</v>
      </c>
      <c r="L22" s="79">
        <f t="shared" si="3"/>
        <v>0.8</v>
      </c>
    </row>
    <row r="23" spans="1:12" ht="18.600000000000001" customHeight="1" x14ac:dyDescent="0.2">
      <c r="A23" s="238">
        <v>45142</v>
      </c>
      <c r="B23" s="76" t="s">
        <v>285</v>
      </c>
      <c r="C23" s="76" t="s">
        <v>73</v>
      </c>
      <c r="D23" s="76" t="s">
        <v>287</v>
      </c>
      <c r="E23" s="76">
        <v>5</v>
      </c>
      <c r="F23" s="76">
        <v>5</v>
      </c>
      <c r="G23" s="76">
        <v>5</v>
      </c>
      <c r="H23" s="76">
        <v>5</v>
      </c>
      <c r="I23" s="76">
        <v>5</v>
      </c>
      <c r="J23" s="76">
        <v>5</v>
      </c>
      <c r="K23" s="76">
        <v>5</v>
      </c>
      <c r="L23" s="79">
        <f t="shared" si="3"/>
        <v>1</v>
      </c>
    </row>
    <row r="24" spans="1:12" x14ac:dyDescent="0.2">
      <c r="A24" s="238">
        <v>45145</v>
      </c>
      <c r="B24" s="76" t="s">
        <v>285</v>
      </c>
      <c r="C24" s="76" t="s">
        <v>73</v>
      </c>
      <c r="D24" s="76" t="s">
        <v>287</v>
      </c>
      <c r="E24" s="76">
        <v>5</v>
      </c>
      <c r="F24" s="76">
        <v>4</v>
      </c>
      <c r="G24" s="76">
        <v>4</v>
      </c>
      <c r="H24" s="76">
        <v>3</v>
      </c>
      <c r="I24" s="76">
        <v>3</v>
      </c>
      <c r="J24" s="76">
        <v>5</v>
      </c>
      <c r="K24" s="76">
        <v>5</v>
      </c>
      <c r="L24" s="79">
        <f t="shared" si="3"/>
        <v>0.82857142857142863</v>
      </c>
    </row>
    <row r="25" spans="1:12" x14ac:dyDescent="0.2">
      <c r="A25" s="238">
        <v>45145</v>
      </c>
      <c r="B25" s="76" t="s">
        <v>369</v>
      </c>
      <c r="C25" s="76" t="s">
        <v>290</v>
      </c>
      <c r="D25" s="76" t="s">
        <v>287</v>
      </c>
      <c r="E25" s="76">
        <v>5</v>
      </c>
      <c r="F25" s="76">
        <v>4</v>
      </c>
      <c r="G25" s="76">
        <v>5</v>
      </c>
      <c r="H25" s="76">
        <v>5</v>
      </c>
      <c r="I25" s="76">
        <v>2</v>
      </c>
      <c r="J25" s="76">
        <v>4</v>
      </c>
      <c r="K25" s="76">
        <v>5</v>
      </c>
      <c r="L25" s="79">
        <f t="shared" si="3"/>
        <v>0.8571428571428571</v>
      </c>
    </row>
    <row r="26" spans="1:12" x14ac:dyDescent="0.2">
      <c r="A26" s="238">
        <v>45146</v>
      </c>
      <c r="B26" s="76" t="s">
        <v>371</v>
      </c>
      <c r="C26" s="76" t="s">
        <v>372</v>
      </c>
      <c r="D26" s="76" t="s">
        <v>287</v>
      </c>
      <c r="E26" s="76">
        <v>4</v>
      </c>
      <c r="F26" s="76">
        <v>3</v>
      </c>
      <c r="G26" s="76">
        <v>4</v>
      </c>
      <c r="H26" s="76">
        <v>3</v>
      </c>
      <c r="I26" s="76">
        <v>4</v>
      </c>
      <c r="J26" s="76">
        <v>4</v>
      </c>
      <c r="K26" s="76">
        <v>5</v>
      </c>
      <c r="L26" s="79">
        <f t="shared" si="3"/>
        <v>0.77142857142857146</v>
      </c>
    </row>
    <row r="27" spans="1:12" x14ac:dyDescent="0.2">
      <c r="A27" s="238">
        <v>45160</v>
      </c>
      <c r="B27" s="76" t="s">
        <v>285</v>
      </c>
      <c r="C27" s="76" t="s">
        <v>73</v>
      </c>
      <c r="D27" s="76" t="s">
        <v>287</v>
      </c>
      <c r="E27" s="76">
        <v>5</v>
      </c>
      <c r="F27" s="76">
        <v>5</v>
      </c>
      <c r="G27" s="76">
        <v>5</v>
      </c>
      <c r="H27" s="76">
        <v>5</v>
      </c>
      <c r="I27" s="76">
        <v>5</v>
      </c>
      <c r="J27" s="76">
        <v>5</v>
      </c>
      <c r="K27" s="76">
        <v>5</v>
      </c>
      <c r="L27" s="79">
        <f t="shared" si="3"/>
        <v>1</v>
      </c>
    </row>
    <row r="28" spans="1:12" x14ac:dyDescent="0.2">
      <c r="A28" s="238">
        <v>45163</v>
      </c>
      <c r="B28" s="76" t="s">
        <v>373</v>
      </c>
      <c r="C28" s="76" t="s">
        <v>374</v>
      </c>
      <c r="D28" s="76" t="s">
        <v>375</v>
      </c>
      <c r="E28" s="76">
        <v>1</v>
      </c>
      <c r="F28" s="76">
        <v>1</v>
      </c>
      <c r="G28" s="76">
        <v>1</v>
      </c>
      <c r="H28" s="76">
        <v>1</v>
      </c>
      <c r="I28" s="76">
        <v>5</v>
      </c>
      <c r="J28" s="76">
        <v>3</v>
      </c>
      <c r="K28" s="76">
        <v>5</v>
      </c>
      <c r="L28" s="79">
        <f t="shared" si="3"/>
        <v>0.48571428571428571</v>
      </c>
    </row>
    <row r="29" spans="1:12" x14ac:dyDescent="0.2">
      <c r="A29" s="238">
        <v>45169</v>
      </c>
      <c r="B29" s="76" t="s">
        <v>376</v>
      </c>
      <c r="C29" s="76" t="s">
        <v>377</v>
      </c>
      <c r="D29" s="76" t="s">
        <v>375</v>
      </c>
      <c r="E29" s="76">
        <v>5</v>
      </c>
      <c r="F29" s="76">
        <v>5</v>
      </c>
      <c r="G29" s="76">
        <v>5</v>
      </c>
      <c r="H29" s="76">
        <v>5</v>
      </c>
      <c r="I29" s="76">
        <v>5</v>
      </c>
      <c r="J29" s="76">
        <v>5</v>
      </c>
      <c r="K29" s="76">
        <v>5</v>
      </c>
      <c r="L29" s="79">
        <f t="shared" ref="L29" si="4">SUM(E29:K29)/35</f>
        <v>1</v>
      </c>
    </row>
    <row r="30" spans="1:12" ht="25.5" x14ac:dyDescent="0.2">
      <c r="D30" s="84" t="s">
        <v>78</v>
      </c>
      <c r="E30" s="79">
        <f>SUM(E21:E29)/(5*COUNTIF(E21:E29,"&gt;0"))</f>
        <v>0.82222222222222219</v>
      </c>
      <c r="F30" s="79">
        <f t="shared" ref="F30:K30" si="5">SUM(F21:F29)/(5*COUNTIF(F21:F29,"&gt;0"))</f>
        <v>0.71111111111111114</v>
      </c>
      <c r="G30" s="79">
        <f t="shared" si="5"/>
        <v>0.8</v>
      </c>
      <c r="H30" s="79">
        <f t="shared" si="5"/>
        <v>0.71111111111111114</v>
      </c>
      <c r="I30" s="79">
        <f t="shared" si="5"/>
        <v>0.75555555555555554</v>
      </c>
      <c r="J30" s="79">
        <f t="shared" si="5"/>
        <v>0.8</v>
      </c>
      <c r="K30" s="79">
        <f t="shared" si="5"/>
        <v>0.97777777777777775</v>
      </c>
      <c r="L30" s="79">
        <f>SUM(L21:L29)/COUNTIF(L21:L29,"&gt;0")</f>
        <v>0.79682539682539688</v>
      </c>
    </row>
    <row r="31" spans="1:12" x14ac:dyDescent="0.2">
      <c r="D31" s="78"/>
    </row>
    <row r="33" spans="1:12" x14ac:dyDescent="0.2">
      <c r="A33" s="391">
        <v>45170</v>
      </c>
      <c r="B33" s="391"/>
      <c r="C33" s="391"/>
      <c r="D33" s="391"/>
      <c r="E33" s="391"/>
      <c r="F33" s="391"/>
      <c r="G33" s="391"/>
      <c r="H33" s="391"/>
      <c r="I33" s="391"/>
      <c r="J33" s="391"/>
      <c r="K33" s="391"/>
      <c r="L33" s="391"/>
    </row>
    <row r="34" spans="1:12" ht="25.5" x14ac:dyDescent="0.2">
      <c r="A34" s="76" t="s">
        <v>52</v>
      </c>
      <c r="B34" s="77" t="s">
        <v>53</v>
      </c>
      <c r="C34" s="76" t="s">
        <v>54</v>
      </c>
      <c r="D34" s="77" t="s">
        <v>55</v>
      </c>
      <c r="E34" s="77" t="s">
        <v>56</v>
      </c>
      <c r="F34" s="77" t="s">
        <v>57</v>
      </c>
      <c r="G34" s="77" t="s">
        <v>58</v>
      </c>
      <c r="H34" s="77" t="s">
        <v>59</v>
      </c>
      <c r="I34" s="77" t="s">
        <v>60</v>
      </c>
      <c r="J34" s="77" t="s">
        <v>61</v>
      </c>
      <c r="K34" s="77" t="s">
        <v>62</v>
      </c>
      <c r="L34" s="77" t="s">
        <v>63</v>
      </c>
    </row>
    <row r="35" spans="1:12" x14ac:dyDescent="0.2">
      <c r="A35" s="76"/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9">
        <f t="shared" ref="L35:L42" si="6">SUM(E35:K35)/35</f>
        <v>0</v>
      </c>
    </row>
    <row r="36" spans="1:12" x14ac:dyDescent="0.2">
      <c r="A36" s="76"/>
      <c r="B36" s="76"/>
      <c r="C36" s="76"/>
      <c r="D36" s="76"/>
      <c r="E36" s="76"/>
      <c r="F36" s="76"/>
      <c r="G36" s="76"/>
      <c r="H36" s="76"/>
      <c r="I36" s="76"/>
      <c r="J36" s="76"/>
      <c r="K36" s="76"/>
      <c r="L36" s="79">
        <f t="shared" si="6"/>
        <v>0</v>
      </c>
    </row>
    <row r="37" spans="1:12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9">
        <f t="shared" si="6"/>
        <v>0</v>
      </c>
    </row>
    <row r="38" spans="1:12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9">
        <f t="shared" si="6"/>
        <v>0</v>
      </c>
    </row>
    <row r="39" spans="1:12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9">
        <f t="shared" si="6"/>
        <v>0</v>
      </c>
    </row>
    <row r="40" spans="1:12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9">
        <f t="shared" si="6"/>
        <v>0</v>
      </c>
    </row>
    <row r="41" spans="1:12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9">
        <f t="shared" si="6"/>
        <v>0</v>
      </c>
    </row>
    <row r="42" spans="1:12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9">
        <f t="shared" si="6"/>
        <v>0</v>
      </c>
    </row>
    <row r="43" spans="1:12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9">
        <f>SUM(E43:K43)/35</f>
        <v>0</v>
      </c>
    </row>
    <row r="44" spans="1:12" ht="25.5" x14ac:dyDescent="0.2">
      <c r="D44" s="84" t="s">
        <v>78</v>
      </c>
      <c r="E44" s="79" t="e">
        <f>SUM(E35:E43)/(5*COUNTIF(E35:E43,"&gt;0"))</f>
        <v>#DIV/0!</v>
      </c>
      <c r="F44" s="79" t="e">
        <f t="shared" ref="F44:K44" si="7">SUM(F35:F43)/(5*COUNTIF(F35:F43,"&gt;0"))</f>
        <v>#DIV/0!</v>
      </c>
      <c r="G44" s="79" t="e">
        <f t="shared" si="7"/>
        <v>#DIV/0!</v>
      </c>
      <c r="H44" s="79" t="e">
        <f t="shared" si="7"/>
        <v>#DIV/0!</v>
      </c>
      <c r="I44" s="79" t="e">
        <f t="shared" si="7"/>
        <v>#DIV/0!</v>
      </c>
      <c r="J44" s="79" t="e">
        <f t="shared" si="7"/>
        <v>#DIV/0!</v>
      </c>
      <c r="K44" s="79" t="e">
        <f t="shared" si="7"/>
        <v>#DIV/0!</v>
      </c>
      <c r="L44" s="79" t="e">
        <f>SUM(L35:L43)/COUNTIF(L35:L43,"&gt;0")</f>
        <v>#DIV/0!</v>
      </c>
    </row>
    <row r="45" spans="1:12" x14ac:dyDescent="0.2">
      <c r="D45" s="78"/>
    </row>
    <row r="47" spans="1:12" x14ac:dyDescent="0.2">
      <c r="A47" s="391">
        <v>45200</v>
      </c>
      <c r="B47" s="391"/>
      <c r="C47" s="391"/>
      <c r="D47" s="391"/>
      <c r="E47" s="391"/>
      <c r="F47" s="391"/>
      <c r="G47" s="391"/>
      <c r="H47" s="391"/>
      <c r="I47" s="391"/>
      <c r="J47" s="391"/>
      <c r="K47" s="391"/>
      <c r="L47" s="391"/>
    </row>
    <row r="48" spans="1:12" ht="25.5" x14ac:dyDescent="0.2">
      <c r="A48" s="76" t="s">
        <v>52</v>
      </c>
      <c r="B48" s="77" t="s">
        <v>53</v>
      </c>
      <c r="C48" s="76" t="s">
        <v>54</v>
      </c>
      <c r="D48" s="77" t="s">
        <v>55</v>
      </c>
      <c r="E48" s="77" t="s">
        <v>56</v>
      </c>
      <c r="F48" s="77" t="s">
        <v>57</v>
      </c>
      <c r="G48" s="77" t="s">
        <v>58</v>
      </c>
      <c r="H48" s="77" t="s">
        <v>59</v>
      </c>
      <c r="I48" s="77" t="s">
        <v>60</v>
      </c>
      <c r="J48" s="77" t="s">
        <v>61</v>
      </c>
      <c r="K48" s="77" t="s">
        <v>62</v>
      </c>
      <c r="L48" s="77" t="s">
        <v>63</v>
      </c>
    </row>
    <row r="49" spans="1:12" x14ac:dyDescent="0.2">
      <c r="A49" s="76"/>
      <c r="B49" s="76"/>
      <c r="C49" s="76"/>
      <c r="D49" s="76"/>
      <c r="E49" s="76"/>
      <c r="F49" s="76"/>
      <c r="G49" s="76"/>
      <c r="H49" s="76"/>
      <c r="I49" s="76"/>
      <c r="J49" s="76"/>
      <c r="K49" s="76"/>
      <c r="L49" s="79">
        <f>SUM(E49:K49)/35</f>
        <v>0</v>
      </c>
    </row>
    <row r="50" spans="1:12" x14ac:dyDescent="0.2">
      <c r="A50" s="76"/>
      <c r="B50" s="76"/>
      <c r="C50" s="76"/>
      <c r="D50" s="76"/>
      <c r="E50" s="76"/>
      <c r="F50" s="76"/>
      <c r="G50" s="76"/>
      <c r="H50" s="76"/>
      <c r="I50" s="76"/>
      <c r="J50" s="76"/>
      <c r="K50" s="76"/>
      <c r="L50" s="79">
        <f t="shared" ref="L50:L58" si="8">SUM(E50:K50)/35</f>
        <v>0</v>
      </c>
    </row>
    <row r="51" spans="1:12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9">
        <f t="shared" si="8"/>
        <v>0</v>
      </c>
    </row>
    <row r="52" spans="1:12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9">
        <f t="shared" si="8"/>
        <v>0</v>
      </c>
    </row>
    <row r="53" spans="1:1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9">
        <f t="shared" si="8"/>
        <v>0</v>
      </c>
    </row>
    <row r="54" spans="1:1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9">
        <f t="shared" si="8"/>
        <v>0</v>
      </c>
    </row>
    <row r="55" spans="1:1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9">
        <f t="shared" si="8"/>
        <v>0</v>
      </c>
    </row>
    <row r="56" spans="1:12" x14ac:dyDescent="0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9">
        <f t="shared" si="8"/>
        <v>0</v>
      </c>
    </row>
    <row r="57" spans="1:12" x14ac:dyDescent="0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9">
        <f t="shared" si="8"/>
        <v>0</v>
      </c>
    </row>
    <row r="58" spans="1:12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9">
        <f t="shared" si="8"/>
        <v>0</v>
      </c>
    </row>
    <row r="59" spans="1:12" ht="25.5" x14ac:dyDescent="0.2">
      <c r="D59" s="84" t="s">
        <v>78</v>
      </c>
      <c r="E59" s="79" t="e">
        <f>SUM(E50:E58)/(5*COUNTIF(E50:E58,"&gt;0"))</f>
        <v>#DIV/0!</v>
      </c>
      <c r="F59" s="79" t="e">
        <f t="shared" ref="F59:K59" si="9">SUM(F50:F58)/(5*COUNTIF(F50:F58,"&gt;0"))</f>
        <v>#DIV/0!</v>
      </c>
      <c r="G59" s="79" t="e">
        <f t="shared" si="9"/>
        <v>#DIV/0!</v>
      </c>
      <c r="H59" s="79" t="e">
        <f t="shared" si="9"/>
        <v>#DIV/0!</v>
      </c>
      <c r="I59" s="79" t="e">
        <f t="shared" si="9"/>
        <v>#DIV/0!</v>
      </c>
      <c r="J59" s="79" t="e">
        <f t="shared" si="9"/>
        <v>#DIV/0!</v>
      </c>
      <c r="K59" s="79" t="e">
        <f t="shared" si="9"/>
        <v>#DIV/0!</v>
      </c>
      <c r="L59" s="79" t="e">
        <f>SUM(L49:L58)/COUNTIF(L49:L58,"&gt;0")</f>
        <v>#DIV/0!</v>
      </c>
    </row>
    <row r="60" spans="1:12" x14ac:dyDescent="0.2">
      <c r="D60" s="78"/>
    </row>
    <row r="61" spans="1:12" x14ac:dyDescent="0.2">
      <c r="D61" s="78"/>
    </row>
    <row r="62" spans="1:12" x14ac:dyDescent="0.2">
      <c r="A62" s="391">
        <v>45231</v>
      </c>
      <c r="B62" s="391"/>
      <c r="C62" s="391"/>
      <c r="D62" s="391"/>
      <c r="E62" s="391"/>
      <c r="F62" s="391"/>
      <c r="G62" s="391"/>
      <c r="H62" s="391"/>
      <c r="I62" s="391"/>
      <c r="J62" s="391"/>
      <c r="K62" s="391"/>
      <c r="L62" s="391"/>
    </row>
    <row r="63" spans="1:12" ht="25.5" x14ac:dyDescent="0.2">
      <c r="A63" s="76" t="s">
        <v>52</v>
      </c>
      <c r="B63" s="77" t="s">
        <v>53</v>
      </c>
      <c r="C63" s="76" t="s">
        <v>54</v>
      </c>
      <c r="D63" s="77" t="s">
        <v>55</v>
      </c>
      <c r="E63" s="77" t="s">
        <v>56</v>
      </c>
      <c r="F63" s="77" t="s">
        <v>57</v>
      </c>
      <c r="G63" s="77" t="s">
        <v>58</v>
      </c>
      <c r="H63" s="77" t="s">
        <v>59</v>
      </c>
      <c r="I63" s="77" t="s">
        <v>60</v>
      </c>
      <c r="J63" s="77" t="s">
        <v>61</v>
      </c>
      <c r="K63" s="77" t="s">
        <v>62</v>
      </c>
      <c r="L63" s="77" t="s">
        <v>63</v>
      </c>
    </row>
    <row r="64" spans="1:12" x14ac:dyDescent="0.2">
      <c r="A64" s="76"/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9">
        <f>SUM(E64:K64)/35</f>
        <v>0</v>
      </c>
    </row>
    <row r="65" spans="1:12" x14ac:dyDescent="0.2">
      <c r="A65" s="76"/>
      <c r="B65" s="76"/>
      <c r="C65" s="76"/>
      <c r="D65" s="76"/>
      <c r="E65" s="76"/>
      <c r="F65" s="76"/>
      <c r="G65" s="76"/>
      <c r="H65" s="76"/>
      <c r="I65" s="76"/>
      <c r="J65" s="76"/>
      <c r="K65" s="76"/>
      <c r="L65" s="79">
        <f t="shared" ref="L65:L72" si="10">SUM(E65:K65)/35</f>
        <v>0</v>
      </c>
    </row>
    <row r="66" spans="1:12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9">
        <f t="shared" si="10"/>
        <v>0</v>
      </c>
    </row>
    <row r="67" spans="1:1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9">
        <f t="shared" si="10"/>
        <v>0</v>
      </c>
    </row>
    <row r="68" spans="1:12" x14ac:dyDescent="0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9">
        <f t="shared" si="10"/>
        <v>0</v>
      </c>
    </row>
    <row r="69" spans="1:12" x14ac:dyDescent="0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9">
        <f t="shared" si="10"/>
        <v>0</v>
      </c>
    </row>
    <row r="70" spans="1:12" x14ac:dyDescent="0.2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9">
        <f t="shared" si="10"/>
        <v>0</v>
      </c>
    </row>
    <row r="71" spans="1:12" x14ac:dyDescent="0.2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9">
        <f t="shared" si="10"/>
        <v>0</v>
      </c>
    </row>
    <row r="72" spans="1:12" x14ac:dyDescent="0.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9">
        <f t="shared" si="10"/>
        <v>0</v>
      </c>
    </row>
    <row r="73" spans="1:12" ht="25.5" x14ac:dyDescent="0.2">
      <c r="D73" s="84" t="s">
        <v>78</v>
      </c>
      <c r="E73" s="79" t="e">
        <f>SUM(E64:E72)/(5*COUNTIF(E64:E72,"&gt;0"))</f>
        <v>#DIV/0!</v>
      </c>
      <c r="F73" s="79" t="e">
        <f t="shared" ref="F73:K73" si="11">SUM(F64:F72)/(5*COUNTIF(F64:F72,"&gt;0"))</f>
        <v>#DIV/0!</v>
      </c>
      <c r="G73" s="79" t="e">
        <f t="shared" si="11"/>
        <v>#DIV/0!</v>
      </c>
      <c r="H73" s="79" t="e">
        <f t="shared" si="11"/>
        <v>#DIV/0!</v>
      </c>
      <c r="I73" s="79" t="e">
        <f t="shared" si="11"/>
        <v>#DIV/0!</v>
      </c>
      <c r="J73" s="79" t="e">
        <f t="shared" si="11"/>
        <v>#DIV/0!</v>
      </c>
      <c r="K73" s="79" t="e">
        <f t="shared" si="11"/>
        <v>#DIV/0!</v>
      </c>
      <c r="L73" s="79" t="e">
        <f>SUM(L64:L72)/COUNTIF(L64:L72,"&gt;0")</f>
        <v>#DIV/0!</v>
      </c>
    </row>
    <row r="74" spans="1:12" x14ac:dyDescent="0.2">
      <c r="D74" s="82"/>
      <c r="E74" s="80"/>
      <c r="F74" s="80"/>
      <c r="G74" s="80"/>
      <c r="H74" s="80"/>
      <c r="I74" s="80"/>
      <c r="J74" s="80"/>
      <c r="K74" s="80"/>
      <c r="L74" s="80"/>
    </row>
    <row r="76" spans="1:12" x14ac:dyDescent="0.2">
      <c r="A76" s="391">
        <v>45261</v>
      </c>
      <c r="B76" s="391"/>
      <c r="C76" s="391"/>
      <c r="D76" s="391"/>
      <c r="E76" s="391"/>
      <c r="F76" s="391"/>
      <c r="G76" s="391"/>
      <c r="H76" s="391"/>
      <c r="I76" s="391"/>
      <c r="J76" s="391"/>
      <c r="K76" s="391"/>
      <c r="L76" s="391"/>
    </row>
    <row r="77" spans="1:12" ht="25.5" x14ac:dyDescent="0.2">
      <c r="A77" s="76" t="s">
        <v>52</v>
      </c>
      <c r="B77" s="77" t="s">
        <v>53</v>
      </c>
      <c r="C77" s="76" t="s">
        <v>54</v>
      </c>
      <c r="D77" s="77" t="s">
        <v>55</v>
      </c>
      <c r="E77" s="77" t="s">
        <v>56</v>
      </c>
      <c r="F77" s="77" t="s">
        <v>57</v>
      </c>
      <c r="G77" s="77" t="s">
        <v>58</v>
      </c>
      <c r="H77" s="77" t="s">
        <v>59</v>
      </c>
      <c r="I77" s="77" t="s">
        <v>60</v>
      </c>
      <c r="J77" s="77" t="s">
        <v>61</v>
      </c>
      <c r="K77" s="77" t="s">
        <v>62</v>
      </c>
      <c r="L77" s="77" t="s">
        <v>63</v>
      </c>
    </row>
    <row r="78" spans="1:12" x14ac:dyDescent="0.2">
      <c r="A78" s="76"/>
      <c r="B78" s="76"/>
      <c r="C78" s="76"/>
      <c r="D78" s="76"/>
      <c r="E78" s="76"/>
      <c r="F78" s="76"/>
      <c r="G78" s="76"/>
      <c r="H78" s="76"/>
      <c r="I78" s="76"/>
      <c r="J78" s="76"/>
      <c r="K78" s="76"/>
      <c r="L78" s="79">
        <f t="shared" ref="L78:L87" si="12">SUM(E78:K78)/35</f>
        <v>0</v>
      </c>
    </row>
    <row r="79" spans="1:12" x14ac:dyDescent="0.2">
      <c r="A79" s="76"/>
      <c r="B79" s="76"/>
      <c r="C79" s="76"/>
      <c r="D79" s="76"/>
      <c r="E79" s="76"/>
      <c r="F79" s="76"/>
      <c r="G79" s="76"/>
      <c r="H79" s="76"/>
      <c r="I79" s="76"/>
      <c r="J79" s="76"/>
      <c r="K79" s="76"/>
      <c r="L79" s="79">
        <f t="shared" si="12"/>
        <v>0</v>
      </c>
    </row>
    <row r="80" spans="1:12" x14ac:dyDescent="0.2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9">
        <f t="shared" si="12"/>
        <v>0</v>
      </c>
    </row>
    <row r="81" spans="1:12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9">
        <f t="shared" si="12"/>
        <v>0</v>
      </c>
    </row>
    <row r="82" spans="1:12" x14ac:dyDescent="0.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9">
        <f t="shared" si="12"/>
        <v>0</v>
      </c>
    </row>
    <row r="83" spans="1:12" x14ac:dyDescent="0.2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9">
        <f t="shared" si="12"/>
        <v>0</v>
      </c>
    </row>
    <row r="84" spans="1:12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9">
        <f t="shared" si="12"/>
        <v>0</v>
      </c>
    </row>
    <row r="85" spans="1:12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9">
        <f t="shared" si="12"/>
        <v>0</v>
      </c>
    </row>
    <row r="86" spans="1:12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9">
        <f t="shared" si="12"/>
        <v>0</v>
      </c>
    </row>
    <row r="87" spans="1:12" x14ac:dyDescent="0.2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9">
        <f t="shared" si="12"/>
        <v>0</v>
      </c>
    </row>
    <row r="88" spans="1:12" ht="25.5" x14ac:dyDescent="0.2">
      <c r="D88" s="84" t="s">
        <v>78</v>
      </c>
      <c r="E88" s="79" t="e">
        <f>SUM(E78:E87)/(5*COUNTIF(E78:E87,"&gt;0"))</f>
        <v>#DIV/0!</v>
      </c>
      <c r="F88" s="79" t="e">
        <f t="shared" ref="F88:K88" si="13">SUM(F78:F87)/(5*COUNTIF(F78:F87,"&gt;0"))</f>
        <v>#DIV/0!</v>
      </c>
      <c r="G88" s="79" t="e">
        <f t="shared" si="13"/>
        <v>#DIV/0!</v>
      </c>
      <c r="H88" s="79" t="e">
        <f t="shared" si="13"/>
        <v>#DIV/0!</v>
      </c>
      <c r="I88" s="79" t="e">
        <f t="shared" si="13"/>
        <v>#DIV/0!</v>
      </c>
      <c r="J88" s="79" t="e">
        <f t="shared" si="13"/>
        <v>#DIV/0!</v>
      </c>
      <c r="K88" s="79" t="e">
        <f t="shared" si="13"/>
        <v>#DIV/0!</v>
      </c>
      <c r="L88" s="79" t="e">
        <f>SUM(L78:L87)/COUNTIF(L78:L87,"&gt;0")</f>
        <v>#DIV/0!</v>
      </c>
    </row>
    <row r="89" spans="1:12" x14ac:dyDescent="0.2">
      <c r="D89" s="78"/>
    </row>
    <row r="91" spans="1:12" x14ac:dyDescent="0.2">
      <c r="A91" s="391">
        <v>45292</v>
      </c>
      <c r="B91" s="391"/>
      <c r="C91" s="391"/>
      <c r="D91" s="391"/>
      <c r="E91" s="391"/>
      <c r="F91" s="391"/>
      <c r="G91" s="391"/>
      <c r="H91" s="391"/>
      <c r="I91" s="391"/>
      <c r="J91" s="391"/>
      <c r="K91" s="391"/>
      <c r="L91" s="391"/>
    </row>
    <row r="92" spans="1:12" ht="25.5" x14ac:dyDescent="0.2">
      <c r="A92" s="76" t="s">
        <v>52</v>
      </c>
      <c r="B92" s="77" t="s">
        <v>53</v>
      </c>
      <c r="C92" s="76" t="s">
        <v>54</v>
      </c>
      <c r="D92" s="77" t="s">
        <v>55</v>
      </c>
      <c r="E92" s="77" t="s">
        <v>56</v>
      </c>
      <c r="F92" s="77" t="s">
        <v>57</v>
      </c>
      <c r="G92" s="77" t="s">
        <v>58</v>
      </c>
      <c r="H92" s="77" t="s">
        <v>59</v>
      </c>
      <c r="I92" s="77" t="s">
        <v>60</v>
      </c>
      <c r="J92" s="77" t="s">
        <v>61</v>
      </c>
      <c r="K92" s="77" t="s">
        <v>62</v>
      </c>
      <c r="L92" s="77" t="s">
        <v>63</v>
      </c>
    </row>
    <row r="93" spans="1:12" x14ac:dyDescent="0.2">
      <c r="A93" s="76"/>
      <c r="B93" s="76"/>
      <c r="C93" s="76"/>
      <c r="D93" s="76"/>
      <c r="E93" s="76"/>
      <c r="F93" s="76"/>
      <c r="G93" s="76"/>
      <c r="H93" s="76"/>
      <c r="I93" s="76"/>
      <c r="J93" s="76"/>
      <c r="K93" s="76"/>
      <c r="L93" s="79">
        <f t="shared" ref="L93:L103" si="14">SUM(E93:K93)/35</f>
        <v>0</v>
      </c>
    </row>
    <row r="94" spans="1:12" x14ac:dyDescent="0.2">
      <c r="A94" s="76"/>
      <c r="B94" s="76"/>
      <c r="C94" s="76"/>
      <c r="D94" s="76"/>
      <c r="E94" s="76"/>
      <c r="F94" s="76"/>
      <c r="G94" s="76"/>
      <c r="H94" s="76"/>
      <c r="I94" s="76"/>
      <c r="J94" s="76"/>
      <c r="K94" s="76"/>
      <c r="L94" s="79">
        <f t="shared" si="14"/>
        <v>0</v>
      </c>
    </row>
    <row r="95" spans="1:12" x14ac:dyDescent="0.2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9">
        <f t="shared" si="14"/>
        <v>0</v>
      </c>
    </row>
    <row r="96" spans="1:12" x14ac:dyDescent="0.2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9">
        <f t="shared" si="14"/>
        <v>0</v>
      </c>
    </row>
    <row r="97" spans="1:12" x14ac:dyDescent="0.2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9">
        <f t="shared" si="14"/>
        <v>0</v>
      </c>
    </row>
    <row r="98" spans="1:12" x14ac:dyDescent="0.2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9">
        <f t="shared" si="14"/>
        <v>0</v>
      </c>
    </row>
    <row r="99" spans="1:12" x14ac:dyDescent="0.2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9">
        <f t="shared" si="14"/>
        <v>0</v>
      </c>
    </row>
    <row r="100" spans="1:12" x14ac:dyDescent="0.2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9">
        <f t="shared" si="14"/>
        <v>0</v>
      </c>
    </row>
    <row r="101" spans="1:12" x14ac:dyDescent="0.2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9">
        <f t="shared" si="14"/>
        <v>0</v>
      </c>
    </row>
    <row r="102" spans="1:12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9">
        <f t="shared" si="14"/>
        <v>0</v>
      </c>
    </row>
    <row r="103" spans="1:12" x14ac:dyDescent="0.2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9">
        <f t="shared" si="14"/>
        <v>0</v>
      </c>
    </row>
    <row r="104" spans="1:12" ht="25.5" x14ac:dyDescent="0.2">
      <c r="D104" s="85" t="s">
        <v>78</v>
      </c>
      <c r="E104" s="79" t="e">
        <f>SUM(E93:E103)/(5*COUNTIF(E93:E103,"&gt;0"))</f>
        <v>#DIV/0!</v>
      </c>
      <c r="F104" s="79" t="e">
        <f t="shared" ref="F104:K104" si="15">SUM(F93:F103)/(5*COUNTIF(F93:F103,"&gt;0"))</f>
        <v>#DIV/0!</v>
      </c>
      <c r="G104" s="79" t="e">
        <f t="shared" si="15"/>
        <v>#DIV/0!</v>
      </c>
      <c r="H104" s="79" t="e">
        <f t="shared" si="15"/>
        <v>#DIV/0!</v>
      </c>
      <c r="I104" s="79" t="e">
        <f t="shared" si="15"/>
        <v>#DIV/0!</v>
      </c>
      <c r="J104" s="79" t="e">
        <f t="shared" si="15"/>
        <v>#DIV/0!</v>
      </c>
      <c r="K104" s="79" t="e">
        <f t="shared" si="15"/>
        <v>#DIV/0!</v>
      </c>
      <c r="L104" s="79" t="e">
        <f>SUM(L93:L103)/COUNTIF(L93:L103,"&gt;0")</f>
        <v>#DIV/0!</v>
      </c>
    </row>
    <row r="105" spans="1:12" x14ac:dyDescent="0.2">
      <c r="D105" s="78"/>
    </row>
    <row r="107" spans="1:12" x14ac:dyDescent="0.2">
      <c r="A107" s="391">
        <v>45323</v>
      </c>
      <c r="B107" s="391"/>
      <c r="C107" s="391"/>
      <c r="D107" s="391"/>
      <c r="E107" s="391"/>
      <c r="F107" s="391"/>
      <c r="G107" s="391"/>
      <c r="H107" s="391"/>
      <c r="I107" s="391"/>
      <c r="J107" s="391"/>
      <c r="K107" s="391"/>
      <c r="L107" s="391"/>
    </row>
    <row r="108" spans="1:12" ht="25.5" x14ac:dyDescent="0.2">
      <c r="A108" s="76" t="s">
        <v>52</v>
      </c>
      <c r="B108" s="77" t="s">
        <v>53</v>
      </c>
      <c r="C108" s="76" t="s">
        <v>54</v>
      </c>
      <c r="D108" s="77" t="s">
        <v>55</v>
      </c>
      <c r="E108" s="77" t="s">
        <v>56</v>
      </c>
      <c r="F108" s="77" t="s">
        <v>57</v>
      </c>
      <c r="G108" s="77" t="s">
        <v>58</v>
      </c>
      <c r="H108" s="77" t="s">
        <v>59</v>
      </c>
      <c r="I108" s="77" t="s">
        <v>60</v>
      </c>
      <c r="J108" s="77" t="s">
        <v>61</v>
      </c>
      <c r="K108" s="77" t="s">
        <v>62</v>
      </c>
      <c r="L108" s="77" t="s">
        <v>63</v>
      </c>
    </row>
    <row r="109" spans="1:12" x14ac:dyDescent="0.2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9">
        <f t="shared" ref="L109:L118" si="16">SUM(E109:K109)/35</f>
        <v>0</v>
      </c>
    </row>
    <row r="110" spans="1:12" x14ac:dyDescent="0.2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9">
        <f t="shared" si="16"/>
        <v>0</v>
      </c>
    </row>
    <row r="111" spans="1:12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9">
        <f t="shared" si="16"/>
        <v>0</v>
      </c>
    </row>
    <row r="112" spans="1:12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9">
        <f t="shared" si="16"/>
        <v>0</v>
      </c>
    </row>
    <row r="113" spans="1:12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9">
        <f t="shared" si="16"/>
        <v>0</v>
      </c>
    </row>
    <row r="114" spans="1:12" x14ac:dyDescent="0.2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9">
        <f t="shared" si="16"/>
        <v>0</v>
      </c>
    </row>
    <row r="115" spans="1:12" x14ac:dyDescent="0.2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9">
        <f t="shared" si="16"/>
        <v>0</v>
      </c>
    </row>
    <row r="116" spans="1:12" x14ac:dyDescent="0.2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9">
        <f t="shared" si="16"/>
        <v>0</v>
      </c>
    </row>
    <row r="117" spans="1:1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9">
        <f t="shared" si="16"/>
        <v>0</v>
      </c>
    </row>
    <row r="118" spans="1:1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9">
        <f t="shared" si="16"/>
        <v>0</v>
      </c>
    </row>
    <row r="119" spans="1:12" ht="25.5" x14ac:dyDescent="0.2">
      <c r="D119" s="85" t="s">
        <v>78</v>
      </c>
      <c r="E119" s="79" t="e">
        <f>SUM(E109:E118)/(5*COUNTIF(E109:E118,"&gt;0"))</f>
        <v>#DIV/0!</v>
      </c>
      <c r="F119" s="79" t="e">
        <f t="shared" ref="F119:K119" si="17">SUM(F109:F118)/(5*COUNTIF(F109:F118,"&gt;0"))</f>
        <v>#DIV/0!</v>
      </c>
      <c r="G119" s="79" t="e">
        <f t="shared" si="17"/>
        <v>#DIV/0!</v>
      </c>
      <c r="H119" s="79" t="e">
        <f t="shared" si="17"/>
        <v>#DIV/0!</v>
      </c>
      <c r="I119" s="79" t="e">
        <f t="shared" si="17"/>
        <v>#DIV/0!</v>
      </c>
      <c r="J119" s="79" t="e">
        <f t="shared" si="17"/>
        <v>#DIV/0!</v>
      </c>
      <c r="K119" s="79" t="e">
        <f t="shared" si="17"/>
        <v>#DIV/0!</v>
      </c>
      <c r="L119" s="79" t="e">
        <f>SUM(L109:L118)/COUNTIF(L109:L118,"&gt;0")</f>
        <v>#DIV/0!</v>
      </c>
    </row>
    <row r="123" spans="1:12" x14ac:dyDescent="0.2">
      <c r="A123" s="391">
        <v>45352</v>
      </c>
      <c r="B123" s="391"/>
      <c r="C123" s="391"/>
      <c r="D123" s="391"/>
      <c r="E123" s="391"/>
      <c r="F123" s="391"/>
      <c r="G123" s="391"/>
      <c r="H123" s="391"/>
      <c r="I123" s="391"/>
      <c r="J123" s="391"/>
      <c r="K123" s="391"/>
      <c r="L123" s="391"/>
    </row>
    <row r="124" spans="1:12" ht="25.5" x14ac:dyDescent="0.2">
      <c r="A124" s="76" t="s">
        <v>52</v>
      </c>
      <c r="B124" s="77" t="s">
        <v>53</v>
      </c>
      <c r="C124" s="76" t="s">
        <v>54</v>
      </c>
      <c r="D124" s="77" t="s">
        <v>55</v>
      </c>
      <c r="E124" s="77" t="s">
        <v>56</v>
      </c>
      <c r="F124" s="77" t="s">
        <v>57</v>
      </c>
      <c r="G124" s="77" t="s">
        <v>58</v>
      </c>
      <c r="H124" s="77" t="s">
        <v>59</v>
      </c>
      <c r="I124" s="77" t="s">
        <v>60</v>
      </c>
      <c r="J124" s="77" t="s">
        <v>61</v>
      </c>
      <c r="K124" s="77" t="s">
        <v>62</v>
      </c>
      <c r="L124" s="77" t="s">
        <v>63</v>
      </c>
    </row>
    <row r="125" spans="1:12" x14ac:dyDescent="0.2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9">
        <f t="shared" ref="L125:L134" si="18">SUM(E125:K125)/35</f>
        <v>0</v>
      </c>
    </row>
    <row r="126" spans="1:12" x14ac:dyDescent="0.2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9">
        <f t="shared" si="18"/>
        <v>0</v>
      </c>
    </row>
    <row r="127" spans="1:12" x14ac:dyDescent="0.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9">
        <f t="shared" si="18"/>
        <v>0</v>
      </c>
    </row>
    <row r="128" spans="1:12" x14ac:dyDescent="0.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9">
        <f t="shared" si="18"/>
        <v>0</v>
      </c>
    </row>
    <row r="129" spans="1:12" x14ac:dyDescent="0.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9">
        <f t="shared" si="18"/>
        <v>0</v>
      </c>
    </row>
    <row r="130" spans="1:12" x14ac:dyDescent="0.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9">
        <f t="shared" si="18"/>
        <v>0</v>
      </c>
    </row>
    <row r="131" spans="1:12" x14ac:dyDescent="0.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9">
        <f t="shared" si="18"/>
        <v>0</v>
      </c>
    </row>
    <row r="132" spans="1:12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9">
        <f t="shared" si="18"/>
        <v>0</v>
      </c>
    </row>
    <row r="133" spans="1:12" x14ac:dyDescent="0.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9">
        <f t="shared" si="18"/>
        <v>0</v>
      </c>
    </row>
    <row r="134" spans="1:12" x14ac:dyDescent="0.2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9">
        <f t="shared" si="18"/>
        <v>0</v>
      </c>
    </row>
    <row r="135" spans="1:12" ht="25.5" x14ac:dyDescent="0.2">
      <c r="D135" s="85" t="s">
        <v>78</v>
      </c>
      <c r="E135" s="79" t="e">
        <f>SUM(E125:E134)/(5*COUNTIF(E125:E134,"&gt;0"))</f>
        <v>#DIV/0!</v>
      </c>
      <c r="F135" s="79" t="e">
        <f t="shared" ref="F135:K135" si="19">SUM(F125:F134)/(5*COUNTIF(F125:F134,"&gt;0"))</f>
        <v>#DIV/0!</v>
      </c>
      <c r="G135" s="79" t="e">
        <f t="shared" si="19"/>
        <v>#DIV/0!</v>
      </c>
      <c r="H135" s="79" t="e">
        <f t="shared" si="19"/>
        <v>#DIV/0!</v>
      </c>
      <c r="I135" s="79" t="e">
        <f t="shared" si="19"/>
        <v>#DIV/0!</v>
      </c>
      <c r="J135" s="79" t="e">
        <f t="shared" si="19"/>
        <v>#DIV/0!</v>
      </c>
      <c r="K135" s="79" t="e">
        <f t="shared" si="19"/>
        <v>#DIV/0!</v>
      </c>
      <c r="L135" s="79" t="e">
        <f>SUM(L125:L134)/COUNTIF(L125:L134,"&gt;0")</f>
        <v>#DIV/0!</v>
      </c>
    </row>
  </sheetData>
  <mergeCells count="9">
    <mergeCell ref="A91:L91"/>
    <mergeCell ref="A107:L107"/>
    <mergeCell ref="A123:L123"/>
    <mergeCell ref="A7:L7"/>
    <mergeCell ref="A19:L19"/>
    <mergeCell ref="A33:L33"/>
    <mergeCell ref="A47:L47"/>
    <mergeCell ref="A62:L62"/>
    <mergeCell ref="A76:L76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40D3-9ACB-4786-8995-57009CA39B5E}">
  <dimension ref="A1:AM15"/>
  <sheetViews>
    <sheetView workbookViewId="0">
      <pane xSplit="1" ySplit="2" topLeftCell="AF3" activePane="bottomRight" state="frozen"/>
      <selection pane="topRight" activeCell="B1" sqref="B1"/>
      <selection pane="bottomLeft" activeCell="A3" sqref="A3"/>
      <selection pane="bottomRight" activeCell="AF5" sqref="AF5"/>
    </sheetView>
  </sheetViews>
  <sheetFormatPr defaultColWidth="9.33203125" defaultRowHeight="12.75" x14ac:dyDescent="0.2"/>
  <cols>
    <col min="1" max="1" width="19.832031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19.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8.1640625" style="41" customWidth="1"/>
    <col min="33" max="33" width="17.1640625" style="41" customWidth="1"/>
    <col min="34" max="34" width="15.1640625" style="41" customWidth="1"/>
    <col min="35" max="35" width="13" style="41" customWidth="1"/>
    <col min="36" max="36" width="14" style="41" customWidth="1"/>
    <col min="37" max="37" width="19" style="41" customWidth="1"/>
    <col min="38" max="38" width="18.6640625" style="41" customWidth="1"/>
    <col min="39" max="39" width="16.5" style="41" customWidth="1"/>
    <col min="40" max="16384" width="9.33203125" style="41"/>
  </cols>
  <sheetData>
    <row r="1" spans="1:39" s="64" customFormat="1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405" t="s">
        <v>83</v>
      </c>
      <c r="R1" s="406"/>
      <c r="S1" s="406"/>
      <c r="T1" s="406"/>
      <c r="U1" s="406"/>
      <c r="V1" s="406"/>
      <c r="W1" s="406"/>
      <c r="X1" s="406"/>
      <c r="Y1" s="407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98</v>
      </c>
    </row>
    <row r="2" spans="1:39" ht="57" customHeight="1" x14ac:dyDescent="0.2">
      <c r="A2" s="42" t="s">
        <v>0</v>
      </c>
      <c r="B2" s="43" t="s">
        <v>1</v>
      </c>
      <c r="C2" s="43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38</v>
      </c>
      <c r="K2" s="45" t="s">
        <v>19</v>
      </c>
      <c r="L2" s="45" t="s">
        <v>20</v>
      </c>
      <c r="M2" s="45" t="s">
        <v>21</v>
      </c>
      <c r="N2" s="45" t="s">
        <v>22</v>
      </c>
      <c r="O2" s="46" t="s">
        <v>23</v>
      </c>
      <c r="P2" s="45" t="s">
        <v>24</v>
      </c>
      <c r="Q2" s="47" t="s">
        <v>25</v>
      </c>
      <c r="R2" s="47" t="s">
        <v>26</v>
      </c>
      <c r="S2" s="47" t="s">
        <v>27</v>
      </c>
      <c r="T2" s="47" t="s">
        <v>346</v>
      </c>
      <c r="U2" s="47" t="s">
        <v>50</v>
      </c>
      <c r="V2" s="47" t="s">
        <v>47</v>
      </c>
      <c r="W2" s="47" t="s">
        <v>48</v>
      </c>
      <c r="X2" s="47" t="s">
        <v>49</v>
      </c>
      <c r="Y2" s="48" t="s">
        <v>28</v>
      </c>
      <c r="Z2" s="49" t="s">
        <v>37</v>
      </c>
      <c r="AA2" s="49" t="s">
        <v>29</v>
      </c>
      <c r="AB2" s="49" t="s">
        <v>30</v>
      </c>
      <c r="AC2" s="49" t="s">
        <v>31</v>
      </c>
      <c r="AD2" s="49" t="s">
        <v>32</v>
      </c>
      <c r="AE2" s="50" t="s">
        <v>34</v>
      </c>
      <c r="AF2" s="65" t="s">
        <v>56</v>
      </c>
      <c r="AG2" s="66" t="s">
        <v>57</v>
      </c>
      <c r="AH2" s="66" t="s">
        <v>58</v>
      </c>
      <c r="AI2" s="66" t="s">
        <v>59</v>
      </c>
      <c r="AJ2" s="66" t="s">
        <v>60</v>
      </c>
      <c r="AK2" s="66" t="s">
        <v>61</v>
      </c>
      <c r="AL2" s="66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INDICATORS'!C9</f>
        <v>0</v>
      </c>
      <c r="C3" s="43">
        <f>'LAGGING INDICATORS'!D9</f>
        <v>0</v>
      </c>
      <c r="D3" s="43">
        <f>'LAGGING INDICATORS'!E9</f>
        <v>0</v>
      </c>
      <c r="E3" s="43">
        <f>'LAGGING INDICATORS'!F9</f>
        <v>0</v>
      </c>
      <c r="F3" s="43">
        <f>'LAGGING INDICATORS'!G9</f>
        <v>0</v>
      </c>
      <c r="G3" s="43">
        <f>'LAGGING INDICATORS'!H9</f>
        <v>0</v>
      </c>
      <c r="H3" s="43">
        <f>'LAGGING INDICATORS'!I9</f>
        <v>0</v>
      </c>
      <c r="I3" s="43">
        <f>'LAGGING INDICATORS'!J9</f>
        <v>0</v>
      </c>
      <c r="J3" s="43">
        <f>'LAGGING INDICATORS'!K9</f>
        <v>30</v>
      </c>
      <c r="K3" s="45">
        <f>'LEADING INDICATORS'!C9</f>
        <v>4</v>
      </c>
      <c r="L3" s="45">
        <f>'LEADING INDICATORS'!D9</f>
        <v>0</v>
      </c>
      <c r="M3" s="45">
        <f>'LEADING INDICATORS'!E9</f>
        <v>0</v>
      </c>
      <c r="N3" s="45">
        <f>'LEADING INDICATORS'!F9</f>
        <v>0</v>
      </c>
      <c r="O3" s="45">
        <f>'LEADING INDICATORS'!G9</f>
        <v>0</v>
      </c>
      <c r="P3" s="45">
        <f>'LEADING INDICATORS'!H9</f>
        <v>0</v>
      </c>
      <c r="Q3" s="48">
        <f>'ENVIRONMENTAL CONTROLS'!C9</f>
        <v>0</v>
      </c>
      <c r="R3" s="48">
        <f>'ENVIRONMENTAL CONTROLS'!D9</f>
        <v>0</v>
      </c>
      <c r="S3" s="48">
        <f>'ENVIRONMENTAL CONTROLS'!E9</f>
        <v>0</v>
      </c>
      <c r="T3" s="54">
        <f>'ENVIRONMENTAL CONTROLS'!F9</f>
        <v>0</v>
      </c>
      <c r="U3" s="54">
        <f>'ENVIRONMENTAL CONTROLS'!G9</f>
        <v>4067</v>
      </c>
      <c r="V3" s="54">
        <f>'ENVIRONMENTAL CONTROLS'!H9</f>
        <v>0</v>
      </c>
      <c r="W3" s="54">
        <f>'ENVIRONMENTAL CONTROLS'!I9</f>
        <v>1500.723</v>
      </c>
      <c r="X3" s="54">
        <f>'ENVIRONMENTAL CONTROLS'!J9</f>
        <v>1500.723</v>
      </c>
      <c r="Y3" s="48">
        <f>'ENVIRONMENTAL CONTROLS'!K9</f>
        <v>0</v>
      </c>
      <c r="Z3" s="55">
        <f>'SAFETY TRAINING'!C9</f>
        <v>0</v>
      </c>
      <c r="AA3" s="55">
        <f>'SAFETY TRAINING'!D9</f>
        <v>0</v>
      </c>
      <c r="AB3" s="55">
        <f>'SAFETY TRAINING'!E9</f>
        <v>0</v>
      </c>
      <c r="AC3" s="55">
        <f>'SAFETY TRAINING'!F9</f>
        <v>0</v>
      </c>
      <c r="AD3" s="55">
        <f>'SAFETY TRAINING'!G9</f>
        <v>0</v>
      </c>
      <c r="AE3" s="57">
        <f>'5S SCORES'!C9</f>
        <v>0</v>
      </c>
      <c r="AF3" s="58"/>
      <c r="AG3" s="59"/>
      <c r="AH3" s="59"/>
      <c r="AI3" s="59"/>
      <c r="AJ3" s="59"/>
      <c r="AK3" s="59"/>
      <c r="AL3" s="59"/>
      <c r="AM3" s="93"/>
    </row>
    <row r="4" spans="1:39" ht="15.75" x14ac:dyDescent="0.2">
      <c r="A4" s="53">
        <v>45047</v>
      </c>
      <c r="B4" s="43">
        <f>'LAGGING INDICATORS'!C20</f>
        <v>0</v>
      </c>
      <c r="C4" s="43">
        <f>'LAGGING INDICATORS'!D20</f>
        <v>0</v>
      </c>
      <c r="D4" s="43">
        <f>'LAGGING INDICATORS'!E20</f>
        <v>0</v>
      </c>
      <c r="E4" s="43">
        <f>'LAGGING INDICATORS'!F20</f>
        <v>0</v>
      </c>
      <c r="F4" s="43">
        <f>'LAGGING INDICATORS'!G20</f>
        <v>0</v>
      </c>
      <c r="G4" s="43">
        <f>'LAGGING INDICATORS'!H20</f>
        <v>0</v>
      </c>
      <c r="H4" s="43">
        <f>'LAGGING INDICATORS'!I20</f>
        <v>0</v>
      </c>
      <c r="I4" s="43">
        <f>'LAGGING INDICATORS'!J20</f>
        <v>0</v>
      </c>
      <c r="J4" s="43">
        <f>'LAGGING INDICATORS'!K20</f>
        <v>31</v>
      </c>
      <c r="K4" s="45">
        <f>'LEADING INDICATORS'!C20</f>
        <v>4</v>
      </c>
      <c r="L4" s="45">
        <f>'LEADING INDICATORS'!D20</f>
        <v>0</v>
      </c>
      <c r="M4" s="45">
        <f>'LEADING INDICATORS'!E20</f>
        <v>1</v>
      </c>
      <c r="N4" s="45">
        <f>'LEADING INDICATORS'!F20</f>
        <v>0</v>
      </c>
      <c r="O4" s="45">
        <f>'LEADING INDICATORS'!G20</f>
        <v>0</v>
      </c>
      <c r="P4" s="45">
        <f>'LEADING INDICATORS'!H20</f>
        <v>0</v>
      </c>
      <c r="Q4" s="48">
        <f>'ENVIRONMENTAL CONTROLS'!C20</f>
        <v>0</v>
      </c>
      <c r="R4" s="48">
        <f>'ENVIRONMENTAL CONTROLS'!D20</f>
        <v>0</v>
      </c>
      <c r="S4" s="48">
        <f>'ENVIRONMENTAL CONTROLS'!E20</f>
        <v>0</v>
      </c>
      <c r="T4" s="54">
        <f>'ENVIRONMENTAL CONTROLS'!F20</f>
        <v>1190</v>
      </c>
      <c r="U4" s="54">
        <f>'ENVIRONMENTAL CONTROLS'!G20</f>
        <v>6145</v>
      </c>
      <c r="V4" s="54">
        <f>'ENVIRONMENTAL CONTROLS'!H20</f>
        <v>3157.07</v>
      </c>
      <c r="W4" s="54">
        <f>'ENVIRONMENTAL CONTROLS'!I20</f>
        <v>2267.5050000000001</v>
      </c>
      <c r="X4" s="54">
        <f>'ENVIRONMENTAL CONTROLS'!J20</f>
        <v>5424.5750000000007</v>
      </c>
      <c r="Y4" s="48">
        <f>'ENVIRONMENTAL CONTROLS'!K20</f>
        <v>0</v>
      </c>
      <c r="Z4" s="55">
        <f>'SAFETY TRAINING'!C20</f>
        <v>0</v>
      </c>
      <c r="AA4" s="55">
        <f>'SAFETY TRAINING'!D20</f>
        <v>0</v>
      </c>
      <c r="AB4" s="55">
        <f>'SAFETY TRAINING'!E20</f>
        <v>0</v>
      </c>
      <c r="AC4" s="55">
        <f>'SAFETY TRAINING'!F20</f>
        <v>0</v>
      </c>
      <c r="AD4" s="55">
        <f>'SAFETY TRAINING'!G20</f>
        <v>0</v>
      </c>
      <c r="AE4" s="57">
        <f>'5S SCORES'!C20</f>
        <v>0</v>
      </c>
      <c r="AF4" s="58"/>
      <c r="AG4" s="59"/>
      <c r="AH4" s="59"/>
      <c r="AI4" s="59"/>
      <c r="AJ4" s="59"/>
      <c r="AK4" s="59"/>
      <c r="AL4" s="59"/>
      <c r="AM4" s="94"/>
    </row>
    <row r="5" spans="1:39" ht="15.75" x14ac:dyDescent="0.2">
      <c r="A5" s="53">
        <v>45078</v>
      </c>
      <c r="B5" s="43">
        <f>'LAGGING INDICATORS'!C31</f>
        <v>0</v>
      </c>
      <c r="C5" s="43">
        <f>'LAGGING INDICATORS'!D31</f>
        <v>0</v>
      </c>
      <c r="D5" s="43">
        <f>'LAGGING INDICATORS'!E31</f>
        <v>0</v>
      </c>
      <c r="E5" s="43">
        <f>'LAGGING INDICATORS'!F31</f>
        <v>0</v>
      </c>
      <c r="F5" s="43">
        <f>'LAGGING INDICATORS'!G31</f>
        <v>1</v>
      </c>
      <c r="G5" s="43">
        <f>'LAGGING INDICATORS'!H31</f>
        <v>0</v>
      </c>
      <c r="H5" s="43">
        <f>'LAGGING INDICATORS'!I31</f>
        <v>0</v>
      </c>
      <c r="I5" s="43">
        <f>'LAGGING INDICATORS'!J31</f>
        <v>0</v>
      </c>
      <c r="J5" s="43">
        <f>'LAGGING INDICATORS'!K31</f>
        <v>29</v>
      </c>
      <c r="K5" s="45">
        <f>'LEADING INDICATORS'!C31</f>
        <v>1</v>
      </c>
      <c r="L5" s="45">
        <f>'LEADING INDICATORS'!D31</f>
        <v>0</v>
      </c>
      <c r="M5" s="45">
        <f>'LEADING INDICATORS'!E31</f>
        <v>0</v>
      </c>
      <c r="N5" s="45">
        <f>'LEADING INDICATORS'!F31</f>
        <v>1</v>
      </c>
      <c r="O5" s="45">
        <f>'LEADING INDICATORS'!G31</f>
        <v>0</v>
      </c>
      <c r="P5" s="45">
        <f>'LEADING INDICATORS'!H31</f>
        <v>1</v>
      </c>
      <c r="Q5" s="48">
        <f>'ENVIRONMENTAL CONTROLS'!C31</f>
        <v>0</v>
      </c>
      <c r="R5" s="48">
        <f>'ENVIRONMENTAL CONTROLS'!D31</f>
        <v>0</v>
      </c>
      <c r="S5" s="48">
        <f>'ENVIRONMENTAL CONTROLS'!E31</f>
        <v>0</v>
      </c>
      <c r="T5" s="54">
        <f>'ENVIRONMENTAL CONTROLS'!F31</f>
        <v>1140</v>
      </c>
      <c r="U5" s="54">
        <f>'ENVIRONMENTAL CONTROLS'!G31</f>
        <v>4579</v>
      </c>
      <c r="V5" s="54">
        <f>'ENVIRONMENTAL CONTROLS'!H31</f>
        <v>3024.42</v>
      </c>
      <c r="W5" s="54">
        <f>'ENVIRONMENTAL CONTROLS'!I31</f>
        <v>1689.6510000000001</v>
      </c>
      <c r="X5" s="54">
        <f>'ENVIRONMENTAL CONTROLS'!J31</f>
        <v>4714.0709999999999</v>
      </c>
      <c r="Y5" s="48">
        <f>'ENVIRONMENTAL CONTROLS'!K31</f>
        <v>0</v>
      </c>
      <c r="Z5" s="55">
        <f>'SAFETY TRAINING'!C31</f>
        <v>0</v>
      </c>
      <c r="AA5" s="55">
        <f>'SAFETY TRAINING'!D31</f>
        <v>0</v>
      </c>
      <c r="AB5" s="55">
        <f>'SAFETY TRAINING'!E31</f>
        <v>0</v>
      </c>
      <c r="AC5" s="55">
        <f>'SAFETY TRAINING'!F31</f>
        <v>0</v>
      </c>
      <c r="AD5" s="55">
        <f>'SAFETY TRAINING'!G31</f>
        <v>0</v>
      </c>
      <c r="AE5" s="57">
        <f>'5S SCORES'!C31</f>
        <v>0.58330000000000004</v>
      </c>
      <c r="AF5" s="58" t="e">
        <f>'ABUJA QLTY KPI'!E4</f>
        <v>#DIV/0!</v>
      </c>
      <c r="AG5" s="58" t="e">
        <f>'ABUJA QLTY KPI'!F4</f>
        <v>#DIV/0!</v>
      </c>
      <c r="AH5" s="58" t="e">
        <f>'ABUJA QLTY KPI'!G4</f>
        <v>#DIV/0!</v>
      </c>
      <c r="AI5" s="58" t="e">
        <f>'ABUJA QLTY KPI'!H4</f>
        <v>#DIV/0!</v>
      </c>
      <c r="AJ5" s="58" t="e">
        <f>'ABUJA QLTY KPI'!I4</f>
        <v>#DIV/0!</v>
      </c>
      <c r="AK5" s="58" t="e">
        <f>'ABUJA QLTY KPI'!J4</f>
        <v>#DIV/0!</v>
      </c>
      <c r="AL5" s="58" t="e">
        <f>'ABUJA QLTY KPI'!K4</f>
        <v>#DIV/0!</v>
      </c>
      <c r="AM5" s="93">
        <f>'ABUJA QLTY KPI'!L4</f>
        <v>0</v>
      </c>
    </row>
    <row r="6" spans="1:39" ht="15.75" x14ac:dyDescent="0.2">
      <c r="A6" s="53">
        <v>45108</v>
      </c>
      <c r="B6" s="43">
        <f>'LAGGING INDICATORS'!C42</f>
        <v>0</v>
      </c>
      <c r="C6" s="43">
        <f>'LAGGING INDICATORS'!D42</f>
        <v>0</v>
      </c>
      <c r="D6" s="43">
        <f>'LAGGING INDICATORS'!E42</f>
        <v>0</v>
      </c>
      <c r="E6" s="43">
        <f>'LAGGING INDICATORS'!F42</f>
        <v>0</v>
      </c>
      <c r="F6" s="43">
        <f>'LAGGING INDICATORS'!G42</f>
        <v>0</v>
      </c>
      <c r="G6" s="43">
        <f>'LAGGING INDICATORS'!H42</f>
        <v>0</v>
      </c>
      <c r="H6" s="43">
        <f>'LAGGING INDICATORS'!I42</f>
        <v>0</v>
      </c>
      <c r="I6" s="43">
        <f>'LAGGING INDICATORS'!J42</f>
        <v>0</v>
      </c>
      <c r="J6" s="43">
        <f>'LAGGING INDICATORS'!K42</f>
        <v>31</v>
      </c>
      <c r="K6" s="45">
        <f>'LEADING INDICATORS'!C42</f>
        <v>1</v>
      </c>
      <c r="L6" s="45">
        <f>'LEADING INDICATORS'!D42</f>
        <v>0</v>
      </c>
      <c r="M6" s="45">
        <f>'LEADING INDICATORS'!E42</f>
        <v>0</v>
      </c>
      <c r="N6" s="45">
        <f>'LEADING INDICATORS'!F42</f>
        <v>1</v>
      </c>
      <c r="O6" s="45">
        <f>'LEADING INDICATORS'!G42</f>
        <v>1</v>
      </c>
      <c r="P6" s="45">
        <f>'LEADING INDICATORS'!H42</f>
        <v>1</v>
      </c>
      <c r="Q6" s="48">
        <f>'ENVIRONMENTAL CONTROLS'!C42</f>
        <v>4</v>
      </c>
      <c r="R6" s="48">
        <f>'ENVIRONMENTAL CONTROLS'!D42</f>
        <v>1</v>
      </c>
      <c r="S6" s="48">
        <f>'ENVIRONMENTAL CONTROLS'!E42</f>
        <v>1</v>
      </c>
      <c r="T6" s="54">
        <f>'ENVIRONMENTAL CONTROLS'!F42</f>
        <v>640</v>
      </c>
      <c r="U6" s="54">
        <f>'ENVIRONMENTAL CONTROLS'!G42</f>
        <v>5803</v>
      </c>
      <c r="V6" s="54">
        <f>'ENVIRONMENTAL CONTROLS'!H42</f>
        <v>1697.92</v>
      </c>
      <c r="W6" s="54">
        <f>'ENVIRONMENTAL CONTROLS'!I42</f>
        <v>2141.3069999999998</v>
      </c>
      <c r="X6" s="54">
        <f>'ENVIRONMENTAL CONTROLS'!J42</f>
        <v>3839.2269999999999</v>
      </c>
      <c r="Y6" s="48">
        <f>'ENVIRONMENTAL CONTROLS'!K42</f>
        <v>0</v>
      </c>
      <c r="Z6" s="55">
        <f>'SAFETY TRAINING'!C42</f>
        <v>2</v>
      </c>
      <c r="AA6" s="55">
        <f>'SAFETY TRAINING'!D42</f>
        <v>1</v>
      </c>
      <c r="AB6" s="55">
        <f>'SAFETY TRAINING'!E42</f>
        <v>1</v>
      </c>
      <c r="AC6" s="55">
        <f>'SAFETY TRAINING'!F42</f>
        <v>10.5</v>
      </c>
      <c r="AD6" s="55">
        <f>'SAFETY TRAINING'!G42</f>
        <v>0</v>
      </c>
      <c r="AE6" s="57">
        <f>'5S SCORES'!C42</f>
        <v>0.73599999999999999</v>
      </c>
      <c r="AF6" s="58">
        <f>'ABUJA QLTY KPI'!E16</f>
        <v>0.94285714285714284</v>
      </c>
      <c r="AG6" s="58">
        <f>'ABUJA QLTY KPI'!F16</f>
        <v>0.88571428571428568</v>
      </c>
      <c r="AH6" s="58">
        <f>'ABUJA QLTY KPI'!G16</f>
        <v>0.88571428571428568</v>
      </c>
      <c r="AI6" s="58">
        <f>'ABUJA QLTY KPI'!H16</f>
        <v>0.82857142857142863</v>
      </c>
      <c r="AJ6" s="58">
        <f>'ABUJA QLTY KPI'!I16</f>
        <v>0.82857142857142863</v>
      </c>
      <c r="AK6" s="58">
        <f>'ABUJA QLTY KPI'!J16</f>
        <v>0.94285714285714284</v>
      </c>
      <c r="AL6" s="58">
        <f>'ABUJA QLTY KPI'!K16</f>
        <v>1</v>
      </c>
      <c r="AM6" s="93">
        <f>'ABUJA QLTY KPI'!L16</f>
        <v>0.90204081632653066</v>
      </c>
    </row>
    <row r="7" spans="1:39" ht="15.75" x14ac:dyDescent="0.2">
      <c r="A7" s="53">
        <v>45139</v>
      </c>
      <c r="B7" s="43">
        <f>'LAGGING INDICATORS'!C53</f>
        <v>0</v>
      </c>
      <c r="C7" s="43">
        <f>'LAGGING INDICATORS'!D53</f>
        <v>0</v>
      </c>
      <c r="D7" s="43">
        <f>'LAGGING INDICATORS'!E53</f>
        <v>0</v>
      </c>
      <c r="E7" s="43">
        <f>'LAGGING INDICATORS'!F53</f>
        <v>0</v>
      </c>
      <c r="F7" s="43">
        <f>'LAGGING INDICATORS'!G53</f>
        <v>0</v>
      </c>
      <c r="G7" s="43">
        <f>'LAGGING INDICATORS'!H53</f>
        <v>0</v>
      </c>
      <c r="H7" s="43">
        <f>'LAGGING INDICATORS'!I53</f>
        <v>0</v>
      </c>
      <c r="I7" s="43">
        <f>'LAGGING INDICATORS'!J53</f>
        <v>0</v>
      </c>
      <c r="J7" s="43">
        <f>'LAGGING INDICATORS'!K53</f>
        <v>31</v>
      </c>
      <c r="K7" s="45">
        <f>'LEADING INDICATORS'!C53</f>
        <v>1</v>
      </c>
      <c r="L7" s="45">
        <f>'LEADING INDICATORS'!D53</f>
        <v>0</v>
      </c>
      <c r="M7" s="45">
        <f>'LEADING INDICATORS'!E53</f>
        <v>0</v>
      </c>
      <c r="N7" s="45">
        <f>'LEADING INDICATORS'!F53</f>
        <v>1</v>
      </c>
      <c r="O7" s="45">
        <f>'LEADING INDICATORS'!G53</f>
        <v>0</v>
      </c>
      <c r="P7" s="45">
        <f>'LEADING INDICATORS'!H53</f>
        <v>1</v>
      </c>
      <c r="Q7" s="48">
        <f>'ENVIRONMENTAL CONTROLS'!C53</f>
        <v>2</v>
      </c>
      <c r="R7" s="48">
        <f>'ENVIRONMENTAL CONTROLS'!D53</f>
        <v>0</v>
      </c>
      <c r="S7" s="48">
        <f>'ENVIRONMENTAL CONTROLS'!E53</f>
        <v>2</v>
      </c>
      <c r="T7" s="54">
        <f>'ENVIRONMENTAL CONTROLS'!F53</f>
        <v>970</v>
      </c>
      <c r="U7" s="54">
        <f>'ENVIRONMENTAL CONTROLS'!G53</f>
        <v>3572</v>
      </c>
      <c r="V7" s="54">
        <f>'ENVIRONMENTAL CONTROLS'!H53</f>
        <v>2573.41</v>
      </c>
      <c r="W7" s="54">
        <f>'ENVIRONMENTAL CONTROLS'!I53</f>
        <v>1318.068</v>
      </c>
      <c r="X7" s="54">
        <f>'ENVIRONMENTAL CONTROLS'!J53</f>
        <v>3891.4780000000001</v>
      </c>
      <c r="Y7" s="48">
        <f>'ENVIRONMENTAL CONTROLS'!K53</f>
        <v>0</v>
      </c>
      <c r="Z7" s="55">
        <f>'SAFETY TRAINING'!C53</f>
        <v>0</v>
      </c>
      <c r="AA7" s="55">
        <f>'SAFETY TRAINING'!D53</f>
        <v>0</v>
      </c>
      <c r="AB7" s="55">
        <f>'SAFETY TRAINING'!E53</f>
        <v>0</v>
      </c>
      <c r="AC7" s="55">
        <f>'SAFETY TRAINING'!F53</f>
        <v>0</v>
      </c>
      <c r="AD7" s="55">
        <f>'SAFETY TRAINING'!G53</f>
        <v>0</v>
      </c>
      <c r="AE7" s="57">
        <f>'5S SCORES'!C53</f>
        <v>0.7026</v>
      </c>
      <c r="AF7" s="58">
        <f>'ABUJA QLTY KPI'!E30</f>
        <v>0.82222222222222219</v>
      </c>
      <c r="AG7" s="58">
        <f>'ABUJA QLTY KPI'!F30</f>
        <v>0.71111111111111114</v>
      </c>
      <c r="AH7" s="58">
        <f>'ABUJA QLTY KPI'!G30</f>
        <v>0.8</v>
      </c>
      <c r="AI7" s="58">
        <f>'ABUJA QLTY KPI'!H30</f>
        <v>0.71111111111111114</v>
      </c>
      <c r="AJ7" s="58">
        <f>'ABUJA QLTY KPI'!I30</f>
        <v>0.75555555555555554</v>
      </c>
      <c r="AK7" s="58">
        <f>'ABUJA QLTY KPI'!J30</f>
        <v>0.8</v>
      </c>
      <c r="AL7" s="58">
        <f>'ABUJA QLTY KPI'!K30</f>
        <v>0.97777777777777775</v>
      </c>
      <c r="AM7" s="93">
        <f>'ABUJA QLTY KPI'!L30</f>
        <v>0.79682539682539688</v>
      </c>
    </row>
    <row r="8" spans="1:39" ht="15.75" x14ac:dyDescent="0.2">
      <c r="A8" s="53">
        <v>45170</v>
      </c>
      <c r="B8" s="43">
        <f>'LAGGING INDICATORS'!C64</f>
        <v>0</v>
      </c>
      <c r="C8" s="43">
        <f>'LAGGING INDICATORS'!D64</f>
        <v>0</v>
      </c>
      <c r="D8" s="43">
        <f>'LAGGING INDICATORS'!E64</f>
        <v>0</v>
      </c>
      <c r="E8" s="43">
        <f>'LAGGING INDICATORS'!F64</f>
        <v>0</v>
      </c>
      <c r="F8" s="43">
        <f>'LAGGING INDICATORS'!G64</f>
        <v>0</v>
      </c>
      <c r="G8" s="43">
        <f>'LAGGING INDICATORS'!H64</f>
        <v>0</v>
      </c>
      <c r="H8" s="43">
        <f>'LAGGING INDICATORS'!I64</f>
        <v>0</v>
      </c>
      <c r="I8" s="43">
        <f>'LAGGING INDICATORS'!J64</f>
        <v>0</v>
      </c>
      <c r="J8" s="43">
        <f>'LAGGING INDICATORS'!K64</f>
        <v>0</v>
      </c>
      <c r="K8" s="45">
        <f>'LEADING INDICATORS'!C64</f>
        <v>0</v>
      </c>
      <c r="L8" s="45">
        <f>'LEADING INDICATORS'!D64</f>
        <v>0</v>
      </c>
      <c r="M8" s="45">
        <f>'LEADING INDICATORS'!E64</f>
        <v>0</v>
      </c>
      <c r="N8" s="45">
        <f>'LEADING INDICATORS'!F64</f>
        <v>0</v>
      </c>
      <c r="O8" s="45">
        <f>'LEADING INDICATORS'!G64</f>
        <v>0</v>
      </c>
      <c r="P8" s="45">
        <f>'LEADING INDICATORS'!H64</f>
        <v>0</v>
      </c>
      <c r="Q8" s="48">
        <f>'ENVIRONMENTAL CONTROLS'!C64</f>
        <v>0</v>
      </c>
      <c r="R8" s="48">
        <f>'ENVIRONMENTAL CONTROLS'!D64</f>
        <v>0</v>
      </c>
      <c r="S8" s="48">
        <f>'ENVIRONMENTAL CONTROLS'!E64</f>
        <v>0</v>
      </c>
      <c r="T8" s="54">
        <f>'ENVIRONMENTAL CONTROLS'!F64</f>
        <v>0</v>
      </c>
      <c r="U8" s="54">
        <f>'ENVIRONMENTAL CONTROLS'!G64</f>
        <v>0</v>
      </c>
      <c r="V8" s="54">
        <f>'ENVIRONMENTAL CONTROLS'!H64</f>
        <v>0</v>
      </c>
      <c r="W8" s="54">
        <f>'ENVIRONMENTAL CONTROLS'!I64</f>
        <v>0</v>
      </c>
      <c r="X8" s="54">
        <f>'ENVIRONMENTAL CONTROLS'!J64</f>
        <v>0</v>
      </c>
      <c r="Y8" s="48">
        <f>'ENVIRONMENTAL CONTROLS'!K64</f>
        <v>0</v>
      </c>
      <c r="Z8" s="55">
        <f>'SAFETY TRAINING'!C64</f>
        <v>0</v>
      </c>
      <c r="AA8" s="55">
        <f>'SAFETY TRAINING'!D64</f>
        <v>0</v>
      </c>
      <c r="AB8" s="55">
        <f>'SAFETY TRAINING'!E64</f>
        <v>0</v>
      </c>
      <c r="AC8" s="55">
        <f>'SAFETY TRAINING'!F64</f>
        <v>0</v>
      </c>
      <c r="AD8" s="55">
        <f>'SAFETY TRAINING'!G64</f>
        <v>0</v>
      </c>
      <c r="AE8" s="57">
        <f>'5S SCORES'!C64</f>
        <v>0</v>
      </c>
      <c r="AF8" s="58" t="e">
        <f>'ABUJA QLTY KPI'!E44</f>
        <v>#DIV/0!</v>
      </c>
      <c r="AG8" s="58" t="e">
        <f>'ABUJA QLTY KPI'!F44</f>
        <v>#DIV/0!</v>
      </c>
      <c r="AH8" s="58" t="e">
        <f>'ABUJA QLTY KPI'!G44</f>
        <v>#DIV/0!</v>
      </c>
      <c r="AI8" s="58" t="e">
        <f>'ABUJA QLTY KPI'!H44</f>
        <v>#DIV/0!</v>
      </c>
      <c r="AJ8" s="58" t="e">
        <f>'ABUJA QLTY KPI'!I44</f>
        <v>#DIV/0!</v>
      </c>
      <c r="AK8" s="58" t="e">
        <f>'ABUJA QLTY KPI'!J44</f>
        <v>#DIV/0!</v>
      </c>
      <c r="AL8" s="58" t="e">
        <f>'ABUJA QLTY KPI'!K44</f>
        <v>#DIV/0!</v>
      </c>
      <c r="AM8" s="93" t="e">
        <f>'ABUJA QLTY KPI'!L44</f>
        <v>#DIV/0!</v>
      </c>
    </row>
    <row r="9" spans="1:39" ht="15.75" x14ac:dyDescent="0.2">
      <c r="A9" s="53">
        <v>45200</v>
      </c>
      <c r="B9" s="43">
        <f>'LAGGING INDICATORS'!C75</f>
        <v>0</v>
      </c>
      <c r="C9" s="43">
        <f>'LAGGING INDICATORS'!D75</f>
        <v>0</v>
      </c>
      <c r="D9" s="43">
        <f>'LAGGING INDICATORS'!E75</f>
        <v>0</v>
      </c>
      <c r="E9" s="43">
        <f>'LAGGING INDICATORS'!F75</f>
        <v>0</v>
      </c>
      <c r="F9" s="43">
        <f>'LAGGING INDICATORS'!G75</f>
        <v>0</v>
      </c>
      <c r="G9" s="43">
        <f>'LAGGING INDICATORS'!H75</f>
        <v>0</v>
      </c>
      <c r="H9" s="43">
        <f>'LAGGING INDICATORS'!I75</f>
        <v>0</v>
      </c>
      <c r="I9" s="43">
        <f>'LAGGING INDICATORS'!J75</f>
        <v>0</v>
      </c>
      <c r="J9" s="43">
        <f>'LAGGING INDICATORS'!K75</f>
        <v>0</v>
      </c>
      <c r="K9" s="45">
        <f>'LEADING INDICATORS'!C75</f>
        <v>0</v>
      </c>
      <c r="L9" s="45">
        <f>'LEADING INDICATORS'!D75</f>
        <v>0</v>
      </c>
      <c r="M9" s="45">
        <f>'LEADING INDICATORS'!E75</f>
        <v>0</v>
      </c>
      <c r="N9" s="45">
        <f>'LEADING INDICATORS'!F75</f>
        <v>0</v>
      </c>
      <c r="O9" s="45">
        <f>'LEADING INDICATORS'!G75</f>
        <v>0</v>
      </c>
      <c r="P9" s="45">
        <f>'LEADING INDICATORS'!H75</f>
        <v>0</v>
      </c>
      <c r="Q9" s="48">
        <f>'ENVIRONMENTAL CONTROLS'!C75</f>
        <v>0</v>
      </c>
      <c r="R9" s="48">
        <f>'ENVIRONMENTAL CONTROLS'!D75</f>
        <v>0</v>
      </c>
      <c r="S9" s="48">
        <f>'ENVIRONMENTAL CONTROLS'!E75</f>
        <v>0</v>
      </c>
      <c r="T9" s="54">
        <f>'ENVIRONMENTAL CONTROLS'!F75</f>
        <v>0</v>
      </c>
      <c r="U9" s="54">
        <f>'ENVIRONMENTAL CONTROLS'!G75</f>
        <v>0</v>
      </c>
      <c r="V9" s="54">
        <f>'ENVIRONMENTAL CONTROLS'!H75</f>
        <v>0</v>
      </c>
      <c r="W9" s="54">
        <f>'ENVIRONMENTAL CONTROLS'!I75</f>
        <v>0</v>
      </c>
      <c r="X9" s="54">
        <f>'ENVIRONMENTAL CONTROLS'!J75</f>
        <v>0</v>
      </c>
      <c r="Y9" s="48">
        <f>'ENVIRONMENTAL CONTROLS'!K75</f>
        <v>0</v>
      </c>
      <c r="Z9" s="55">
        <f>'SAFETY TRAINING'!C75</f>
        <v>0</v>
      </c>
      <c r="AA9" s="55">
        <f>'SAFETY TRAINING'!D75</f>
        <v>0</v>
      </c>
      <c r="AB9" s="55">
        <f>'SAFETY TRAINING'!E75</f>
        <v>0</v>
      </c>
      <c r="AC9" s="55">
        <f>'SAFETY TRAINING'!F75</f>
        <v>0</v>
      </c>
      <c r="AD9" s="55">
        <f>'SAFETY TRAINING'!G75</f>
        <v>0</v>
      </c>
      <c r="AE9" s="57">
        <f>'5S SCORES'!C75</f>
        <v>0</v>
      </c>
      <c r="AF9" s="58" t="e">
        <f>'ABUJA QLTY KPI'!E59</f>
        <v>#DIV/0!</v>
      </c>
      <c r="AG9" s="58" t="e">
        <f>'ABUJA QLTY KPI'!F59</f>
        <v>#DIV/0!</v>
      </c>
      <c r="AH9" s="58" t="e">
        <f>'ABUJA QLTY KPI'!G59</f>
        <v>#DIV/0!</v>
      </c>
      <c r="AI9" s="58" t="e">
        <f>'ABUJA QLTY KPI'!H59</f>
        <v>#DIV/0!</v>
      </c>
      <c r="AJ9" s="58" t="e">
        <f>'ABUJA QLTY KPI'!I59</f>
        <v>#DIV/0!</v>
      </c>
      <c r="AK9" s="58" t="e">
        <f>'ABUJA QLTY KPI'!J59</f>
        <v>#DIV/0!</v>
      </c>
      <c r="AL9" s="58" t="e">
        <f>'ABUJA QLTY KPI'!K59</f>
        <v>#DIV/0!</v>
      </c>
      <c r="AM9" s="93" t="e">
        <f>'ABUJA QLTY KPI'!L59</f>
        <v>#DIV/0!</v>
      </c>
    </row>
    <row r="10" spans="1:39" ht="15.75" x14ac:dyDescent="0.2">
      <c r="A10" s="53">
        <v>45231</v>
      </c>
      <c r="B10" s="43">
        <f>'LAGGING INDICATORS'!C86</f>
        <v>0</v>
      </c>
      <c r="C10" s="43">
        <f>'LAGGING INDICATORS'!D86</f>
        <v>0</v>
      </c>
      <c r="D10" s="43">
        <f>'LAGGING INDICATORS'!E86</f>
        <v>0</v>
      </c>
      <c r="E10" s="43">
        <f>'LAGGING INDICATORS'!F86</f>
        <v>0</v>
      </c>
      <c r="F10" s="43">
        <f>'LAGGING INDICATORS'!G86</f>
        <v>0</v>
      </c>
      <c r="G10" s="43">
        <f>'LAGGING INDICATORS'!H86</f>
        <v>0</v>
      </c>
      <c r="H10" s="43">
        <f>'LAGGING INDICATORS'!I86</f>
        <v>0</v>
      </c>
      <c r="I10" s="43">
        <f>'LAGGING INDICATORS'!J86</f>
        <v>0</v>
      </c>
      <c r="J10" s="43">
        <f>'LAGGING INDICATORS'!K86</f>
        <v>0</v>
      </c>
      <c r="K10" s="45">
        <f>'LEADING INDICATORS'!C86</f>
        <v>0</v>
      </c>
      <c r="L10" s="45">
        <f>'LEADING INDICATORS'!D86</f>
        <v>0</v>
      </c>
      <c r="M10" s="45">
        <f>'LEADING INDICATORS'!E86</f>
        <v>0</v>
      </c>
      <c r="N10" s="45">
        <f>'LEADING INDICATORS'!F86</f>
        <v>0</v>
      </c>
      <c r="O10" s="45">
        <f>'LEADING INDICATORS'!G86</f>
        <v>0</v>
      </c>
      <c r="P10" s="45">
        <f>'LEADING INDICATORS'!H86</f>
        <v>0</v>
      </c>
      <c r="Q10" s="48">
        <f>'ENVIRONMENTAL CONTROLS'!C86</f>
        <v>0</v>
      </c>
      <c r="R10" s="48">
        <f>'ENVIRONMENTAL CONTROLS'!D86</f>
        <v>0</v>
      </c>
      <c r="S10" s="48">
        <f>'ENVIRONMENTAL CONTROLS'!E86</f>
        <v>0</v>
      </c>
      <c r="T10" s="54">
        <f>'ENVIRONMENTAL CONTROLS'!F86</f>
        <v>0</v>
      </c>
      <c r="U10" s="54">
        <f>'ENVIRONMENTAL CONTROLS'!G86</f>
        <v>0</v>
      </c>
      <c r="V10" s="54">
        <f>'ENVIRONMENTAL CONTROLS'!H86</f>
        <v>0</v>
      </c>
      <c r="W10" s="54">
        <f>'ENVIRONMENTAL CONTROLS'!I86</f>
        <v>0</v>
      </c>
      <c r="X10" s="54">
        <f>'ENVIRONMENTAL CONTROLS'!J86</f>
        <v>0</v>
      </c>
      <c r="Y10" s="48">
        <f>'ENVIRONMENTAL CONTROLS'!K86</f>
        <v>0</v>
      </c>
      <c r="Z10" s="55">
        <f>'SAFETY TRAINING'!C86</f>
        <v>0</v>
      </c>
      <c r="AA10" s="55">
        <f>'SAFETY TRAINING'!D86</f>
        <v>0</v>
      </c>
      <c r="AB10" s="55">
        <f>'SAFETY TRAINING'!E86</f>
        <v>0</v>
      </c>
      <c r="AC10" s="55">
        <f>'SAFETY TRAINING'!F86</f>
        <v>0</v>
      </c>
      <c r="AD10" s="55">
        <f>'SAFETY TRAINING'!G86</f>
        <v>0</v>
      </c>
      <c r="AE10" s="57">
        <f>'5S SCORES'!C86</f>
        <v>0</v>
      </c>
      <c r="AF10" s="58" t="e">
        <f>'ABUJA QLTY KPI'!E73</f>
        <v>#DIV/0!</v>
      </c>
      <c r="AG10" s="58" t="e">
        <f>'ABUJA QLTY KPI'!F73</f>
        <v>#DIV/0!</v>
      </c>
      <c r="AH10" s="58" t="e">
        <f>'ABUJA QLTY KPI'!G73</f>
        <v>#DIV/0!</v>
      </c>
      <c r="AI10" s="58" t="e">
        <f>'ABUJA QLTY KPI'!H73</f>
        <v>#DIV/0!</v>
      </c>
      <c r="AJ10" s="58" t="e">
        <f>'ABUJA QLTY KPI'!I73</f>
        <v>#DIV/0!</v>
      </c>
      <c r="AK10" s="58" t="e">
        <f>'ABUJA QLTY KPI'!J73</f>
        <v>#DIV/0!</v>
      </c>
      <c r="AL10" s="58" t="e">
        <f>'ABUJA QLTY KPI'!K73</f>
        <v>#DIV/0!</v>
      </c>
      <c r="AM10" s="93" t="e">
        <f>'ABUJA QLTY KPI'!L73</f>
        <v>#DIV/0!</v>
      </c>
    </row>
    <row r="11" spans="1:39" ht="15.75" x14ac:dyDescent="0.2">
      <c r="A11" s="53">
        <v>45261</v>
      </c>
      <c r="B11" s="43">
        <f>'LAGGING INDICATORS'!C97</f>
        <v>0</v>
      </c>
      <c r="C11" s="43">
        <f>'LAGGING INDICATORS'!D97</f>
        <v>0</v>
      </c>
      <c r="D11" s="43">
        <f>'LAGGING INDICATORS'!E97</f>
        <v>0</v>
      </c>
      <c r="E11" s="43">
        <f>'LAGGING INDICATORS'!F97</f>
        <v>0</v>
      </c>
      <c r="F11" s="43">
        <f>'LAGGING INDICATORS'!G97</f>
        <v>0</v>
      </c>
      <c r="G11" s="43">
        <f>'LAGGING INDICATORS'!H97</f>
        <v>0</v>
      </c>
      <c r="H11" s="43">
        <f>'LAGGING INDICATORS'!I97</f>
        <v>0</v>
      </c>
      <c r="I11" s="43">
        <f>'LAGGING INDICATORS'!J97</f>
        <v>0</v>
      </c>
      <c r="J11" s="43">
        <f>'LAGGING INDICATORS'!K97</f>
        <v>0</v>
      </c>
      <c r="K11" s="45">
        <f>'LEADING INDICATORS'!C97</f>
        <v>0</v>
      </c>
      <c r="L11" s="45">
        <f>'LEADING INDICATORS'!D97</f>
        <v>0</v>
      </c>
      <c r="M11" s="45">
        <f>'LEADING INDICATORS'!E97</f>
        <v>0</v>
      </c>
      <c r="N11" s="45">
        <f>'LEADING INDICATORS'!F97</f>
        <v>0</v>
      </c>
      <c r="O11" s="45">
        <f>'LEADING INDICATORS'!G97</f>
        <v>0</v>
      </c>
      <c r="P11" s="45">
        <f>'LEADING INDICATORS'!H97</f>
        <v>0</v>
      </c>
      <c r="Q11" s="48">
        <f>'ENVIRONMENTAL CONTROLS'!C97</f>
        <v>0</v>
      </c>
      <c r="R11" s="48">
        <f>'ENVIRONMENTAL CONTROLS'!D97</f>
        <v>0</v>
      </c>
      <c r="S11" s="48">
        <f>'ENVIRONMENTAL CONTROLS'!E97</f>
        <v>0</v>
      </c>
      <c r="T11" s="54">
        <f>'ENVIRONMENTAL CONTROLS'!F97</f>
        <v>0</v>
      </c>
      <c r="U11" s="54">
        <f>'ENVIRONMENTAL CONTROLS'!G97</f>
        <v>0</v>
      </c>
      <c r="V11" s="54">
        <f>'ENVIRONMENTAL CONTROLS'!H97</f>
        <v>0</v>
      </c>
      <c r="W11" s="54">
        <f>'ENVIRONMENTAL CONTROLS'!I97</f>
        <v>0</v>
      </c>
      <c r="X11" s="54">
        <f>'ENVIRONMENTAL CONTROLS'!J97</f>
        <v>0</v>
      </c>
      <c r="Y11" s="48">
        <f>'ENVIRONMENTAL CONTROLS'!K97</f>
        <v>0</v>
      </c>
      <c r="Z11" s="55">
        <f>'SAFETY TRAINING'!C97</f>
        <v>0</v>
      </c>
      <c r="AA11" s="55">
        <f>'SAFETY TRAINING'!D97</f>
        <v>0</v>
      </c>
      <c r="AB11" s="55">
        <f>'SAFETY TRAINING'!E97</f>
        <v>0</v>
      </c>
      <c r="AC11" s="55">
        <f>'SAFETY TRAINING'!F97</f>
        <v>0</v>
      </c>
      <c r="AD11" s="55">
        <f>'SAFETY TRAINING'!G97</f>
        <v>0</v>
      </c>
      <c r="AE11" s="57">
        <f>'5S SCORES'!C97</f>
        <v>0</v>
      </c>
      <c r="AF11" s="58" t="e">
        <f>'ABUJA QLTY KPI'!E88</f>
        <v>#DIV/0!</v>
      </c>
      <c r="AG11" s="58" t="e">
        <f>'ABUJA QLTY KPI'!F88</f>
        <v>#DIV/0!</v>
      </c>
      <c r="AH11" s="58" t="e">
        <f>'ABUJA QLTY KPI'!G88</f>
        <v>#DIV/0!</v>
      </c>
      <c r="AI11" s="58" t="e">
        <f>'ABUJA QLTY KPI'!H88</f>
        <v>#DIV/0!</v>
      </c>
      <c r="AJ11" s="58" t="e">
        <f>'ABUJA QLTY KPI'!I88</f>
        <v>#DIV/0!</v>
      </c>
      <c r="AK11" s="58" t="e">
        <f>'ABUJA QLTY KPI'!J88</f>
        <v>#DIV/0!</v>
      </c>
      <c r="AL11" s="58" t="e">
        <f>'ABUJA QLTY KPI'!K88</f>
        <v>#DIV/0!</v>
      </c>
      <c r="AM11" s="93" t="e">
        <f>'ABUJA QLTY KPI'!L88</f>
        <v>#DIV/0!</v>
      </c>
    </row>
    <row r="12" spans="1:39" ht="15.75" x14ac:dyDescent="0.2">
      <c r="A12" s="53">
        <v>45292</v>
      </c>
      <c r="B12" s="43">
        <f>'LAGGING INDICATORS'!C108</f>
        <v>0</v>
      </c>
      <c r="C12" s="43">
        <f>'LAGGING INDICATORS'!D108</f>
        <v>0</v>
      </c>
      <c r="D12" s="43">
        <f>'LAGGING INDICATORS'!E108</f>
        <v>0</v>
      </c>
      <c r="E12" s="43">
        <f>'LAGGING INDICATORS'!F108</f>
        <v>0</v>
      </c>
      <c r="F12" s="43">
        <f>'LAGGING INDICATORS'!G108</f>
        <v>0</v>
      </c>
      <c r="G12" s="43">
        <f>'LAGGING INDICATORS'!H108</f>
        <v>0</v>
      </c>
      <c r="H12" s="43">
        <f>'LAGGING INDICATORS'!I108</f>
        <v>0</v>
      </c>
      <c r="I12" s="43">
        <f>'LAGGING INDICATORS'!J108</f>
        <v>0</v>
      </c>
      <c r="J12" s="43">
        <f>'LAGGING INDICATORS'!K108</f>
        <v>0</v>
      </c>
      <c r="K12" s="45">
        <f>'LEADING INDICATORS'!C108</f>
        <v>0</v>
      </c>
      <c r="L12" s="45">
        <f>'LEADING INDICATORS'!D108</f>
        <v>0</v>
      </c>
      <c r="M12" s="45">
        <f>'LEADING INDICATORS'!E108</f>
        <v>0</v>
      </c>
      <c r="N12" s="45">
        <f>'LEADING INDICATORS'!F108</f>
        <v>0</v>
      </c>
      <c r="O12" s="45">
        <f>'LEADING INDICATORS'!G108</f>
        <v>0</v>
      </c>
      <c r="P12" s="45">
        <f>'LEADING INDICATORS'!H108</f>
        <v>0</v>
      </c>
      <c r="Q12" s="48">
        <f>'ENVIRONMENTAL CONTROLS'!C108</f>
        <v>0</v>
      </c>
      <c r="R12" s="48">
        <f>'ENVIRONMENTAL CONTROLS'!D108</f>
        <v>0</v>
      </c>
      <c r="S12" s="48">
        <f>'ENVIRONMENTAL CONTROLS'!E108</f>
        <v>0</v>
      </c>
      <c r="T12" s="54">
        <f>'ENVIRONMENTAL CONTROLS'!F108</f>
        <v>0</v>
      </c>
      <c r="U12" s="54">
        <f>'ENVIRONMENTAL CONTROLS'!G108</f>
        <v>0</v>
      </c>
      <c r="V12" s="54">
        <f>'ENVIRONMENTAL CONTROLS'!H108</f>
        <v>0</v>
      </c>
      <c r="W12" s="54">
        <f>'ENVIRONMENTAL CONTROLS'!I108</f>
        <v>0</v>
      </c>
      <c r="X12" s="54">
        <f>'ENVIRONMENTAL CONTROLS'!J108</f>
        <v>0</v>
      </c>
      <c r="Y12" s="48">
        <f>'ENVIRONMENTAL CONTROLS'!K108</f>
        <v>0</v>
      </c>
      <c r="Z12" s="55">
        <f>'SAFETY TRAINING'!C108</f>
        <v>0</v>
      </c>
      <c r="AA12" s="55">
        <f>'SAFETY TRAINING'!D108</f>
        <v>0</v>
      </c>
      <c r="AB12" s="55">
        <f>'SAFETY TRAINING'!E108</f>
        <v>0</v>
      </c>
      <c r="AC12" s="55">
        <f>'SAFETY TRAINING'!F108</f>
        <v>0</v>
      </c>
      <c r="AD12" s="55">
        <f>'SAFETY TRAINING'!G108</f>
        <v>0</v>
      </c>
      <c r="AE12" s="57">
        <f>'5S SCORES'!C108</f>
        <v>0</v>
      </c>
      <c r="AF12" s="58" t="e">
        <f>'ABUJA QLTY KPI'!E104</f>
        <v>#DIV/0!</v>
      </c>
      <c r="AG12" s="58" t="e">
        <f>'ABUJA QLTY KPI'!F104</f>
        <v>#DIV/0!</v>
      </c>
      <c r="AH12" s="58" t="e">
        <f>'ABUJA QLTY KPI'!G104</f>
        <v>#DIV/0!</v>
      </c>
      <c r="AI12" s="58" t="e">
        <f>'ABUJA QLTY KPI'!H104</f>
        <v>#DIV/0!</v>
      </c>
      <c r="AJ12" s="58" t="e">
        <f>'ABUJA QLTY KPI'!I104</f>
        <v>#DIV/0!</v>
      </c>
      <c r="AK12" s="58" t="e">
        <f>'ABUJA QLTY KPI'!J104</f>
        <v>#DIV/0!</v>
      </c>
      <c r="AL12" s="58" t="e">
        <f>'ABUJA QLTY KPI'!K104</f>
        <v>#DIV/0!</v>
      </c>
      <c r="AM12" s="93" t="e">
        <f>'ABUJA QLTY KPI'!L104</f>
        <v>#DIV/0!</v>
      </c>
    </row>
    <row r="13" spans="1:39" ht="15.75" x14ac:dyDescent="0.2">
      <c r="A13" s="53">
        <v>45323</v>
      </c>
      <c r="B13" s="43">
        <f>'LAGGING INDICATORS'!C119</f>
        <v>0</v>
      </c>
      <c r="C13" s="43">
        <f>'LAGGING INDICATORS'!D119</f>
        <v>0</v>
      </c>
      <c r="D13" s="43">
        <f>'LAGGING INDICATORS'!E119</f>
        <v>0</v>
      </c>
      <c r="E13" s="43">
        <f>'LAGGING INDICATORS'!F119</f>
        <v>0</v>
      </c>
      <c r="F13" s="43">
        <f>'LAGGING INDICATORS'!G119</f>
        <v>0</v>
      </c>
      <c r="G13" s="43">
        <f>'LAGGING INDICATORS'!H119</f>
        <v>0</v>
      </c>
      <c r="H13" s="43">
        <f>'LAGGING INDICATORS'!I119</f>
        <v>0</v>
      </c>
      <c r="I13" s="43">
        <f>'LAGGING INDICATORS'!J119</f>
        <v>0</v>
      </c>
      <c r="J13" s="43">
        <f>'LAGGING INDICATORS'!K119</f>
        <v>0</v>
      </c>
      <c r="K13" s="45">
        <f>'LEADING INDICATORS'!C119</f>
        <v>0</v>
      </c>
      <c r="L13" s="45">
        <f>'LEADING INDICATORS'!D119</f>
        <v>0</v>
      </c>
      <c r="M13" s="45">
        <f>'LEADING INDICATORS'!E119</f>
        <v>0</v>
      </c>
      <c r="N13" s="45">
        <f>'LEADING INDICATORS'!F119</f>
        <v>0</v>
      </c>
      <c r="O13" s="45">
        <f>'LEADING INDICATORS'!G119</f>
        <v>0</v>
      </c>
      <c r="P13" s="45">
        <f>'LEADING INDICATORS'!H119</f>
        <v>0</v>
      </c>
      <c r="Q13" s="48">
        <f>'ENVIRONMENTAL CONTROLS'!C119</f>
        <v>0</v>
      </c>
      <c r="R13" s="48">
        <f>'ENVIRONMENTAL CONTROLS'!D119</f>
        <v>0</v>
      </c>
      <c r="S13" s="48">
        <f>'ENVIRONMENTAL CONTROLS'!E119</f>
        <v>0</v>
      </c>
      <c r="T13" s="54">
        <f>'ENVIRONMENTAL CONTROLS'!F119</f>
        <v>0</v>
      </c>
      <c r="U13" s="54">
        <f>'ENVIRONMENTAL CONTROLS'!G119</f>
        <v>0</v>
      </c>
      <c r="V13" s="54">
        <f>'ENVIRONMENTAL CONTROLS'!H119</f>
        <v>0</v>
      </c>
      <c r="W13" s="54">
        <f>'ENVIRONMENTAL CONTROLS'!I119</f>
        <v>0</v>
      </c>
      <c r="X13" s="54">
        <f>'ENVIRONMENTAL CONTROLS'!J119</f>
        <v>0</v>
      </c>
      <c r="Y13" s="48">
        <f>'ENVIRONMENTAL CONTROLS'!K119</f>
        <v>0</v>
      </c>
      <c r="Z13" s="55">
        <f>'SAFETY TRAINING'!C119</f>
        <v>0</v>
      </c>
      <c r="AA13" s="55">
        <f>'SAFETY TRAINING'!D119</f>
        <v>0</v>
      </c>
      <c r="AB13" s="55">
        <f>'SAFETY TRAINING'!E119</f>
        <v>0</v>
      </c>
      <c r="AC13" s="55">
        <f>'SAFETY TRAINING'!F119</f>
        <v>0</v>
      </c>
      <c r="AD13" s="55">
        <f>'SAFETY TRAINING'!G119</f>
        <v>0</v>
      </c>
      <c r="AE13" s="57">
        <f>'5S SCORES'!C119</f>
        <v>0</v>
      </c>
      <c r="AF13" s="58" t="e">
        <f>'ABUJA QLTY KPI'!E119</f>
        <v>#DIV/0!</v>
      </c>
      <c r="AG13" s="58" t="e">
        <f>'ABUJA QLTY KPI'!F119</f>
        <v>#DIV/0!</v>
      </c>
      <c r="AH13" s="58" t="e">
        <f>'ABUJA QLTY KPI'!G119</f>
        <v>#DIV/0!</v>
      </c>
      <c r="AI13" s="58" t="e">
        <f>'ABUJA QLTY KPI'!H119</f>
        <v>#DIV/0!</v>
      </c>
      <c r="AJ13" s="58" t="e">
        <f>'ABUJA QLTY KPI'!I119</f>
        <v>#DIV/0!</v>
      </c>
      <c r="AK13" s="58" t="e">
        <f>'ABUJA QLTY KPI'!J119</f>
        <v>#DIV/0!</v>
      </c>
      <c r="AL13" s="58" t="e">
        <f>'ABUJA QLTY KPI'!K119</f>
        <v>#DIV/0!</v>
      </c>
      <c r="AM13" s="93" t="e">
        <f>'ABUJA QLTY KPI'!L119</f>
        <v>#DIV/0!</v>
      </c>
    </row>
    <row r="14" spans="1:39" ht="15.75" x14ac:dyDescent="0.2">
      <c r="A14" s="53">
        <v>45352</v>
      </c>
      <c r="B14" s="43">
        <f>'LAGGING INDICATORS'!C130</f>
        <v>0</v>
      </c>
      <c r="C14" s="43">
        <f>'LAGGING INDICATORS'!D130</f>
        <v>0</v>
      </c>
      <c r="D14" s="43">
        <f>'LAGGING INDICATORS'!E130</f>
        <v>0</v>
      </c>
      <c r="E14" s="43">
        <f>'LAGGING INDICATORS'!F130</f>
        <v>0</v>
      </c>
      <c r="F14" s="43">
        <f>'LAGGING INDICATORS'!G130</f>
        <v>0</v>
      </c>
      <c r="G14" s="43">
        <f>'LAGGING INDICATORS'!H130</f>
        <v>0</v>
      </c>
      <c r="H14" s="43">
        <f>'LAGGING INDICATORS'!I130</f>
        <v>0</v>
      </c>
      <c r="I14" s="43">
        <f>'LAGGING INDICATORS'!J130</f>
        <v>0</v>
      </c>
      <c r="J14" s="43">
        <f>'LAGGING INDICATORS'!K130</f>
        <v>0</v>
      </c>
      <c r="K14" s="45">
        <f>'LEADING INDICATORS'!C130</f>
        <v>0</v>
      </c>
      <c r="L14" s="45">
        <f>'LEADING INDICATORS'!D130</f>
        <v>0</v>
      </c>
      <c r="M14" s="45">
        <f>'LEADING INDICATORS'!E130</f>
        <v>0</v>
      </c>
      <c r="N14" s="45">
        <f>'LEADING INDICATORS'!F130</f>
        <v>0</v>
      </c>
      <c r="O14" s="45">
        <f>'LEADING INDICATORS'!G130</f>
        <v>0</v>
      </c>
      <c r="P14" s="45">
        <f>'LEADING INDICATORS'!H130</f>
        <v>0</v>
      </c>
      <c r="Q14" s="48">
        <f>'ENVIRONMENTAL CONTROLS'!C130</f>
        <v>0</v>
      </c>
      <c r="R14" s="48">
        <f>'ENVIRONMENTAL CONTROLS'!D130</f>
        <v>0</v>
      </c>
      <c r="S14" s="48">
        <f>'ENVIRONMENTAL CONTROLS'!E130</f>
        <v>0</v>
      </c>
      <c r="T14" s="54">
        <f>'ENVIRONMENTAL CONTROLS'!F130</f>
        <v>0</v>
      </c>
      <c r="U14" s="54">
        <f>'ENVIRONMENTAL CONTROLS'!G130</f>
        <v>0</v>
      </c>
      <c r="V14" s="54">
        <f>'ENVIRONMENTAL CONTROLS'!H130</f>
        <v>0</v>
      </c>
      <c r="W14" s="54">
        <f>'ENVIRONMENTAL CONTROLS'!I130</f>
        <v>0</v>
      </c>
      <c r="X14" s="54">
        <f>'ENVIRONMENTAL CONTROLS'!J130</f>
        <v>0</v>
      </c>
      <c r="Y14" s="48">
        <f>'ENVIRONMENTAL CONTROLS'!K130</f>
        <v>0</v>
      </c>
      <c r="Z14" s="55">
        <f>'SAFETY TRAINING'!C130</f>
        <v>0</v>
      </c>
      <c r="AA14" s="55">
        <f>'SAFETY TRAINING'!D130</f>
        <v>0</v>
      </c>
      <c r="AB14" s="55">
        <f>'SAFETY TRAINING'!E130</f>
        <v>0</v>
      </c>
      <c r="AC14" s="55">
        <f>'SAFETY TRAINING'!F130</f>
        <v>0</v>
      </c>
      <c r="AD14" s="55">
        <f>'SAFETY TRAINING'!G130</f>
        <v>0</v>
      </c>
      <c r="AE14" s="57">
        <f>'5S SCORES'!C130</f>
        <v>0</v>
      </c>
      <c r="AF14" s="58" t="e">
        <f>'ABUJA QLTY KPI'!E135</f>
        <v>#DIV/0!</v>
      </c>
      <c r="AG14" s="58" t="e">
        <f>'ABUJA QLTY KPI'!F135</f>
        <v>#DIV/0!</v>
      </c>
      <c r="AH14" s="58" t="e">
        <f>'ABUJA QLTY KPI'!G135</f>
        <v>#DIV/0!</v>
      </c>
      <c r="AI14" s="58" t="e">
        <f>'ABUJA QLTY KPI'!H135</f>
        <v>#DIV/0!</v>
      </c>
      <c r="AJ14" s="58" t="e">
        <f>'ABUJA QLTY KPI'!I135</f>
        <v>#DIV/0!</v>
      </c>
      <c r="AK14" s="58" t="e">
        <f>'ABUJA QLTY KPI'!J135</f>
        <v>#DIV/0!</v>
      </c>
      <c r="AL14" s="58" t="e">
        <f>'ABUJA QLTY KPI'!K135</f>
        <v>#DIV/0!</v>
      </c>
      <c r="AM14" s="93" t="e">
        <f>'ABUJA QLTY KPI'!L135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1</v>
      </c>
      <c r="G15" s="43">
        <f t="shared" si="0"/>
        <v>0</v>
      </c>
      <c r="H15" s="43">
        <f t="shared" si="0"/>
        <v>0</v>
      </c>
      <c r="I15" s="43">
        <f t="shared" si="0"/>
        <v>0</v>
      </c>
      <c r="J15" s="43">
        <f t="shared" si="0"/>
        <v>152</v>
      </c>
      <c r="K15" s="45">
        <f t="shared" si="0"/>
        <v>11</v>
      </c>
      <c r="L15" s="45">
        <f t="shared" si="0"/>
        <v>0</v>
      </c>
      <c r="M15" s="45">
        <f t="shared" si="0"/>
        <v>1</v>
      </c>
      <c r="N15" s="45">
        <f t="shared" si="0"/>
        <v>3</v>
      </c>
      <c r="O15" s="45">
        <f t="shared" si="0"/>
        <v>1</v>
      </c>
      <c r="P15" s="45">
        <f t="shared" si="0"/>
        <v>3</v>
      </c>
      <c r="Q15" s="54">
        <f t="shared" si="0"/>
        <v>6</v>
      </c>
      <c r="R15" s="54">
        <f t="shared" si="0"/>
        <v>1</v>
      </c>
      <c r="S15" s="54">
        <f t="shared" si="0"/>
        <v>3</v>
      </c>
      <c r="T15" s="54">
        <f t="shared" si="0"/>
        <v>3940</v>
      </c>
      <c r="U15" s="54">
        <f t="shared" si="0"/>
        <v>24166</v>
      </c>
      <c r="V15" s="54">
        <f t="shared" si="0"/>
        <v>10452.82</v>
      </c>
      <c r="W15" s="54">
        <f t="shared" si="0"/>
        <v>8917.253999999999</v>
      </c>
      <c r="X15" s="54">
        <f t="shared" si="0"/>
        <v>19370.074000000001</v>
      </c>
      <c r="Y15" s="54">
        <f t="shared" si="0"/>
        <v>0</v>
      </c>
      <c r="Z15" s="55">
        <f t="shared" si="0"/>
        <v>2</v>
      </c>
      <c r="AA15" s="55">
        <f t="shared" si="0"/>
        <v>1</v>
      </c>
      <c r="AB15" s="55">
        <f t="shared" si="0"/>
        <v>1</v>
      </c>
      <c r="AC15" s="55">
        <f t="shared" si="0"/>
        <v>10.5</v>
      </c>
      <c r="AD15" s="55">
        <f t="shared" si="0"/>
        <v>0</v>
      </c>
      <c r="AE15" s="57">
        <f t="shared" si="0"/>
        <v>2.0219</v>
      </c>
      <c r="AF15" s="61"/>
      <c r="AG15" s="61"/>
      <c r="AH15" s="61"/>
      <c r="AI15" s="61"/>
      <c r="AJ15" s="61"/>
      <c r="AK15" s="61"/>
      <c r="AL15" s="62"/>
      <c r="AM15" s="94"/>
    </row>
  </sheetData>
  <mergeCells count="5">
    <mergeCell ref="B1:J1"/>
    <mergeCell ref="K1:P1"/>
    <mergeCell ref="Q1:Y1"/>
    <mergeCell ref="Z1:AD1"/>
    <mergeCell ref="AF1:AL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7C17A-8C8E-43B7-83A9-3602E2923364}">
  <dimension ref="A1"/>
  <sheetViews>
    <sheetView workbookViewId="0">
      <selection activeCell="J31" sqref="J31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D1136-1054-4A7A-A7D3-1B3ACA1C31A5}">
  <dimension ref="A1:M137"/>
  <sheetViews>
    <sheetView topLeftCell="A3" workbookViewId="0">
      <selection activeCell="F32" sqref="F32"/>
    </sheetView>
  </sheetViews>
  <sheetFormatPr defaultColWidth="23.6640625" defaultRowHeight="12.75" x14ac:dyDescent="0.2"/>
  <cols>
    <col min="1" max="8" width="23.6640625" style="75"/>
    <col min="9" max="9" width="19.6640625" style="75" customWidth="1"/>
    <col min="10" max="10" width="23.6640625" style="75"/>
    <col min="11" max="11" width="30.6640625" style="75" customWidth="1"/>
    <col min="12" max="12" width="26.1640625" style="75" bestFit="1" customWidth="1"/>
    <col min="13" max="16384" width="23.6640625" style="75"/>
  </cols>
  <sheetData>
    <row r="1" spans="1:13" x14ac:dyDescent="0.2">
      <c r="A1" s="74">
        <v>45078</v>
      </c>
    </row>
    <row r="2" spans="1:13" ht="25.5" x14ac:dyDescent="0.2">
      <c r="A2" s="76" t="s">
        <v>52</v>
      </c>
      <c r="B2" s="77" t="s">
        <v>53</v>
      </c>
      <c r="C2" s="76" t="s">
        <v>54</v>
      </c>
      <c r="D2" s="77" t="s">
        <v>55</v>
      </c>
      <c r="E2" s="77" t="s">
        <v>56</v>
      </c>
      <c r="F2" s="77" t="s">
        <v>57</v>
      </c>
      <c r="G2" s="77" t="s">
        <v>58</v>
      </c>
      <c r="H2" s="77" t="s">
        <v>59</v>
      </c>
      <c r="I2" s="77" t="s">
        <v>60</v>
      </c>
      <c r="J2" s="77" t="s">
        <v>61</v>
      </c>
      <c r="K2" s="77" t="s">
        <v>62</v>
      </c>
      <c r="L2" s="77" t="s">
        <v>63</v>
      </c>
      <c r="M2" s="78"/>
    </row>
    <row r="3" spans="1:13" x14ac:dyDescent="0.2">
      <c r="A3" s="74">
        <v>45100</v>
      </c>
      <c r="B3" s="76"/>
      <c r="C3" s="76"/>
      <c r="D3" s="76"/>
      <c r="E3" s="76"/>
      <c r="F3" s="76"/>
      <c r="G3" s="76"/>
      <c r="H3" s="76"/>
      <c r="I3" s="76"/>
      <c r="J3" s="76"/>
      <c r="K3" s="76"/>
      <c r="L3" s="79">
        <f t="shared" ref="L3" si="0">SUM(E3:K3)/35</f>
        <v>0</v>
      </c>
    </row>
    <row r="4" spans="1:13" ht="25.5" x14ac:dyDescent="0.2">
      <c r="A4" s="80"/>
      <c r="B4" s="80"/>
      <c r="C4" s="80"/>
      <c r="D4" s="81" t="s">
        <v>75</v>
      </c>
      <c r="E4" s="79" t="e">
        <f t="shared" ref="E4:K4" si="1">SUM(E3:E3)/(5*COUNTIF(E3:E3,"&gt;0"))</f>
        <v>#DIV/0!</v>
      </c>
      <c r="F4" s="79" t="e">
        <f t="shared" si="1"/>
        <v>#DIV/0!</v>
      </c>
      <c r="G4" s="79" t="e">
        <f t="shared" si="1"/>
        <v>#DIV/0!</v>
      </c>
      <c r="H4" s="79" t="e">
        <f t="shared" si="1"/>
        <v>#DIV/0!</v>
      </c>
      <c r="I4" s="79" t="e">
        <f t="shared" si="1"/>
        <v>#DIV/0!</v>
      </c>
      <c r="J4" s="79" t="e">
        <f t="shared" si="1"/>
        <v>#DIV/0!</v>
      </c>
      <c r="K4" s="79" t="e">
        <f t="shared" si="1"/>
        <v>#DIV/0!</v>
      </c>
      <c r="L4" s="79">
        <v>0</v>
      </c>
    </row>
    <row r="5" spans="1:13" x14ac:dyDescent="0.2">
      <c r="A5" s="80"/>
      <c r="B5" s="80"/>
      <c r="C5" s="80"/>
      <c r="D5" s="82"/>
      <c r="E5" s="83"/>
      <c r="F5" s="83"/>
      <c r="G5" s="83"/>
      <c r="H5" s="83"/>
      <c r="I5" s="83"/>
      <c r="J5" s="83"/>
      <c r="K5" s="83"/>
      <c r="L5" s="83"/>
    </row>
    <row r="6" spans="1:13" x14ac:dyDescent="0.2">
      <c r="A6" s="80"/>
      <c r="B6" s="80"/>
      <c r="C6" s="80"/>
      <c r="D6" s="82"/>
      <c r="E6" s="83"/>
      <c r="F6" s="83"/>
      <c r="G6" s="83"/>
      <c r="H6" s="83"/>
      <c r="I6" s="83"/>
      <c r="J6" s="83"/>
      <c r="K6" s="83"/>
      <c r="L6" s="83"/>
    </row>
    <row r="7" spans="1:13" x14ac:dyDescent="0.2">
      <c r="A7" s="391">
        <v>45108</v>
      </c>
      <c r="B7" s="391"/>
      <c r="C7" s="391"/>
      <c r="D7" s="391"/>
      <c r="E7" s="391"/>
      <c r="F7" s="391"/>
      <c r="G7" s="391"/>
      <c r="H7" s="391"/>
      <c r="I7" s="391"/>
      <c r="J7" s="391"/>
      <c r="K7" s="391"/>
      <c r="L7" s="391"/>
    </row>
    <row r="8" spans="1:13" ht="25.5" x14ac:dyDescent="0.2">
      <c r="A8" s="76" t="s">
        <v>52</v>
      </c>
      <c r="B8" s="77" t="s">
        <v>53</v>
      </c>
      <c r="C8" s="76" t="s">
        <v>54</v>
      </c>
      <c r="D8" s="77" t="s">
        <v>55</v>
      </c>
      <c r="E8" s="77" t="s">
        <v>56</v>
      </c>
      <c r="F8" s="77" t="s">
        <v>57</v>
      </c>
      <c r="G8" s="77" t="s">
        <v>58</v>
      </c>
      <c r="H8" s="77" t="s">
        <v>59</v>
      </c>
      <c r="I8" s="77" t="s">
        <v>60</v>
      </c>
      <c r="J8" s="77" t="s">
        <v>61</v>
      </c>
      <c r="K8" s="77" t="s">
        <v>62</v>
      </c>
      <c r="L8" s="77" t="s">
        <v>63</v>
      </c>
    </row>
    <row r="9" spans="1:13" x14ac:dyDescent="0.2">
      <c r="A9" s="238">
        <v>45128</v>
      </c>
      <c r="B9" s="76" t="s">
        <v>270</v>
      </c>
      <c r="C9" s="76" t="s">
        <v>271</v>
      </c>
      <c r="D9" s="76" t="s">
        <v>272</v>
      </c>
      <c r="E9" s="76">
        <v>4</v>
      </c>
      <c r="F9" s="76">
        <v>5</v>
      </c>
      <c r="G9" s="76">
        <v>4</v>
      </c>
      <c r="H9" s="76">
        <v>4</v>
      </c>
      <c r="I9" s="76">
        <v>3</v>
      </c>
      <c r="J9" s="76">
        <v>5</v>
      </c>
      <c r="K9" s="76">
        <v>4</v>
      </c>
      <c r="L9" s="79">
        <f>SUM(E9:K9)/35</f>
        <v>0.82857142857142863</v>
      </c>
    </row>
    <row r="10" spans="1:13" x14ac:dyDescent="0.2">
      <c r="A10" s="238" t="s">
        <v>273</v>
      </c>
      <c r="B10" s="76" t="s">
        <v>274</v>
      </c>
      <c r="C10" s="76" t="s">
        <v>275</v>
      </c>
      <c r="D10" s="76" t="s">
        <v>272</v>
      </c>
      <c r="E10" s="76">
        <v>2</v>
      </c>
      <c r="F10" s="76">
        <v>2</v>
      </c>
      <c r="G10" s="76">
        <v>2</v>
      </c>
      <c r="H10" s="76">
        <v>2</v>
      </c>
      <c r="I10" s="76">
        <v>2</v>
      </c>
      <c r="J10" s="76">
        <v>5</v>
      </c>
      <c r="K10" s="76">
        <v>5</v>
      </c>
      <c r="L10" s="79">
        <f t="shared" ref="L10:L17" si="2">SUM(E10:K10)/35</f>
        <v>0.5714285714285714</v>
      </c>
    </row>
    <row r="11" spans="1:13" x14ac:dyDescent="0.2">
      <c r="A11" s="238">
        <v>45124</v>
      </c>
      <c r="B11" s="76" t="s">
        <v>276</v>
      </c>
      <c r="C11" s="76" t="s">
        <v>14</v>
      </c>
      <c r="D11" s="76" t="s">
        <v>277</v>
      </c>
      <c r="E11" s="76">
        <v>5</v>
      </c>
      <c r="F11" s="76">
        <v>4</v>
      </c>
      <c r="G11" s="76">
        <v>5</v>
      </c>
      <c r="H11" s="76">
        <v>5</v>
      </c>
      <c r="I11" s="76">
        <v>5</v>
      </c>
      <c r="J11" s="76">
        <v>5</v>
      </c>
      <c r="K11" s="76">
        <v>5</v>
      </c>
      <c r="L11" s="79">
        <f t="shared" si="2"/>
        <v>0.97142857142857142</v>
      </c>
    </row>
    <row r="12" spans="1:13" x14ac:dyDescent="0.2">
      <c r="A12" s="238">
        <v>45124</v>
      </c>
      <c r="B12" s="76" t="s">
        <v>278</v>
      </c>
      <c r="C12" s="76" t="s">
        <v>258</v>
      </c>
      <c r="D12" s="76" t="s">
        <v>272</v>
      </c>
      <c r="E12" s="76">
        <v>4</v>
      </c>
      <c r="F12" s="76">
        <v>4</v>
      </c>
      <c r="G12" s="76">
        <v>5</v>
      </c>
      <c r="H12" s="76">
        <v>3</v>
      </c>
      <c r="I12" s="76">
        <v>4</v>
      </c>
      <c r="J12" s="76">
        <v>5</v>
      </c>
      <c r="K12" s="76">
        <v>5</v>
      </c>
      <c r="L12" s="79">
        <f t="shared" si="2"/>
        <v>0.8571428571428571</v>
      </c>
    </row>
    <row r="13" spans="1:13" x14ac:dyDescent="0.2">
      <c r="A13" s="238">
        <v>45121</v>
      </c>
      <c r="B13" s="76" t="s">
        <v>74</v>
      </c>
      <c r="C13" s="76" t="s">
        <v>279</v>
      </c>
      <c r="D13" s="76" t="s">
        <v>277</v>
      </c>
      <c r="E13" s="76">
        <v>4</v>
      </c>
      <c r="F13" s="76">
        <v>4</v>
      </c>
      <c r="G13" s="76">
        <v>4</v>
      </c>
      <c r="H13" s="76">
        <v>4</v>
      </c>
      <c r="I13" s="76">
        <v>4</v>
      </c>
      <c r="J13" s="76">
        <v>5</v>
      </c>
      <c r="K13" s="76">
        <v>5</v>
      </c>
      <c r="L13" s="79">
        <f t="shared" si="2"/>
        <v>0.8571428571428571</v>
      </c>
    </row>
    <row r="14" spans="1:13" x14ac:dyDescent="0.2">
      <c r="A14" s="238">
        <v>45121</v>
      </c>
      <c r="B14" s="76" t="s">
        <v>280</v>
      </c>
      <c r="C14" s="76" t="s">
        <v>281</v>
      </c>
      <c r="D14" s="76" t="s">
        <v>272</v>
      </c>
      <c r="E14" s="76">
        <v>5</v>
      </c>
      <c r="F14" s="76">
        <v>4</v>
      </c>
      <c r="G14" s="76">
        <v>4</v>
      </c>
      <c r="H14" s="76">
        <v>4</v>
      </c>
      <c r="I14" s="76">
        <v>4</v>
      </c>
      <c r="J14" s="76">
        <v>4</v>
      </c>
      <c r="K14" s="76">
        <v>5</v>
      </c>
      <c r="L14" s="79">
        <f t="shared" si="2"/>
        <v>0.8571428571428571</v>
      </c>
    </row>
    <row r="15" spans="1:13" x14ac:dyDescent="0.2">
      <c r="A15" s="238">
        <v>45118</v>
      </c>
      <c r="B15" s="76" t="s">
        <v>282</v>
      </c>
      <c r="C15" s="76" t="s">
        <v>73</v>
      </c>
      <c r="D15" s="76" t="s">
        <v>272</v>
      </c>
      <c r="E15" s="76">
        <v>4</v>
      </c>
      <c r="F15" s="76">
        <v>4</v>
      </c>
      <c r="G15" s="76">
        <v>3</v>
      </c>
      <c r="H15" s="76">
        <v>4</v>
      </c>
      <c r="I15" s="76">
        <v>4</v>
      </c>
      <c r="J15" s="76">
        <v>4</v>
      </c>
      <c r="K15" s="76">
        <v>4</v>
      </c>
      <c r="L15" s="79">
        <f t="shared" si="2"/>
        <v>0.77142857142857146</v>
      </c>
    </row>
    <row r="16" spans="1:13" x14ac:dyDescent="0.2">
      <c r="A16" s="238">
        <v>45118</v>
      </c>
      <c r="B16" s="76" t="s">
        <v>283</v>
      </c>
      <c r="C16" s="76" t="s">
        <v>14</v>
      </c>
      <c r="D16" s="76" t="s">
        <v>277</v>
      </c>
      <c r="E16" s="76">
        <v>5</v>
      </c>
      <c r="F16" s="76">
        <v>5</v>
      </c>
      <c r="G16" s="76">
        <v>4</v>
      </c>
      <c r="H16" s="76">
        <v>3</v>
      </c>
      <c r="I16" s="76">
        <v>5</v>
      </c>
      <c r="J16" s="76">
        <v>5</v>
      </c>
      <c r="K16" s="76">
        <v>5</v>
      </c>
      <c r="L16" s="79">
        <f t="shared" si="2"/>
        <v>0.91428571428571426</v>
      </c>
    </row>
    <row r="17" spans="1:12" x14ac:dyDescent="0.2">
      <c r="A17" s="238">
        <v>45118</v>
      </c>
      <c r="B17" s="76" t="s">
        <v>284</v>
      </c>
      <c r="C17" s="76" t="s">
        <v>281</v>
      </c>
      <c r="D17" s="76" t="s">
        <v>272</v>
      </c>
      <c r="E17" s="76">
        <v>4</v>
      </c>
      <c r="F17" s="76">
        <v>4</v>
      </c>
      <c r="G17" s="76">
        <v>4</v>
      </c>
      <c r="H17" s="76">
        <v>5</v>
      </c>
      <c r="I17" s="76">
        <v>4</v>
      </c>
      <c r="J17" s="76">
        <v>4</v>
      </c>
      <c r="K17" s="76">
        <v>5</v>
      </c>
      <c r="L17" s="79">
        <f t="shared" si="2"/>
        <v>0.8571428571428571</v>
      </c>
    </row>
    <row r="18" spans="1:12" ht="25.5" x14ac:dyDescent="0.2">
      <c r="D18" s="84" t="s">
        <v>78</v>
      </c>
      <c r="E18" s="79">
        <f t="shared" ref="E18:K18" si="3">SUM(E9:E17)/(5*COUNTIF(E9:E17,"&gt;0"))</f>
        <v>0.82222222222222219</v>
      </c>
      <c r="F18" s="79">
        <f t="shared" si="3"/>
        <v>0.8</v>
      </c>
      <c r="G18" s="79">
        <f t="shared" si="3"/>
        <v>0.77777777777777779</v>
      </c>
      <c r="H18" s="79">
        <f t="shared" si="3"/>
        <v>0.75555555555555554</v>
      </c>
      <c r="I18" s="79">
        <f t="shared" si="3"/>
        <v>0.77777777777777779</v>
      </c>
      <c r="J18" s="79">
        <f t="shared" si="3"/>
        <v>0.93333333333333335</v>
      </c>
      <c r="K18" s="79">
        <f t="shared" si="3"/>
        <v>0.9555555555555556</v>
      </c>
      <c r="L18" s="79">
        <f>SUM(L9:L17)/COUNTIF(L9:L17,"&gt;0")</f>
        <v>0.83174603174603168</v>
      </c>
    </row>
    <row r="19" spans="1:12" x14ac:dyDescent="0.2">
      <c r="D19" s="78"/>
    </row>
    <row r="21" spans="1:12" x14ac:dyDescent="0.2">
      <c r="A21" s="391">
        <v>45139</v>
      </c>
      <c r="B21" s="391"/>
      <c r="C21" s="391"/>
      <c r="D21" s="391"/>
      <c r="E21" s="391"/>
      <c r="F21" s="391"/>
      <c r="G21" s="391"/>
      <c r="H21" s="391"/>
      <c r="I21" s="391"/>
      <c r="J21" s="391"/>
      <c r="K21" s="391"/>
      <c r="L21" s="391"/>
    </row>
    <row r="22" spans="1:12" ht="25.5" x14ac:dyDescent="0.2">
      <c r="A22" s="76" t="s">
        <v>52</v>
      </c>
      <c r="B22" s="77" t="s">
        <v>53</v>
      </c>
      <c r="C22" s="76" t="s">
        <v>54</v>
      </c>
      <c r="D22" s="77" t="s">
        <v>55</v>
      </c>
      <c r="E22" s="77" t="s">
        <v>56</v>
      </c>
      <c r="F22" s="77" t="s">
        <v>57</v>
      </c>
      <c r="G22" s="77" t="s">
        <v>58</v>
      </c>
      <c r="H22" s="77" t="s">
        <v>59</v>
      </c>
      <c r="I22" s="77" t="s">
        <v>60</v>
      </c>
      <c r="J22" s="77" t="s">
        <v>61</v>
      </c>
      <c r="K22" s="77" t="s">
        <v>62</v>
      </c>
      <c r="L22" s="77" t="s">
        <v>63</v>
      </c>
    </row>
    <row r="23" spans="1:12" x14ac:dyDescent="0.2">
      <c r="A23" s="238">
        <v>45146</v>
      </c>
      <c r="B23" s="76" t="s">
        <v>478</v>
      </c>
      <c r="C23" s="76" t="s">
        <v>279</v>
      </c>
      <c r="D23" s="76" t="s">
        <v>277</v>
      </c>
      <c r="E23" s="76">
        <v>5</v>
      </c>
      <c r="F23" s="76">
        <v>5</v>
      </c>
      <c r="G23" s="76">
        <v>5</v>
      </c>
      <c r="H23" s="76">
        <v>5</v>
      </c>
      <c r="I23" s="76">
        <v>5</v>
      </c>
      <c r="J23" s="76">
        <v>5</v>
      </c>
      <c r="K23" s="76">
        <v>4</v>
      </c>
      <c r="L23" s="79">
        <f t="shared" ref="L23:L30" si="4">SUM(E23:K23)/35</f>
        <v>0.97142857142857142</v>
      </c>
    </row>
    <row r="24" spans="1:12" x14ac:dyDescent="0.2">
      <c r="A24" s="238">
        <v>45153</v>
      </c>
      <c r="B24" s="76" t="s">
        <v>379</v>
      </c>
      <c r="C24" s="76" t="s">
        <v>279</v>
      </c>
      <c r="D24" s="76" t="s">
        <v>277</v>
      </c>
      <c r="E24" s="76">
        <v>5</v>
      </c>
      <c r="F24" s="76">
        <v>3</v>
      </c>
      <c r="G24" s="76">
        <v>3</v>
      </c>
      <c r="H24" s="76">
        <v>4</v>
      </c>
      <c r="I24" s="76">
        <v>3</v>
      </c>
      <c r="J24" s="76">
        <v>5</v>
      </c>
      <c r="K24" s="76">
        <v>4</v>
      </c>
      <c r="L24" s="79">
        <f t="shared" si="4"/>
        <v>0.77142857142857146</v>
      </c>
    </row>
    <row r="25" spans="1:12" x14ac:dyDescent="0.2">
      <c r="A25" s="238">
        <v>45155</v>
      </c>
      <c r="B25" s="76" t="s">
        <v>100</v>
      </c>
      <c r="C25" s="76" t="s">
        <v>281</v>
      </c>
      <c r="D25" s="76" t="s">
        <v>476</v>
      </c>
      <c r="E25" s="76">
        <v>5</v>
      </c>
      <c r="F25" s="76">
        <v>4</v>
      </c>
      <c r="G25" s="76">
        <v>5</v>
      </c>
      <c r="H25" s="76">
        <v>5</v>
      </c>
      <c r="I25" s="76">
        <v>4</v>
      </c>
      <c r="J25" s="76">
        <v>5</v>
      </c>
      <c r="K25" s="76">
        <v>4</v>
      </c>
      <c r="L25" s="79">
        <f t="shared" si="4"/>
        <v>0.91428571428571426</v>
      </c>
    </row>
    <row r="26" spans="1:12" x14ac:dyDescent="0.2">
      <c r="A26" s="238">
        <v>45162</v>
      </c>
      <c r="B26" s="76" t="s">
        <v>479</v>
      </c>
      <c r="C26" s="76" t="s">
        <v>258</v>
      </c>
      <c r="D26" s="76" t="s">
        <v>476</v>
      </c>
      <c r="E26" s="76">
        <v>4</v>
      </c>
      <c r="F26" s="76">
        <v>5</v>
      </c>
      <c r="G26" s="76">
        <v>5</v>
      </c>
      <c r="H26" s="76">
        <v>5</v>
      </c>
      <c r="I26" s="76">
        <v>5</v>
      </c>
      <c r="J26" s="76">
        <v>5</v>
      </c>
      <c r="K26" s="76">
        <v>5</v>
      </c>
      <c r="L26" s="79">
        <f t="shared" si="4"/>
        <v>0.97142857142857142</v>
      </c>
    </row>
    <row r="27" spans="1:12" x14ac:dyDescent="0.2">
      <c r="A27" s="238">
        <v>45162</v>
      </c>
      <c r="B27" s="76" t="s">
        <v>480</v>
      </c>
      <c r="C27" s="76" t="s">
        <v>68</v>
      </c>
      <c r="D27" s="76" t="s">
        <v>277</v>
      </c>
      <c r="E27" s="76">
        <v>5</v>
      </c>
      <c r="F27" s="76">
        <v>5</v>
      </c>
      <c r="G27" s="76">
        <v>5</v>
      </c>
      <c r="H27" s="76">
        <v>5</v>
      </c>
      <c r="I27" s="76">
        <v>5</v>
      </c>
      <c r="J27" s="76">
        <v>4</v>
      </c>
      <c r="K27" s="76">
        <v>5</v>
      </c>
      <c r="L27" s="79">
        <f t="shared" si="4"/>
        <v>0.97142857142857142</v>
      </c>
    </row>
    <row r="28" spans="1:12" x14ac:dyDescent="0.2">
      <c r="A28" s="238">
        <v>45163</v>
      </c>
      <c r="B28" s="76" t="s">
        <v>278</v>
      </c>
      <c r="C28" s="76" t="s">
        <v>258</v>
      </c>
      <c r="D28" s="76" t="s">
        <v>476</v>
      </c>
      <c r="E28" s="76">
        <v>5</v>
      </c>
      <c r="F28" s="76">
        <v>5</v>
      </c>
      <c r="G28" s="76">
        <v>5</v>
      </c>
      <c r="H28" s="76">
        <v>5</v>
      </c>
      <c r="I28" s="76">
        <v>5</v>
      </c>
      <c r="J28" s="76">
        <v>5</v>
      </c>
      <c r="K28" s="76">
        <v>5</v>
      </c>
      <c r="L28" s="79">
        <f t="shared" si="4"/>
        <v>1</v>
      </c>
    </row>
    <row r="29" spans="1:12" x14ac:dyDescent="0.2">
      <c r="A29" s="238">
        <v>45166</v>
      </c>
      <c r="B29" s="76" t="s">
        <v>477</v>
      </c>
      <c r="C29" s="76" t="s">
        <v>14</v>
      </c>
      <c r="D29" s="76" t="s">
        <v>277</v>
      </c>
      <c r="E29" s="76">
        <v>5</v>
      </c>
      <c r="F29" s="76">
        <v>5</v>
      </c>
      <c r="G29" s="76">
        <v>5</v>
      </c>
      <c r="H29" s="76">
        <v>3</v>
      </c>
      <c r="I29" s="76">
        <v>4</v>
      </c>
      <c r="J29" s="76">
        <v>5</v>
      </c>
      <c r="K29" s="76">
        <v>4</v>
      </c>
      <c r="L29" s="79">
        <f t="shared" si="4"/>
        <v>0.88571428571428568</v>
      </c>
    </row>
    <row r="30" spans="1:12" x14ac:dyDescent="0.2">
      <c r="A30" s="238">
        <v>45167</v>
      </c>
      <c r="B30" s="76" t="s">
        <v>280</v>
      </c>
      <c r="C30" s="76" t="s">
        <v>281</v>
      </c>
      <c r="D30" s="76" t="s">
        <v>476</v>
      </c>
      <c r="E30" s="76">
        <v>5</v>
      </c>
      <c r="F30" s="76">
        <v>5</v>
      </c>
      <c r="G30" s="76">
        <v>4</v>
      </c>
      <c r="H30" s="76">
        <v>4</v>
      </c>
      <c r="I30" s="76">
        <v>4</v>
      </c>
      <c r="J30" s="76">
        <v>5</v>
      </c>
      <c r="K30" s="76">
        <v>5</v>
      </c>
      <c r="L30" s="79">
        <f t="shared" si="4"/>
        <v>0.91428571428571426</v>
      </c>
    </row>
    <row r="31" spans="1:12" x14ac:dyDescent="0.2">
      <c r="A31" s="238">
        <v>45167</v>
      </c>
      <c r="B31" s="76" t="s">
        <v>280</v>
      </c>
      <c r="C31" s="76" t="s">
        <v>281</v>
      </c>
      <c r="D31" s="76" t="s">
        <v>476</v>
      </c>
      <c r="E31" s="76">
        <v>4</v>
      </c>
      <c r="F31" s="76">
        <v>4</v>
      </c>
      <c r="G31" s="76">
        <v>4</v>
      </c>
      <c r="H31" s="76">
        <v>5</v>
      </c>
      <c r="I31" s="76">
        <v>5</v>
      </c>
      <c r="J31" s="76">
        <v>5</v>
      </c>
      <c r="K31" s="76">
        <v>5</v>
      </c>
      <c r="L31" s="79">
        <f t="shared" ref="L31" si="5">SUM(E31:K31)/35</f>
        <v>0.91428571428571426</v>
      </c>
    </row>
    <row r="32" spans="1:12" ht="25.5" x14ac:dyDescent="0.2">
      <c r="D32" s="84" t="s">
        <v>78</v>
      </c>
      <c r="E32" s="79">
        <f>SUM(E23:E31)/(5*COUNTIF(E23:E31,"&gt;0"))</f>
        <v>0.9555555555555556</v>
      </c>
      <c r="F32" s="79">
        <f t="shared" ref="F32:K32" si="6">SUM(F23:F31)/(5*COUNTIF(F23:F31,"&gt;0"))</f>
        <v>0.91111111111111109</v>
      </c>
      <c r="G32" s="79">
        <f t="shared" si="6"/>
        <v>0.91111111111111109</v>
      </c>
      <c r="H32" s="79">
        <f t="shared" si="6"/>
        <v>0.91111111111111109</v>
      </c>
      <c r="I32" s="79">
        <f t="shared" si="6"/>
        <v>0.88888888888888884</v>
      </c>
      <c r="J32" s="79">
        <f t="shared" si="6"/>
        <v>0.97777777777777775</v>
      </c>
      <c r="K32" s="79">
        <f t="shared" si="6"/>
        <v>0.91111111111111109</v>
      </c>
      <c r="L32" s="79">
        <f>SUM(L23:L31)/COUNTIF(L23:L31,"&gt;0")</f>
        <v>0.92380952380952386</v>
      </c>
    </row>
    <row r="33" spans="1:12" x14ac:dyDescent="0.2">
      <c r="D33" s="78"/>
    </row>
    <row r="35" spans="1:12" x14ac:dyDescent="0.2">
      <c r="A35" s="391">
        <v>45170</v>
      </c>
      <c r="B35" s="391"/>
      <c r="C35" s="391"/>
      <c r="D35" s="391"/>
      <c r="E35" s="391"/>
      <c r="F35" s="391"/>
      <c r="G35" s="391"/>
      <c r="H35" s="391"/>
      <c r="I35" s="391"/>
      <c r="J35" s="391"/>
      <c r="K35" s="391"/>
      <c r="L35" s="391"/>
    </row>
    <row r="36" spans="1:12" ht="25.5" x14ac:dyDescent="0.2">
      <c r="A36" s="76" t="s">
        <v>52</v>
      </c>
      <c r="B36" s="77" t="s">
        <v>53</v>
      </c>
      <c r="C36" s="76" t="s">
        <v>54</v>
      </c>
      <c r="D36" s="77" t="s">
        <v>55</v>
      </c>
      <c r="E36" s="77" t="s">
        <v>56</v>
      </c>
      <c r="F36" s="77" t="s">
        <v>57</v>
      </c>
      <c r="G36" s="77" t="s">
        <v>58</v>
      </c>
      <c r="H36" s="77" t="s">
        <v>59</v>
      </c>
      <c r="I36" s="77" t="s">
        <v>60</v>
      </c>
      <c r="J36" s="77" t="s">
        <v>61</v>
      </c>
      <c r="K36" s="77" t="s">
        <v>62</v>
      </c>
      <c r="L36" s="77" t="s">
        <v>63</v>
      </c>
    </row>
    <row r="37" spans="1:12" x14ac:dyDescent="0.2">
      <c r="A37" s="76"/>
      <c r="B37" s="76"/>
      <c r="C37" s="76"/>
      <c r="D37" s="76"/>
      <c r="E37" s="76"/>
      <c r="F37" s="76"/>
      <c r="G37" s="76"/>
      <c r="H37" s="76"/>
      <c r="I37" s="76"/>
      <c r="J37" s="76"/>
      <c r="K37" s="76"/>
      <c r="L37" s="79">
        <f t="shared" ref="L37:L44" si="7">SUM(E37:K37)/35</f>
        <v>0</v>
      </c>
    </row>
    <row r="38" spans="1:12" x14ac:dyDescent="0.2">
      <c r="A38" s="76"/>
      <c r="B38" s="76"/>
      <c r="C38" s="76"/>
      <c r="D38" s="76"/>
      <c r="E38" s="76"/>
      <c r="F38" s="76"/>
      <c r="G38" s="76"/>
      <c r="H38" s="76"/>
      <c r="I38" s="76"/>
      <c r="J38" s="76"/>
      <c r="K38" s="76"/>
      <c r="L38" s="79">
        <f t="shared" si="7"/>
        <v>0</v>
      </c>
    </row>
    <row r="39" spans="1:12" x14ac:dyDescent="0.2">
      <c r="A39" s="76"/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9">
        <f t="shared" si="7"/>
        <v>0</v>
      </c>
    </row>
    <row r="40" spans="1:12" x14ac:dyDescent="0.2">
      <c r="A40" s="76"/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9">
        <f t="shared" si="7"/>
        <v>0</v>
      </c>
    </row>
    <row r="41" spans="1:12" x14ac:dyDescent="0.2">
      <c r="A41" s="76"/>
      <c r="B41" s="76"/>
      <c r="C41" s="76"/>
      <c r="D41" s="76"/>
      <c r="E41" s="76"/>
      <c r="F41" s="76"/>
      <c r="G41" s="76"/>
      <c r="H41" s="76"/>
      <c r="I41" s="76"/>
      <c r="J41" s="76"/>
      <c r="K41" s="76"/>
      <c r="L41" s="79">
        <f t="shared" si="7"/>
        <v>0</v>
      </c>
    </row>
    <row r="42" spans="1:12" x14ac:dyDescent="0.2">
      <c r="A42" s="76"/>
      <c r="B42" s="76"/>
      <c r="C42" s="76"/>
      <c r="D42" s="76"/>
      <c r="E42" s="76"/>
      <c r="F42" s="76"/>
      <c r="G42" s="76"/>
      <c r="H42" s="76"/>
      <c r="I42" s="76"/>
      <c r="J42" s="76"/>
      <c r="K42" s="76"/>
      <c r="L42" s="79">
        <f t="shared" si="7"/>
        <v>0</v>
      </c>
    </row>
    <row r="43" spans="1:12" x14ac:dyDescent="0.2">
      <c r="A43" s="76"/>
      <c r="B43" s="76"/>
      <c r="C43" s="76"/>
      <c r="D43" s="76"/>
      <c r="E43" s="76"/>
      <c r="F43" s="76"/>
      <c r="G43" s="76"/>
      <c r="H43" s="76"/>
      <c r="I43" s="76"/>
      <c r="J43" s="76"/>
      <c r="K43" s="76"/>
      <c r="L43" s="79">
        <f t="shared" si="7"/>
        <v>0</v>
      </c>
    </row>
    <row r="44" spans="1:12" x14ac:dyDescent="0.2">
      <c r="A44" s="76"/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9">
        <f t="shared" si="7"/>
        <v>0</v>
      </c>
    </row>
    <row r="45" spans="1:12" x14ac:dyDescent="0.2">
      <c r="A45" s="76"/>
      <c r="B45" s="76"/>
      <c r="C45" s="76"/>
      <c r="D45" s="76"/>
      <c r="E45" s="76"/>
      <c r="F45" s="76"/>
      <c r="G45" s="76"/>
      <c r="H45" s="76"/>
      <c r="I45" s="76"/>
      <c r="J45" s="76"/>
      <c r="K45" s="76"/>
      <c r="L45" s="79">
        <f>SUM(E45:K45)/35</f>
        <v>0</v>
      </c>
    </row>
    <row r="46" spans="1:12" ht="25.5" x14ac:dyDescent="0.2">
      <c r="D46" s="84" t="s">
        <v>78</v>
      </c>
      <c r="E46" s="79" t="e">
        <f>SUM(E37:E45)/(5*COUNTIF(E37:E45,"&gt;0"))</f>
        <v>#DIV/0!</v>
      </c>
      <c r="F46" s="79" t="e">
        <f t="shared" ref="F46:K46" si="8">SUM(F37:F45)/(5*COUNTIF(F37:F45,"&gt;0"))</f>
        <v>#DIV/0!</v>
      </c>
      <c r="G46" s="79" t="e">
        <f t="shared" si="8"/>
        <v>#DIV/0!</v>
      </c>
      <c r="H46" s="79" t="e">
        <f t="shared" si="8"/>
        <v>#DIV/0!</v>
      </c>
      <c r="I46" s="79" t="e">
        <f t="shared" si="8"/>
        <v>#DIV/0!</v>
      </c>
      <c r="J46" s="79" t="e">
        <f t="shared" si="8"/>
        <v>#DIV/0!</v>
      </c>
      <c r="K46" s="79" t="e">
        <f t="shared" si="8"/>
        <v>#DIV/0!</v>
      </c>
      <c r="L46" s="79" t="e">
        <f>SUM(L37:L45)/COUNTIF(L37:L45,"&gt;0")</f>
        <v>#DIV/0!</v>
      </c>
    </row>
    <row r="47" spans="1:12" x14ac:dyDescent="0.2">
      <c r="D47" s="78"/>
    </row>
    <row r="49" spans="1:12" x14ac:dyDescent="0.2">
      <c r="A49" s="391">
        <v>45200</v>
      </c>
      <c r="B49" s="391"/>
      <c r="C49" s="391"/>
      <c r="D49" s="391"/>
      <c r="E49" s="391"/>
      <c r="F49" s="391"/>
      <c r="G49" s="391"/>
      <c r="H49" s="391"/>
      <c r="I49" s="391"/>
      <c r="J49" s="391"/>
      <c r="K49" s="391"/>
      <c r="L49" s="391"/>
    </row>
    <row r="50" spans="1:12" ht="25.5" x14ac:dyDescent="0.2">
      <c r="A50" s="76" t="s">
        <v>52</v>
      </c>
      <c r="B50" s="77" t="s">
        <v>53</v>
      </c>
      <c r="C50" s="76" t="s">
        <v>54</v>
      </c>
      <c r="D50" s="77" t="s">
        <v>55</v>
      </c>
      <c r="E50" s="77" t="s">
        <v>56</v>
      </c>
      <c r="F50" s="77" t="s">
        <v>57</v>
      </c>
      <c r="G50" s="77" t="s">
        <v>58</v>
      </c>
      <c r="H50" s="77" t="s">
        <v>59</v>
      </c>
      <c r="I50" s="77" t="s">
        <v>60</v>
      </c>
      <c r="J50" s="77" t="s">
        <v>61</v>
      </c>
      <c r="K50" s="77" t="s">
        <v>62</v>
      </c>
      <c r="L50" s="77" t="s">
        <v>63</v>
      </c>
    </row>
    <row r="51" spans="1:12" x14ac:dyDescent="0.2">
      <c r="A51" s="76"/>
      <c r="B51" s="76"/>
      <c r="C51" s="76"/>
      <c r="D51" s="76"/>
      <c r="E51" s="76"/>
      <c r="F51" s="76"/>
      <c r="G51" s="76"/>
      <c r="H51" s="76"/>
      <c r="I51" s="76"/>
      <c r="J51" s="76"/>
      <c r="K51" s="76"/>
      <c r="L51" s="79">
        <f>SUM(E51:K51)/35</f>
        <v>0</v>
      </c>
    </row>
    <row r="52" spans="1:12" x14ac:dyDescent="0.2">
      <c r="A52" s="76"/>
      <c r="B52" s="76"/>
      <c r="C52" s="76"/>
      <c r="D52" s="76"/>
      <c r="E52" s="76"/>
      <c r="F52" s="76"/>
      <c r="G52" s="76"/>
      <c r="H52" s="76"/>
      <c r="I52" s="76"/>
      <c r="J52" s="76"/>
      <c r="K52" s="76"/>
      <c r="L52" s="79">
        <f t="shared" ref="L52:L60" si="9">SUM(E52:K52)/35</f>
        <v>0</v>
      </c>
    </row>
    <row r="53" spans="1:12" x14ac:dyDescent="0.2">
      <c r="A53" s="76"/>
      <c r="B53" s="76"/>
      <c r="C53" s="76"/>
      <c r="D53" s="76"/>
      <c r="E53" s="76"/>
      <c r="F53" s="76"/>
      <c r="G53" s="76"/>
      <c r="H53" s="76"/>
      <c r="I53" s="76"/>
      <c r="J53" s="76"/>
      <c r="K53" s="76"/>
      <c r="L53" s="79">
        <f t="shared" si="9"/>
        <v>0</v>
      </c>
    </row>
    <row r="54" spans="1:12" x14ac:dyDescent="0.2">
      <c r="A54" s="76"/>
      <c r="B54" s="76"/>
      <c r="C54" s="76"/>
      <c r="D54" s="76"/>
      <c r="E54" s="76"/>
      <c r="F54" s="76"/>
      <c r="G54" s="76"/>
      <c r="H54" s="76"/>
      <c r="I54" s="76"/>
      <c r="J54" s="76"/>
      <c r="K54" s="76"/>
      <c r="L54" s="79">
        <f t="shared" si="9"/>
        <v>0</v>
      </c>
    </row>
    <row r="55" spans="1:12" x14ac:dyDescent="0.2">
      <c r="A55" s="76"/>
      <c r="B55" s="76"/>
      <c r="C55" s="76"/>
      <c r="D55" s="76"/>
      <c r="E55" s="76"/>
      <c r="F55" s="76"/>
      <c r="G55" s="76"/>
      <c r="H55" s="76"/>
      <c r="I55" s="76"/>
      <c r="J55" s="76"/>
      <c r="K55" s="76"/>
      <c r="L55" s="79">
        <f t="shared" si="9"/>
        <v>0</v>
      </c>
    </row>
    <row r="56" spans="1:12" x14ac:dyDescent="0.2">
      <c r="A56" s="76"/>
      <c r="B56" s="76"/>
      <c r="C56" s="76"/>
      <c r="D56" s="76"/>
      <c r="E56" s="76"/>
      <c r="F56" s="76"/>
      <c r="G56" s="76"/>
      <c r="H56" s="76"/>
      <c r="I56" s="76"/>
      <c r="J56" s="76"/>
      <c r="K56" s="76"/>
      <c r="L56" s="79">
        <f t="shared" si="9"/>
        <v>0</v>
      </c>
    </row>
    <row r="57" spans="1:12" x14ac:dyDescent="0.2">
      <c r="A57" s="76"/>
      <c r="B57" s="76"/>
      <c r="C57" s="76"/>
      <c r="D57" s="76"/>
      <c r="E57" s="76"/>
      <c r="F57" s="76"/>
      <c r="G57" s="76"/>
      <c r="H57" s="76"/>
      <c r="I57" s="76"/>
      <c r="J57" s="76"/>
      <c r="K57" s="76"/>
      <c r="L57" s="79">
        <f t="shared" si="9"/>
        <v>0</v>
      </c>
    </row>
    <row r="58" spans="1:12" x14ac:dyDescent="0.2">
      <c r="A58" s="76"/>
      <c r="B58" s="76"/>
      <c r="C58" s="76"/>
      <c r="D58" s="76"/>
      <c r="E58" s="76"/>
      <c r="F58" s="76"/>
      <c r="G58" s="76"/>
      <c r="H58" s="76"/>
      <c r="I58" s="76"/>
      <c r="J58" s="76"/>
      <c r="K58" s="76"/>
      <c r="L58" s="79">
        <f t="shared" si="9"/>
        <v>0</v>
      </c>
    </row>
    <row r="59" spans="1:12" x14ac:dyDescent="0.2">
      <c r="A59" s="76"/>
      <c r="B59" s="76"/>
      <c r="C59" s="76"/>
      <c r="D59" s="76"/>
      <c r="E59" s="76"/>
      <c r="F59" s="76"/>
      <c r="G59" s="76"/>
      <c r="H59" s="76"/>
      <c r="I59" s="76"/>
      <c r="J59" s="76"/>
      <c r="K59" s="76"/>
      <c r="L59" s="79">
        <f t="shared" si="9"/>
        <v>0</v>
      </c>
    </row>
    <row r="60" spans="1:12" x14ac:dyDescent="0.2">
      <c r="A60" s="76"/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9">
        <f t="shared" si="9"/>
        <v>0</v>
      </c>
    </row>
    <row r="61" spans="1:12" ht="25.5" x14ac:dyDescent="0.2">
      <c r="D61" s="84" t="s">
        <v>78</v>
      </c>
      <c r="E61" s="79" t="e">
        <f>SUM(E52:E60)/(5*COUNTIF(E52:E60,"&gt;0"))</f>
        <v>#DIV/0!</v>
      </c>
      <c r="F61" s="79" t="e">
        <f t="shared" ref="F61:K61" si="10">SUM(F52:F60)/(5*COUNTIF(F52:F60,"&gt;0"))</f>
        <v>#DIV/0!</v>
      </c>
      <c r="G61" s="79" t="e">
        <f t="shared" si="10"/>
        <v>#DIV/0!</v>
      </c>
      <c r="H61" s="79" t="e">
        <f t="shared" si="10"/>
        <v>#DIV/0!</v>
      </c>
      <c r="I61" s="79" t="e">
        <f t="shared" si="10"/>
        <v>#DIV/0!</v>
      </c>
      <c r="J61" s="79" t="e">
        <f t="shared" si="10"/>
        <v>#DIV/0!</v>
      </c>
      <c r="K61" s="79" t="e">
        <f t="shared" si="10"/>
        <v>#DIV/0!</v>
      </c>
      <c r="L61" s="79" t="e">
        <f>SUM(L51:L60)/COUNTIF(L51:L60,"&gt;0")</f>
        <v>#DIV/0!</v>
      </c>
    </row>
    <row r="62" spans="1:12" x14ac:dyDescent="0.2">
      <c r="D62" s="78"/>
    </row>
    <row r="63" spans="1:12" x14ac:dyDescent="0.2">
      <c r="D63" s="78"/>
    </row>
    <row r="64" spans="1:12" x14ac:dyDescent="0.2">
      <c r="A64" s="391">
        <v>45231</v>
      </c>
      <c r="B64" s="391"/>
      <c r="C64" s="391"/>
      <c r="D64" s="391"/>
      <c r="E64" s="391"/>
      <c r="F64" s="391"/>
      <c r="G64" s="391"/>
      <c r="H64" s="391"/>
      <c r="I64" s="391"/>
      <c r="J64" s="391"/>
      <c r="K64" s="391"/>
      <c r="L64" s="391"/>
    </row>
    <row r="65" spans="1:12" ht="25.5" x14ac:dyDescent="0.2">
      <c r="A65" s="76" t="s">
        <v>52</v>
      </c>
      <c r="B65" s="77" t="s">
        <v>53</v>
      </c>
      <c r="C65" s="76" t="s">
        <v>54</v>
      </c>
      <c r="D65" s="77" t="s">
        <v>55</v>
      </c>
      <c r="E65" s="77" t="s">
        <v>56</v>
      </c>
      <c r="F65" s="77" t="s">
        <v>57</v>
      </c>
      <c r="G65" s="77" t="s">
        <v>58</v>
      </c>
      <c r="H65" s="77" t="s">
        <v>59</v>
      </c>
      <c r="I65" s="77" t="s">
        <v>60</v>
      </c>
      <c r="J65" s="77" t="s">
        <v>61</v>
      </c>
      <c r="K65" s="77" t="s">
        <v>62</v>
      </c>
      <c r="L65" s="77" t="s">
        <v>63</v>
      </c>
    </row>
    <row r="66" spans="1:12" x14ac:dyDescent="0.2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9">
        <f>SUM(E66:K66)/35</f>
        <v>0</v>
      </c>
    </row>
    <row r="67" spans="1:12" x14ac:dyDescent="0.2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9">
        <f t="shared" ref="L67:L74" si="11">SUM(E67:K67)/35</f>
        <v>0</v>
      </c>
    </row>
    <row r="68" spans="1:12" x14ac:dyDescent="0.2">
      <c r="A68" s="76"/>
      <c r="B68" s="76"/>
      <c r="C68" s="76"/>
      <c r="D68" s="76"/>
      <c r="E68" s="76"/>
      <c r="F68" s="76"/>
      <c r="G68" s="76"/>
      <c r="H68" s="76"/>
      <c r="I68" s="76"/>
      <c r="J68" s="76"/>
      <c r="K68" s="76"/>
      <c r="L68" s="79">
        <f t="shared" si="11"/>
        <v>0</v>
      </c>
    </row>
    <row r="69" spans="1:12" x14ac:dyDescent="0.2">
      <c r="A69" s="76"/>
      <c r="B69" s="76"/>
      <c r="C69" s="76"/>
      <c r="D69" s="76"/>
      <c r="E69" s="76"/>
      <c r="F69" s="76"/>
      <c r="G69" s="76"/>
      <c r="H69" s="76"/>
      <c r="I69" s="76"/>
      <c r="J69" s="76"/>
      <c r="K69" s="76"/>
      <c r="L69" s="79">
        <f t="shared" si="11"/>
        <v>0</v>
      </c>
    </row>
    <row r="70" spans="1:12" x14ac:dyDescent="0.2">
      <c r="A70" s="76"/>
      <c r="B70" s="76"/>
      <c r="C70" s="76"/>
      <c r="D70" s="76"/>
      <c r="E70" s="76"/>
      <c r="F70" s="76"/>
      <c r="G70" s="76"/>
      <c r="H70" s="76"/>
      <c r="I70" s="76"/>
      <c r="J70" s="76"/>
      <c r="K70" s="76"/>
      <c r="L70" s="79">
        <f t="shared" si="11"/>
        <v>0</v>
      </c>
    </row>
    <row r="71" spans="1:12" x14ac:dyDescent="0.2">
      <c r="A71" s="76"/>
      <c r="B71" s="76"/>
      <c r="C71" s="76"/>
      <c r="D71" s="76"/>
      <c r="E71" s="76"/>
      <c r="F71" s="76"/>
      <c r="G71" s="76"/>
      <c r="H71" s="76"/>
      <c r="I71" s="76"/>
      <c r="J71" s="76"/>
      <c r="K71" s="76"/>
      <c r="L71" s="79">
        <f t="shared" si="11"/>
        <v>0</v>
      </c>
    </row>
    <row r="72" spans="1:12" x14ac:dyDescent="0.2">
      <c r="A72" s="76"/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9">
        <f t="shared" si="11"/>
        <v>0</v>
      </c>
    </row>
    <row r="73" spans="1:12" x14ac:dyDescent="0.2">
      <c r="A73" s="76"/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9">
        <f t="shared" si="11"/>
        <v>0</v>
      </c>
    </row>
    <row r="74" spans="1:12" x14ac:dyDescent="0.2">
      <c r="A74" s="76"/>
      <c r="B74" s="76"/>
      <c r="C74" s="76"/>
      <c r="D74" s="76"/>
      <c r="E74" s="76"/>
      <c r="F74" s="76"/>
      <c r="G74" s="76"/>
      <c r="H74" s="76"/>
      <c r="I74" s="76"/>
      <c r="J74" s="76"/>
      <c r="K74" s="76"/>
      <c r="L74" s="79">
        <f t="shared" si="11"/>
        <v>0</v>
      </c>
    </row>
    <row r="75" spans="1:12" ht="25.5" x14ac:dyDescent="0.2">
      <c r="D75" s="84" t="s">
        <v>78</v>
      </c>
      <c r="E75" s="79" t="e">
        <f>SUM(E66:E74)/(5*COUNTIF(E66:E74,"&gt;0"))</f>
        <v>#DIV/0!</v>
      </c>
      <c r="F75" s="79" t="e">
        <f t="shared" ref="F75:K75" si="12">SUM(F66:F74)/(5*COUNTIF(F66:F74,"&gt;0"))</f>
        <v>#DIV/0!</v>
      </c>
      <c r="G75" s="79" t="e">
        <f t="shared" si="12"/>
        <v>#DIV/0!</v>
      </c>
      <c r="H75" s="79" t="e">
        <f t="shared" si="12"/>
        <v>#DIV/0!</v>
      </c>
      <c r="I75" s="79" t="e">
        <f t="shared" si="12"/>
        <v>#DIV/0!</v>
      </c>
      <c r="J75" s="79" t="e">
        <f t="shared" si="12"/>
        <v>#DIV/0!</v>
      </c>
      <c r="K75" s="79" t="e">
        <f t="shared" si="12"/>
        <v>#DIV/0!</v>
      </c>
      <c r="L75" s="79" t="e">
        <f>SUM(L66:L74)/COUNTIF(L66:L74,"&gt;0")</f>
        <v>#DIV/0!</v>
      </c>
    </row>
    <row r="76" spans="1:12" x14ac:dyDescent="0.2">
      <c r="D76" s="82"/>
      <c r="E76" s="80"/>
      <c r="F76" s="80"/>
      <c r="G76" s="80"/>
      <c r="H76" s="80"/>
      <c r="I76" s="80"/>
      <c r="J76" s="80"/>
      <c r="K76" s="80"/>
      <c r="L76" s="80"/>
    </row>
    <row r="78" spans="1:12" x14ac:dyDescent="0.2">
      <c r="A78" s="391">
        <v>45261</v>
      </c>
      <c r="B78" s="391"/>
      <c r="C78" s="391"/>
      <c r="D78" s="391"/>
      <c r="E78" s="391"/>
      <c r="F78" s="391"/>
      <c r="G78" s="391"/>
      <c r="H78" s="391"/>
      <c r="I78" s="391"/>
      <c r="J78" s="391"/>
      <c r="K78" s="391"/>
      <c r="L78" s="391"/>
    </row>
    <row r="79" spans="1:12" ht="25.5" x14ac:dyDescent="0.2">
      <c r="A79" s="76" t="s">
        <v>52</v>
      </c>
      <c r="B79" s="77" t="s">
        <v>53</v>
      </c>
      <c r="C79" s="76" t="s">
        <v>54</v>
      </c>
      <c r="D79" s="77" t="s">
        <v>55</v>
      </c>
      <c r="E79" s="77" t="s">
        <v>56</v>
      </c>
      <c r="F79" s="77" t="s">
        <v>57</v>
      </c>
      <c r="G79" s="77" t="s">
        <v>58</v>
      </c>
      <c r="H79" s="77" t="s">
        <v>59</v>
      </c>
      <c r="I79" s="77" t="s">
        <v>60</v>
      </c>
      <c r="J79" s="77" t="s">
        <v>61</v>
      </c>
      <c r="K79" s="77" t="s">
        <v>62</v>
      </c>
      <c r="L79" s="77" t="s">
        <v>63</v>
      </c>
    </row>
    <row r="80" spans="1:12" x14ac:dyDescent="0.2">
      <c r="A80" s="76"/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9">
        <f t="shared" ref="L80:L89" si="13">SUM(E80:K80)/35</f>
        <v>0</v>
      </c>
    </row>
    <row r="81" spans="1:12" x14ac:dyDescent="0.2">
      <c r="A81" s="76"/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9">
        <f t="shared" si="13"/>
        <v>0</v>
      </c>
    </row>
    <row r="82" spans="1:12" x14ac:dyDescent="0.2">
      <c r="A82" s="76"/>
      <c r="B82" s="76"/>
      <c r="C82" s="76"/>
      <c r="D82" s="76"/>
      <c r="E82" s="76"/>
      <c r="F82" s="76"/>
      <c r="G82" s="76"/>
      <c r="H82" s="76"/>
      <c r="I82" s="76"/>
      <c r="J82" s="76"/>
      <c r="K82" s="76"/>
      <c r="L82" s="79">
        <f t="shared" si="13"/>
        <v>0</v>
      </c>
    </row>
    <row r="83" spans="1:12" x14ac:dyDescent="0.2">
      <c r="A83" s="76"/>
      <c r="B83" s="76"/>
      <c r="C83" s="76"/>
      <c r="D83" s="76"/>
      <c r="E83" s="76"/>
      <c r="F83" s="76"/>
      <c r="G83" s="76"/>
      <c r="H83" s="76"/>
      <c r="I83" s="76"/>
      <c r="J83" s="76"/>
      <c r="K83" s="76"/>
      <c r="L83" s="79">
        <f t="shared" si="13"/>
        <v>0</v>
      </c>
    </row>
    <row r="84" spans="1:12" x14ac:dyDescent="0.2">
      <c r="A84" s="76"/>
      <c r="B84" s="76"/>
      <c r="C84" s="76"/>
      <c r="D84" s="76"/>
      <c r="E84" s="76"/>
      <c r="F84" s="76"/>
      <c r="G84" s="76"/>
      <c r="H84" s="76"/>
      <c r="I84" s="76"/>
      <c r="J84" s="76"/>
      <c r="K84" s="76"/>
      <c r="L84" s="79">
        <f t="shared" si="13"/>
        <v>0</v>
      </c>
    </row>
    <row r="85" spans="1:12" x14ac:dyDescent="0.2">
      <c r="A85" s="76"/>
      <c r="B85" s="76"/>
      <c r="C85" s="76"/>
      <c r="D85" s="76"/>
      <c r="E85" s="76"/>
      <c r="F85" s="76"/>
      <c r="G85" s="76"/>
      <c r="H85" s="76"/>
      <c r="I85" s="76"/>
      <c r="J85" s="76"/>
      <c r="K85" s="76"/>
      <c r="L85" s="79">
        <f t="shared" si="13"/>
        <v>0</v>
      </c>
    </row>
    <row r="86" spans="1:12" x14ac:dyDescent="0.2">
      <c r="A86" s="76"/>
      <c r="B86" s="76"/>
      <c r="C86" s="76"/>
      <c r="D86" s="76"/>
      <c r="E86" s="76"/>
      <c r="F86" s="76"/>
      <c r="G86" s="76"/>
      <c r="H86" s="76"/>
      <c r="I86" s="76"/>
      <c r="J86" s="76"/>
      <c r="K86" s="76"/>
      <c r="L86" s="79">
        <f t="shared" si="13"/>
        <v>0</v>
      </c>
    </row>
    <row r="87" spans="1:12" x14ac:dyDescent="0.2">
      <c r="A87" s="76"/>
      <c r="B87" s="76"/>
      <c r="C87" s="76"/>
      <c r="D87" s="76"/>
      <c r="E87" s="76"/>
      <c r="F87" s="76"/>
      <c r="G87" s="76"/>
      <c r="H87" s="76"/>
      <c r="I87" s="76"/>
      <c r="J87" s="76"/>
      <c r="K87" s="76"/>
      <c r="L87" s="79">
        <f t="shared" si="13"/>
        <v>0</v>
      </c>
    </row>
    <row r="88" spans="1:12" x14ac:dyDescent="0.2">
      <c r="A88" s="76"/>
      <c r="B88" s="76"/>
      <c r="C88" s="76"/>
      <c r="D88" s="76"/>
      <c r="E88" s="76"/>
      <c r="F88" s="76"/>
      <c r="G88" s="76"/>
      <c r="H88" s="76"/>
      <c r="I88" s="76"/>
      <c r="J88" s="76"/>
      <c r="K88" s="76"/>
      <c r="L88" s="79">
        <f t="shared" si="13"/>
        <v>0</v>
      </c>
    </row>
    <row r="89" spans="1:12" x14ac:dyDescent="0.2">
      <c r="A89" s="76"/>
      <c r="B89" s="76"/>
      <c r="C89" s="76"/>
      <c r="D89" s="76"/>
      <c r="E89" s="76"/>
      <c r="F89" s="76"/>
      <c r="G89" s="76"/>
      <c r="H89" s="76"/>
      <c r="I89" s="76"/>
      <c r="J89" s="76"/>
      <c r="K89" s="76"/>
      <c r="L89" s="79">
        <f t="shared" si="13"/>
        <v>0</v>
      </c>
    </row>
    <row r="90" spans="1:12" ht="25.5" x14ac:dyDescent="0.2">
      <c r="D90" s="84" t="s">
        <v>78</v>
      </c>
      <c r="E90" s="79" t="e">
        <f>SUM(E80:E89)/(5*COUNTIF(E80:E89,"&gt;0"))</f>
        <v>#DIV/0!</v>
      </c>
      <c r="F90" s="79" t="e">
        <f t="shared" ref="F90:K90" si="14">SUM(F80:F89)/(5*COUNTIF(F80:F89,"&gt;0"))</f>
        <v>#DIV/0!</v>
      </c>
      <c r="G90" s="79" t="e">
        <f t="shared" si="14"/>
        <v>#DIV/0!</v>
      </c>
      <c r="H90" s="79" t="e">
        <f t="shared" si="14"/>
        <v>#DIV/0!</v>
      </c>
      <c r="I90" s="79" t="e">
        <f t="shared" si="14"/>
        <v>#DIV/0!</v>
      </c>
      <c r="J90" s="79" t="e">
        <f t="shared" si="14"/>
        <v>#DIV/0!</v>
      </c>
      <c r="K90" s="79" t="e">
        <f t="shared" si="14"/>
        <v>#DIV/0!</v>
      </c>
      <c r="L90" s="79" t="e">
        <f>SUM(L80:L89)/COUNTIF(L80:L89,"&gt;0")</f>
        <v>#DIV/0!</v>
      </c>
    </row>
    <row r="91" spans="1:12" x14ac:dyDescent="0.2">
      <c r="D91" s="78"/>
    </row>
    <row r="93" spans="1:12" x14ac:dyDescent="0.2">
      <c r="A93" s="391">
        <v>45292</v>
      </c>
      <c r="B93" s="391"/>
      <c r="C93" s="391"/>
      <c r="D93" s="391"/>
      <c r="E93" s="391"/>
      <c r="F93" s="391"/>
      <c r="G93" s="391"/>
      <c r="H93" s="391"/>
      <c r="I93" s="391"/>
      <c r="J93" s="391"/>
      <c r="K93" s="391"/>
      <c r="L93" s="391"/>
    </row>
    <row r="94" spans="1:12" ht="25.5" x14ac:dyDescent="0.2">
      <c r="A94" s="76" t="s">
        <v>52</v>
      </c>
      <c r="B94" s="77" t="s">
        <v>53</v>
      </c>
      <c r="C94" s="76" t="s">
        <v>54</v>
      </c>
      <c r="D94" s="77" t="s">
        <v>55</v>
      </c>
      <c r="E94" s="77" t="s">
        <v>56</v>
      </c>
      <c r="F94" s="77" t="s">
        <v>57</v>
      </c>
      <c r="G94" s="77" t="s">
        <v>58</v>
      </c>
      <c r="H94" s="77" t="s">
        <v>59</v>
      </c>
      <c r="I94" s="77" t="s">
        <v>60</v>
      </c>
      <c r="J94" s="77" t="s">
        <v>61</v>
      </c>
      <c r="K94" s="77" t="s">
        <v>62</v>
      </c>
      <c r="L94" s="77" t="s">
        <v>63</v>
      </c>
    </row>
    <row r="95" spans="1:12" x14ac:dyDescent="0.2">
      <c r="A95" s="76"/>
      <c r="B95" s="76"/>
      <c r="C95" s="76"/>
      <c r="D95" s="76"/>
      <c r="E95" s="76"/>
      <c r="F95" s="76"/>
      <c r="G95" s="76"/>
      <c r="H95" s="76"/>
      <c r="I95" s="76"/>
      <c r="J95" s="76"/>
      <c r="K95" s="76"/>
      <c r="L95" s="79">
        <f t="shared" ref="L95:L105" si="15">SUM(E95:K95)/35</f>
        <v>0</v>
      </c>
    </row>
    <row r="96" spans="1:12" x14ac:dyDescent="0.2">
      <c r="A96" s="76"/>
      <c r="B96" s="76"/>
      <c r="C96" s="76"/>
      <c r="D96" s="76"/>
      <c r="E96" s="76"/>
      <c r="F96" s="76"/>
      <c r="G96" s="76"/>
      <c r="H96" s="76"/>
      <c r="I96" s="76"/>
      <c r="J96" s="76"/>
      <c r="K96" s="76"/>
      <c r="L96" s="79">
        <f t="shared" si="15"/>
        <v>0</v>
      </c>
    </row>
    <row r="97" spans="1:12" x14ac:dyDescent="0.2">
      <c r="A97" s="76"/>
      <c r="B97" s="76"/>
      <c r="C97" s="76"/>
      <c r="D97" s="76"/>
      <c r="E97" s="76"/>
      <c r="F97" s="76"/>
      <c r="G97" s="76"/>
      <c r="H97" s="76"/>
      <c r="I97" s="76"/>
      <c r="J97" s="76"/>
      <c r="K97" s="76"/>
      <c r="L97" s="79">
        <f t="shared" si="15"/>
        <v>0</v>
      </c>
    </row>
    <row r="98" spans="1:12" x14ac:dyDescent="0.2">
      <c r="A98" s="76"/>
      <c r="B98" s="76"/>
      <c r="C98" s="76"/>
      <c r="D98" s="76"/>
      <c r="E98" s="76"/>
      <c r="F98" s="76"/>
      <c r="G98" s="76"/>
      <c r="H98" s="76"/>
      <c r="I98" s="76"/>
      <c r="J98" s="76"/>
      <c r="K98" s="76"/>
      <c r="L98" s="79">
        <f t="shared" si="15"/>
        <v>0</v>
      </c>
    </row>
    <row r="99" spans="1:12" x14ac:dyDescent="0.2">
      <c r="A99" s="76"/>
      <c r="B99" s="76"/>
      <c r="C99" s="76"/>
      <c r="D99" s="76"/>
      <c r="E99" s="76"/>
      <c r="F99" s="76"/>
      <c r="G99" s="76"/>
      <c r="H99" s="76"/>
      <c r="I99" s="76"/>
      <c r="J99" s="76"/>
      <c r="K99" s="76"/>
      <c r="L99" s="79">
        <f t="shared" si="15"/>
        <v>0</v>
      </c>
    </row>
    <row r="100" spans="1:12" x14ac:dyDescent="0.2">
      <c r="A100" s="76"/>
      <c r="B100" s="76"/>
      <c r="C100" s="76"/>
      <c r="D100" s="76"/>
      <c r="E100" s="76"/>
      <c r="F100" s="76"/>
      <c r="G100" s="76"/>
      <c r="H100" s="76"/>
      <c r="I100" s="76"/>
      <c r="J100" s="76"/>
      <c r="K100" s="76"/>
      <c r="L100" s="79">
        <f t="shared" si="15"/>
        <v>0</v>
      </c>
    </row>
    <row r="101" spans="1:12" x14ac:dyDescent="0.2">
      <c r="A101" s="76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9">
        <f t="shared" si="15"/>
        <v>0</v>
      </c>
    </row>
    <row r="102" spans="1:12" x14ac:dyDescent="0.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9">
        <f t="shared" si="15"/>
        <v>0</v>
      </c>
    </row>
    <row r="103" spans="1:12" x14ac:dyDescent="0.2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9">
        <f t="shared" si="15"/>
        <v>0</v>
      </c>
    </row>
    <row r="104" spans="1:12" x14ac:dyDescent="0.2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9">
        <f t="shared" si="15"/>
        <v>0</v>
      </c>
    </row>
    <row r="105" spans="1:12" x14ac:dyDescent="0.2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9">
        <f t="shared" si="15"/>
        <v>0</v>
      </c>
    </row>
    <row r="106" spans="1:12" ht="25.5" x14ac:dyDescent="0.2">
      <c r="D106" s="85" t="s">
        <v>78</v>
      </c>
      <c r="E106" s="79" t="e">
        <f>SUM(E95:E105)/(5*COUNTIF(E95:E105,"&gt;0"))</f>
        <v>#DIV/0!</v>
      </c>
      <c r="F106" s="79" t="e">
        <f t="shared" ref="F106:K106" si="16">SUM(F95:F105)/(5*COUNTIF(F95:F105,"&gt;0"))</f>
        <v>#DIV/0!</v>
      </c>
      <c r="G106" s="79" t="e">
        <f t="shared" si="16"/>
        <v>#DIV/0!</v>
      </c>
      <c r="H106" s="79" t="e">
        <f t="shared" si="16"/>
        <v>#DIV/0!</v>
      </c>
      <c r="I106" s="79" t="e">
        <f t="shared" si="16"/>
        <v>#DIV/0!</v>
      </c>
      <c r="J106" s="79" t="e">
        <f t="shared" si="16"/>
        <v>#DIV/0!</v>
      </c>
      <c r="K106" s="79" t="e">
        <f t="shared" si="16"/>
        <v>#DIV/0!</v>
      </c>
      <c r="L106" s="79" t="e">
        <f>SUM(L95:L105)/COUNTIF(L95:L105,"&gt;0")</f>
        <v>#DIV/0!</v>
      </c>
    </row>
    <row r="107" spans="1:12" x14ac:dyDescent="0.2">
      <c r="D107" s="78"/>
    </row>
    <row r="109" spans="1:12" x14ac:dyDescent="0.2">
      <c r="A109" s="391">
        <v>45323</v>
      </c>
      <c r="B109" s="391"/>
      <c r="C109" s="391"/>
      <c r="D109" s="391"/>
      <c r="E109" s="391"/>
      <c r="F109" s="391"/>
      <c r="G109" s="391"/>
      <c r="H109" s="391"/>
      <c r="I109" s="391"/>
      <c r="J109" s="391"/>
      <c r="K109" s="391"/>
      <c r="L109" s="391"/>
    </row>
    <row r="110" spans="1:12" ht="25.5" x14ac:dyDescent="0.2">
      <c r="A110" s="76" t="s">
        <v>52</v>
      </c>
      <c r="B110" s="77" t="s">
        <v>53</v>
      </c>
      <c r="C110" s="76" t="s">
        <v>54</v>
      </c>
      <c r="D110" s="77" t="s">
        <v>55</v>
      </c>
      <c r="E110" s="77" t="s">
        <v>56</v>
      </c>
      <c r="F110" s="77" t="s">
        <v>57</v>
      </c>
      <c r="G110" s="77" t="s">
        <v>58</v>
      </c>
      <c r="H110" s="77" t="s">
        <v>59</v>
      </c>
      <c r="I110" s="77" t="s">
        <v>60</v>
      </c>
      <c r="J110" s="77" t="s">
        <v>61</v>
      </c>
      <c r="K110" s="77" t="s">
        <v>62</v>
      </c>
      <c r="L110" s="77" t="s">
        <v>63</v>
      </c>
    </row>
    <row r="111" spans="1:12" x14ac:dyDescent="0.2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9">
        <f t="shared" ref="L111:L120" si="17">SUM(E111:K111)/35</f>
        <v>0</v>
      </c>
    </row>
    <row r="112" spans="1:12" x14ac:dyDescent="0.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9">
        <f t="shared" si="17"/>
        <v>0</v>
      </c>
    </row>
    <row r="113" spans="1:12" x14ac:dyDescent="0.2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9">
        <f t="shared" si="17"/>
        <v>0</v>
      </c>
    </row>
    <row r="114" spans="1:12" x14ac:dyDescent="0.2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9">
        <f t="shared" si="17"/>
        <v>0</v>
      </c>
    </row>
    <row r="115" spans="1:12" x14ac:dyDescent="0.2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9">
        <f t="shared" si="17"/>
        <v>0</v>
      </c>
    </row>
    <row r="116" spans="1:12" x14ac:dyDescent="0.2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9">
        <f t="shared" si="17"/>
        <v>0</v>
      </c>
    </row>
    <row r="117" spans="1:12" x14ac:dyDescent="0.2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9">
        <f t="shared" si="17"/>
        <v>0</v>
      </c>
    </row>
    <row r="118" spans="1:12" x14ac:dyDescent="0.2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9">
        <f t="shared" si="17"/>
        <v>0</v>
      </c>
    </row>
    <row r="119" spans="1:12" x14ac:dyDescent="0.2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9">
        <f t="shared" si="17"/>
        <v>0</v>
      </c>
    </row>
    <row r="120" spans="1:12" x14ac:dyDescent="0.2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9">
        <f t="shared" si="17"/>
        <v>0</v>
      </c>
    </row>
    <row r="121" spans="1:12" ht="25.5" x14ac:dyDescent="0.2">
      <c r="D121" s="85" t="s">
        <v>78</v>
      </c>
      <c r="E121" s="79" t="e">
        <f>SUM(E111:E120)/(5*COUNTIF(E111:E120,"&gt;0"))</f>
        <v>#DIV/0!</v>
      </c>
      <c r="F121" s="79" t="e">
        <f t="shared" ref="F121:K121" si="18">SUM(F111:F120)/(5*COUNTIF(F111:F120,"&gt;0"))</f>
        <v>#DIV/0!</v>
      </c>
      <c r="G121" s="79" t="e">
        <f t="shared" si="18"/>
        <v>#DIV/0!</v>
      </c>
      <c r="H121" s="79" t="e">
        <f t="shared" si="18"/>
        <v>#DIV/0!</v>
      </c>
      <c r="I121" s="79" t="e">
        <f t="shared" si="18"/>
        <v>#DIV/0!</v>
      </c>
      <c r="J121" s="79" t="e">
        <f t="shared" si="18"/>
        <v>#DIV/0!</v>
      </c>
      <c r="K121" s="79" t="e">
        <f t="shared" si="18"/>
        <v>#DIV/0!</v>
      </c>
      <c r="L121" s="79" t="e">
        <f>SUM(L111:L120)/COUNTIF(L111:L120,"&gt;0")</f>
        <v>#DIV/0!</v>
      </c>
    </row>
    <row r="125" spans="1:12" x14ac:dyDescent="0.2">
      <c r="A125" s="391">
        <v>45352</v>
      </c>
      <c r="B125" s="391"/>
      <c r="C125" s="391"/>
      <c r="D125" s="391"/>
      <c r="E125" s="391"/>
      <c r="F125" s="391"/>
      <c r="G125" s="391"/>
      <c r="H125" s="391"/>
      <c r="I125" s="391"/>
      <c r="J125" s="391"/>
      <c r="K125" s="391"/>
      <c r="L125" s="391"/>
    </row>
    <row r="126" spans="1:12" ht="25.5" x14ac:dyDescent="0.2">
      <c r="A126" s="76" t="s">
        <v>52</v>
      </c>
      <c r="B126" s="77" t="s">
        <v>53</v>
      </c>
      <c r="C126" s="76" t="s">
        <v>54</v>
      </c>
      <c r="D126" s="77" t="s">
        <v>55</v>
      </c>
      <c r="E126" s="77" t="s">
        <v>56</v>
      </c>
      <c r="F126" s="77" t="s">
        <v>57</v>
      </c>
      <c r="G126" s="77" t="s">
        <v>58</v>
      </c>
      <c r="H126" s="77" t="s">
        <v>59</v>
      </c>
      <c r="I126" s="77" t="s">
        <v>60</v>
      </c>
      <c r="J126" s="77" t="s">
        <v>61</v>
      </c>
      <c r="K126" s="77" t="s">
        <v>62</v>
      </c>
      <c r="L126" s="77" t="s">
        <v>63</v>
      </c>
    </row>
    <row r="127" spans="1:12" x14ac:dyDescent="0.2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9">
        <f t="shared" ref="L127:L136" si="19">SUM(E127:K127)/35</f>
        <v>0</v>
      </c>
    </row>
    <row r="128" spans="1:12" x14ac:dyDescent="0.2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9">
        <f t="shared" si="19"/>
        <v>0</v>
      </c>
    </row>
    <row r="129" spans="1:12" x14ac:dyDescent="0.2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9">
        <f t="shared" si="19"/>
        <v>0</v>
      </c>
    </row>
    <row r="130" spans="1:12" x14ac:dyDescent="0.2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9">
        <f t="shared" si="19"/>
        <v>0</v>
      </c>
    </row>
    <row r="131" spans="1:12" x14ac:dyDescent="0.2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9">
        <f t="shared" si="19"/>
        <v>0</v>
      </c>
    </row>
    <row r="132" spans="1:12" x14ac:dyDescent="0.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9">
        <f t="shared" si="19"/>
        <v>0</v>
      </c>
    </row>
    <row r="133" spans="1:12" x14ac:dyDescent="0.2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9">
        <f t="shared" si="19"/>
        <v>0</v>
      </c>
    </row>
    <row r="134" spans="1:12" x14ac:dyDescent="0.2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9">
        <f t="shared" si="19"/>
        <v>0</v>
      </c>
    </row>
    <row r="135" spans="1:12" x14ac:dyDescent="0.2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9">
        <f t="shared" si="19"/>
        <v>0</v>
      </c>
    </row>
    <row r="136" spans="1:12" x14ac:dyDescent="0.2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9">
        <f t="shared" si="19"/>
        <v>0</v>
      </c>
    </row>
    <row r="137" spans="1:12" ht="25.5" x14ac:dyDescent="0.2">
      <c r="D137" s="85" t="s">
        <v>78</v>
      </c>
      <c r="E137" s="79" t="e">
        <f>SUM(E127:E136)/(5*COUNTIF(E127:E136,"&gt;0"))</f>
        <v>#DIV/0!</v>
      </c>
      <c r="F137" s="79" t="e">
        <f t="shared" ref="F137:K137" si="20">SUM(F127:F136)/(5*COUNTIF(F127:F136,"&gt;0"))</f>
        <v>#DIV/0!</v>
      </c>
      <c r="G137" s="79" t="e">
        <f t="shared" si="20"/>
        <v>#DIV/0!</v>
      </c>
      <c r="H137" s="79" t="e">
        <f t="shared" si="20"/>
        <v>#DIV/0!</v>
      </c>
      <c r="I137" s="79" t="e">
        <f t="shared" si="20"/>
        <v>#DIV/0!</v>
      </c>
      <c r="J137" s="79" t="e">
        <f t="shared" si="20"/>
        <v>#DIV/0!</v>
      </c>
      <c r="K137" s="79" t="e">
        <f t="shared" si="20"/>
        <v>#DIV/0!</v>
      </c>
      <c r="L137" s="79" t="e">
        <f>SUM(L127:L136)/COUNTIF(L127:L136,"&gt;0")</f>
        <v>#DIV/0!</v>
      </c>
    </row>
  </sheetData>
  <mergeCells count="9">
    <mergeCell ref="A93:L93"/>
    <mergeCell ref="A109:L109"/>
    <mergeCell ref="A125:L125"/>
    <mergeCell ref="A7:L7"/>
    <mergeCell ref="A21:L21"/>
    <mergeCell ref="A35:L35"/>
    <mergeCell ref="A49:L49"/>
    <mergeCell ref="A64:L64"/>
    <mergeCell ref="A78:L78"/>
  </mergeCell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E675D-5845-4D08-84E3-BD9258F72E76}">
  <dimension ref="A1:AM15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G20" sqref="AG20"/>
    </sheetView>
  </sheetViews>
  <sheetFormatPr defaultColWidth="9.33203125" defaultRowHeight="12.75" x14ac:dyDescent="0.2"/>
  <cols>
    <col min="1" max="1" width="19.83203125" style="41" bestFit="1" customWidth="1"/>
    <col min="2" max="2" width="9.33203125" style="41"/>
    <col min="3" max="3" width="13.5" style="41" customWidth="1"/>
    <col min="4" max="4" width="14.1640625" style="41" customWidth="1"/>
    <col min="5" max="5" width="13.83203125" style="41" customWidth="1"/>
    <col min="6" max="6" width="15.5" style="41" customWidth="1"/>
    <col min="7" max="7" width="16.1640625" style="41" customWidth="1"/>
    <col min="8" max="8" width="15" style="41" customWidth="1"/>
    <col min="9" max="10" width="19.1640625" style="41" customWidth="1"/>
    <col min="11" max="11" width="18" style="41" customWidth="1"/>
    <col min="12" max="12" width="16" style="41" customWidth="1"/>
    <col min="13" max="13" width="18.6640625" style="41" customWidth="1"/>
    <col min="14" max="14" width="20.33203125" style="41" customWidth="1"/>
    <col min="15" max="15" width="15.6640625" style="41" customWidth="1"/>
    <col min="16" max="16" width="18.83203125" style="41" customWidth="1"/>
    <col min="17" max="17" width="19.83203125" style="41" customWidth="1"/>
    <col min="18" max="18" width="18.6640625" style="41" customWidth="1"/>
    <col min="19" max="19" width="18.33203125" style="41" customWidth="1"/>
    <col min="20" max="20" width="19.5" style="41" customWidth="1"/>
    <col min="21" max="24" width="19.6640625" style="41" customWidth="1"/>
    <col min="25" max="25" width="15.5" style="41" customWidth="1"/>
    <col min="26" max="26" width="20.83203125" style="41" customWidth="1"/>
    <col min="27" max="27" width="20" style="41" customWidth="1"/>
    <col min="28" max="28" width="21.1640625" style="41" customWidth="1"/>
    <col min="29" max="30" width="16.33203125" style="41" customWidth="1"/>
    <col min="31" max="31" width="18.83203125" style="41" customWidth="1"/>
    <col min="32" max="32" width="16.83203125" style="41" customWidth="1"/>
    <col min="33" max="33" width="14.6640625" style="41" customWidth="1"/>
    <col min="34" max="34" width="14.83203125" style="41" customWidth="1"/>
    <col min="35" max="35" width="15.1640625" style="41" customWidth="1"/>
    <col min="36" max="36" width="13.6640625" style="41" customWidth="1"/>
    <col min="37" max="37" width="14.33203125" style="41" customWidth="1"/>
    <col min="38" max="38" width="21.83203125" style="41" customWidth="1"/>
    <col min="39" max="39" width="17.5" style="41" customWidth="1"/>
    <col min="40" max="16384" width="9.33203125" style="41"/>
  </cols>
  <sheetData>
    <row r="1" spans="1:39" s="64" customFormat="1" ht="25.5" customHeight="1" x14ac:dyDescent="0.2">
      <c r="B1" s="392" t="s">
        <v>85</v>
      </c>
      <c r="C1" s="393"/>
      <c r="D1" s="393"/>
      <c r="E1" s="393"/>
      <c r="F1" s="393"/>
      <c r="G1" s="393"/>
      <c r="H1" s="393"/>
      <c r="I1" s="393"/>
      <c r="J1" s="394"/>
      <c r="K1" s="395" t="s">
        <v>84</v>
      </c>
      <c r="L1" s="396"/>
      <c r="M1" s="396"/>
      <c r="N1" s="396"/>
      <c r="O1" s="396"/>
      <c r="P1" s="397"/>
      <c r="Q1" s="405" t="s">
        <v>83</v>
      </c>
      <c r="R1" s="406"/>
      <c r="S1" s="406"/>
      <c r="T1" s="406"/>
      <c r="U1" s="406"/>
      <c r="V1" s="406"/>
      <c r="W1" s="406"/>
      <c r="X1" s="406"/>
      <c r="Y1" s="407"/>
      <c r="Z1" s="401" t="s">
        <v>82</v>
      </c>
      <c r="AA1" s="402"/>
      <c r="AB1" s="402"/>
      <c r="AC1" s="402"/>
      <c r="AD1" s="403"/>
      <c r="AE1" s="63" t="s">
        <v>81</v>
      </c>
      <c r="AF1" s="404" t="s">
        <v>80</v>
      </c>
      <c r="AG1" s="404"/>
      <c r="AH1" s="404"/>
      <c r="AI1" s="404"/>
      <c r="AJ1" s="404"/>
      <c r="AK1" s="404"/>
      <c r="AL1" s="404"/>
      <c r="AM1" s="97" t="s">
        <v>98</v>
      </c>
    </row>
    <row r="2" spans="1:39" ht="51" x14ac:dyDescent="0.2">
      <c r="A2" s="42" t="s">
        <v>0</v>
      </c>
      <c r="B2" s="43" t="s">
        <v>1</v>
      </c>
      <c r="C2" s="43" t="s">
        <v>2</v>
      </c>
      <c r="D2" s="44" t="s">
        <v>3</v>
      </c>
      <c r="E2" s="44" t="s">
        <v>4</v>
      </c>
      <c r="F2" s="44" t="s">
        <v>5</v>
      </c>
      <c r="G2" s="44" t="s">
        <v>6</v>
      </c>
      <c r="H2" s="44" t="s">
        <v>7</v>
      </c>
      <c r="I2" s="44" t="s">
        <v>8</v>
      </c>
      <c r="J2" s="44" t="s">
        <v>38</v>
      </c>
      <c r="K2" s="45" t="s">
        <v>19</v>
      </c>
      <c r="L2" s="45" t="s">
        <v>20</v>
      </c>
      <c r="M2" s="45" t="s">
        <v>21</v>
      </c>
      <c r="N2" s="45" t="s">
        <v>22</v>
      </c>
      <c r="O2" s="46" t="s">
        <v>23</v>
      </c>
      <c r="P2" s="45" t="s">
        <v>24</v>
      </c>
      <c r="Q2" s="47" t="s">
        <v>25</v>
      </c>
      <c r="R2" s="47" t="s">
        <v>26</v>
      </c>
      <c r="S2" s="47" t="s">
        <v>27</v>
      </c>
      <c r="T2" s="47" t="s">
        <v>346</v>
      </c>
      <c r="U2" s="47" t="s">
        <v>50</v>
      </c>
      <c r="V2" s="47" t="s">
        <v>47</v>
      </c>
      <c r="W2" s="47" t="s">
        <v>48</v>
      </c>
      <c r="X2" s="47" t="s">
        <v>49</v>
      </c>
      <c r="Y2" s="48" t="s">
        <v>28</v>
      </c>
      <c r="Z2" s="49" t="s">
        <v>37</v>
      </c>
      <c r="AA2" s="49" t="s">
        <v>29</v>
      </c>
      <c r="AB2" s="49" t="s">
        <v>30</v>
      </c>
      <c r="AC2" s="49" t="s">
        <v>31</v>
      </c>
      <c r="AD2" s="49" t="s">
        <v>32</v>
      </c>
      <c r="AE2" s="50" t="s">
        <v>34</v>
      </c>
      <c r="AF2" s="67" t="s">
        <v>56</v>
      </c>
      <c r="AG2" s="47" t="s">
        <v>57</v>
      </c>
      <c r="AH2" s="47" t="s">
        <v>58</v>
      </c>
      <c r="AI2" s="47" t="s">
        <v>59</v>
      </c>
      <c r="AJ2" s="47" t="s">
        <v>60</v>
      </c>
      <c r="AK2" s="47" t="s">
        <v>61</v>
      </c>
      <c r="AL2" s="47" t="s">
        <v>62</v>
      </c>
      <c r="AM2" s="96" t="s">
        <v>97</v>
      </c>
    </row>
    <row r="3" spans="1:39" ht="15.75" x14ac:dyDescent="0.2">
      <c r="A3" s="53">
        <v>45017</v>
      </c>
      <c r="B3" s="43">
        <f>'LAGGING INDICATORS'!C10</f>
        <v>0</v>
      </c>
      <c r="C3" s="43">
        <f>'LAGGING INDICATORS'!D10</f>
        <v>0</v>
      </c>
      <c r="D3" s="43">
        <f>'LAGGING INDICATORS'!E10</f>
        <v>0</v>
      </c>
      <c r="E3" s="43">
        <f>'LAGGING INDICATORS'!F10</f>
        <v>0</v>
      </c>
      <c r="F3" s="43">
        <f>'LAGGING INDICATORS'!G10</f>
        <v>0</v>
      </c>
      <c r="G3" s="43">
        <f>'LAGGING INDICATORS'!H10</f>
        <v>0</v>
      </c>
      <c r="H3" s="43">
        <f>'LAGGING INDICATORS'!I10</f>
        <v>0</v>
      </c>
      <c r="I3" s="43">
        <f>'LAGGING INDICATORS'!J10</f>
        <v>0</v>
      </c>
      <c r="J3" s="43">
        <f>'LAGGING INDICATORS'!K10</f>
        <v>30</v>
      </c>
      <c r="K3" s="45">
        <f>'LEADING INDICATORS'!C10</f>
        <v>0</v>
      </c>
      <c r="L3" s="45">
        <f>'LEADING INDICATORS'!D10</f>
        <v>0</v>
      </c>
      <c r="M3" s="45">
        <f>'LEADING INDICATORS'!E10</f>
        <v>0</v>
      </c>
      <c r="N3" s="45">
        <f>'LEADING INDICATORS'!F10</f>
        <v>0</v>
      </c>
      <c r="O3" s="45">
        <f>'LEADING INDICATORS'!G10</f>
        <v>0</v>
      </c>
      <c r="P3" s="45">
        <f>'LEADING INDICATORS'!H10</f>
        <v>0</v>
      </c>
      <c r="Q3" s="48">
        <f>'ENVIRONMENTAL CONTROLS'!C10</f>
        <v>0</v>
      </c>
      <c r="R3" s="48">
        <f>'ENVIRONMENTAL CONTROLS'!D10</f>
        <v>0</v>
      </c>
      <c r="S3" s="48">
        <f>'ENVIRONMENTAL CONTROLS'!E10</f>
        <v>0</v>
      </c>
      <c r="T3" s="54">
        <f>'ENVIRONMENTAL CONTROLS'!F10</f>
        <v>693</v>
      </c>
      <c r="U3" s="54">
        <f>'ENVIRONMENTAL CONTROLS'!G10</f>
        <v>1356</v>
      </c>
      <c r="V3" s="54">
        <f>'ENVIRONMENTAL CONTROLS'!H10</f>
        <v>1838.529</v>
      </c>
      <c r="W3" s="54">
        <f>'ENVIRONMENTAL CONTROLS'!I10</f>
        <v>500.36399999999998</v>
      </c>
      <c r="X3" s="54">
        <f>'ENVIRONMENTAL CONTROLS'!J10</f>
        <v>2338.893</v>
      </c>
      <c r="Y3" s="48">
        <f>'ENVIRONMENTAL CONTROLS'!K10</f>
        <v>0</v>
      </c>
      <c r="Z3" s="55">
        <f>'SAFETY TRAINING'!C10</f>
        <v>0</v>
      </c>
      <c r="AA3" s="55">
        <f>'SAFETY TRAINING'!D10</f>
        <v>0</v>
      </c>
      <c r="AB3" s="55">
        <f>'SAFETY TRAINING'!E10</f>
        <v>0</v>
      </c>
      <c r="AC3" s="55">
        <f>'SAFETY TRAINING'!F10</f>
        <v>0</v>
      </c>
      <c r="AD3" s="55">
        <f>'SAFETY TRAINING'!G10</f>
        <v>0</v>
      </c>
      <c r="AE3" s="57">
        <f>'5S SCORES'!C10</f>
        <v>0</v>
      </c>
      <c r="AF3" s="68"/>
      <c r="AG3" s="48"/>
      <c r="AH3" s="48"/>
      <c r="AI3" s="48"/>
      <c r="AJ3" s="48"/>
      <c r="AK3" s="48"/>
      <c r="AL3" s="48"/>
      <c r="AM3" s="93"/>
    </row>
    <row r="4" spans="1:39" ht="15.75" x14ac:dyDescent="0.2">
      <c r="A4" s="53">
        <v>45047</v>
      </c>
      <c r="B4" s="43">
        <f>'LAGGING INDICATORS'!C21</f>
        <v>0</v>
      </c>
      <c r="C4" s="43">
        <f>'LAGGING INDICATORS'!D21</f>
        <v>0</v>
      </c>
      <c r="D4" s="43">
        <f>'LAGGING INDICATORS'!E21</f>
        <v>0</v>
      </c>
      <c r="E4" s="43">
        <f>'LAGGING INDICATORS'!F21</f>
        <v>0</v>
      </c>
      <c r="F4" s="43">
        <f>'LAGGING INDICATORS'!G21</f>
        <v>0</v>
      </c>
      <c r="G4" s="43">
        <f>'LAGGING INDICATORS'!H21</f>
        <v>0</v>
      </c>
      <c r="H4" s="43">
        <f>'LAGGING INDICATORS'!I21</f>
        <v>0</v>
      </c>
      <c r="I4" s="43">
        <f>'LAGGING INDICATORS'!J21</f>
        <v>0</v>
      </c>
      <c r="J4" s="43">
        <f>'LAGGING INDICATORS'!K21</f>
        <v>31</v>
      </c>
      <c r="K4" s="45">
        <f>'LEADING INDICATORS'!C21</f>
        <v>0</v>
      </c>
      <c r="L4" s="45">
        <f>'LEADING INDICATORS'!D21</f>
        <v>0</v>
      </c>
      <c r="M4" s="45">
        <f>'LEADING INDICATORS'!E21</f>
        <v>1</v>
      </c>
      <c r="N4" s="45">
        <f>'LEADING INDICATORS'!F21</f>
        <v>0</v>
      </c>
      <c r="O4" s="45">
        <f>'LEADING INDICATORS'!G21</f>
        <v>0</v>
      </c>
      <c r="P4" s="45">
        <f>'LEADING INDICATORS'!H21</f>
        <v>0</v>
      </c>
      <c r="Q4" s="48">
        <f>'ENVIRONMENTAL CONTROLS'!C21</f>
        <v>0</v>
      </c>
      <c r="R4" s="48">
        <f>'ENVIRONMENTAL CONTROLS'!D21</f>
        <v>0</v>
      </c>
      <c r="S4" s="48">
        <f>'ENVIRONMENTAL CONTROLS'!E21</f>
        <v>0</v>
      </c>
      <c r="T4" s="54">
        <f>'ENVIRONMENTAL CONTROLS'!F21</f>
        <v>970.2</v>
      </c>
      <c r="U4" s="54">
        <f>'ENVIRONMENTAL CONTROLS'!G21</f>
        <v>1500</v>
      </c>
      <c r="V4" s="54">
        <f>'ENVIRONMENTAL CONTROLS'!H21</f>
        <v>2573.9406000000004</v>
      </c>
      <c r="W4" s="54">
        <f>'ENVIRONMENTAL CONTROLS'!I21</f>
        <v>553.5</v>
      </c>
      <c r="X4" s="54">
        <f>'ENVIRONMENTAL CONTROLS'!J21</f>
        <v>3127.4406000000004</v>
      </c>
      <c r="Y4" s="48">
        <f>'ENVIRONMENTAL CONTROLS'!K21</f>
        <v>0</v>
      </c>
      <c r="Z4" s="55">
        <f>'SAFETY TRAINING'!C21</f>
        <v>0</v>
      </c>
      <c r="AA4" s="55">
        <f>'SAFETY TRAINING'!D21</f>
        <v>0</v>
      </c>
      <c r="AB4" s="55">
        <f>'SAFETY TRAINING'!E21</f>
        <v>0</v>
      </c>
      <c r="AC4" s="55">
        <f>'SAFETY TRAINING'!F21</f>
        <v>0</v>
      </c>
      <c r="AD4" s="55">
        <f>'SAFETY TRAINING'!G21</f>
        <v>0</v>
      </c>
      <c r="AE4" s="57">
        <f>'5S SCORES'!C21</f>
        <v>0</v>
      </c>
      <c r="AF4" s="68"/>
      <c r="AG4" s="48"/>
      <c r="AH4" s="48"/>
      <c r="AI4" s="48"/>
      <c r="AJ4" s="48"/>
      <c r="AK4" s="48"/>
      <c r="AL4" s="48"/>
      <c r="AM4" s="94"/>
    </row>
    <row r="5" spans="1:39" ht="15.75" x14ac:dyDescent="0.2">
      <c r="A5" s="53">
        <v>45078</v>
      </c>
      <c r="B5" s="43">
        <f>'LAGGING INDICATORS'!C32</f>
        <v>0</v>
      </c>
      <c r="C5" s="43">
        <f>'LAGGING INDICATORS'!D32</f>
        <v>0</v>
      </c>
      <c r="D5" s="43">
        <f>'LAGGING INDICATORS'!E32</f>
        <v>0</v>
      </c>
      <c r="E5" s="43">
        <f>'LAGGING INDICATORS'!F32</f>
        <v>0</v>
      </c>
      <c r="F5" s="43">
        <f>'LAGGING INDICATORS'!G32</f>
        <v>0</v>
      </c>
      <c r="G5" s="43">
        <f>'LAGGING INDICATORS'!H32</f>
        <v>0</v>
      </c>
      <c r="H5" s="43">
        <f>'LAGGING INDICATORS'!I32</f>
        <v>0</v>
      </c>
      <c r="I5" s="43">
        <f>'LAGGING INDICATORS'!J32</f>
        <v>0</v>
      </c>
      <c r="J5" s="43">
        <f>'LAGGING INDICATORS'!K32</f>
        <v>30</v>
      </c>
      <c r="K5" s="45">
        <f>'LEADING INDICATORS'!C32</f>
        <v>1</v>
      </c>
      <c r="L5" s="45">
        <f>'LEADING INDICATORS'!D32</f>
        <v>0</v>
      </c>
      <c r="M5" s="45">
        <f>'LEADING INDICATORS'!E32</f>
        <v>0</v>
      </c>
      <c r="N5" s="45">
        <f>'LEADING INDICATORS'!F32</f>
        <v>1</v>
      </c>
      <c r="O5" s="45">
        <f>'LEADING INDICATORS'!G32</f>
        <v>0</v>
      </c>
      <c r="P5" s="45">
        <f>'LEADING INDICATORS'!H32</f>
        <v>0</v>
      </c>
      <c r="Q5" s="48">
        <f>'ENVIRONMENTAL CONTROLS'!C32</f>
        <v>0</v>
      </c>
      <c r="R5" s="48">
        <f>'ENVIRONMENTAL CONTROLS'!D32</f>
        <v>0</v>
      </c>
      <c r="S5" s="48">
        <f>'ENVIRONMENTAL CONTROLS'!E32</f>
        <v>2</v>
      </c>
      <c r="T5" s="54">
        <f>'ENVIRONMENTAL CONTROLS'!F32</f>
        <v>954.80000000000007</v>
      </c>
      <c r="U5" s="54">
        <f>'ENVIRONMENTAL CONTROLS'!G32</f>
        <v>1290</v>
      </c>
      <c r="V5" s="54">
        <f>'ENVIRONMENTAL CONTROLS'!H32</f>
        <v>2533.0844000000002</v>
      </c>
      <c r="W5" s="54">
        <f>'ENVIRONMENTAL CONTROLS'!I32</f>
        <v>476.01</v>
      </c>
      <c r="X5" s="54">
        <f>'ENVIRONMENTAL CONTROLS'!J32</f>
        <v>3009.0944</v>
      </c>
      <c r="Y5" s="48">
        <f>'ENVIRONMENTAL CONTROLS'!K32</f>
        <v>0</v>
      </c>
      <c r="Z5" s="55">
        <f>'SAFETY TRAINING'!C32</f>
        <v>0</v>
      </c>
      <c r="AA5" s="55">
        <f>'SAFETY TRAINING'!D32</f>
        <v>0</v>
      </c>
      <c r="AB5" s="55">
        <f>'SAFETY TRAINING'!E32</f>
        <v>0</v>
      </c>
      <c r="AC5" s="55">
        <f>'SAFETY TRAINING'!F32</f>
        <v>0</v>
      </c>
      <c r="AD5" s="55">
        <f>'SAFETY TRAINING'!G32</f>
        <v>0</v>
      </c>
      <c r="AE5" s="57">
        <f>'5S SCORES'!C32</f>
        <v>0</v>
      </c>
      <c r="AF5" s="68"/>
      <c r="AG5" s="69"/>
      <c r="AH5" s="69"/>
      <c r="AI5" s="69"/>
      <c r="AJ5" s="69"/>
      <c r="AK5" s="69"/>
      <c r="AL5" s="69"/>
      <c r="AM5" s="93"/>
    </row>
    <row r="6" spans="1:39" ht="15.75" x14ac:dyDescent="0.2">
      <c r="A6" s="53">
        <v>45108</v>
      </c>
      <c r="B6" s="43">
        <f>'LAGGING INDICATORS'!C43</f>
        <v>0</v>
      </c>
      <c r="C6" s="43">
        <f>'LAGGING INDICATORS'!D43</f>
        <v>0</v>
      </c>
      <c r="D6" s="43">
        <f>'LAGGING INDICATORS'!E43</f>
        <v>0</v>
      </c>
      <c r="E6" s="43">
        <f>'LAGGING INDICATORS'!F43</f>
        <v>0</v>
      </c>
      <c r="F6" s="43">
        <f>'LAGGING INDICATORS'!G43</f>
        <v>0</v>
      </c>
      <c r="G6" s="43">
        <f>'LAGGING INDICATORS'!H43</f>
        <v>0</v>
      </c>
      <c r="H6" s="43">
        <f>'LAGGING INDICATORS'!I43</f>
        <v>0</v>
      </c>
      <c r="I6" s="43">
        <f>'LAGGING INDICATORS'!J43</f>
        <v>0</v>
      </c>
      <c r="J6" s="43">
        <f>'LAGGING INDICATORS'!K43</f>
        <v>31</v>
      </c>
      <c r="K6" s="45">
        <f>'LEADING INDICATORS'!C43</f>
        <v>1</v>
      </c>
      <c r="L6" s="45">
        <f>'LEADING INDICATORS'!D43</f>
        <v>0</v>
      </c>
      <c r="M6" s="45">
        <f>'LEADING INDICATORS'!E43</f>
        <v>0</v>
      </c>
      <c r="N6" s="45">
        <f>'LEADING INDICATORS'!F43</f>
        <v>1</v>
      </c>
      <c r="O6" s="45">
        <f>'LEADING INDICATORS'!G43</f>
        <v>0</v>
      </c>
      <c r="P6" s="45">
        <f>'LEADING INDICATORS'!H43</f>
        <v>0</v>
      </c>
      <c r="Q6" s="48">
        <f>'ENVIRONMENTAL CONTROLS'!C43</f>
        <v>0</v>
      </c>
      <c r="R6" s="48">
        <f>'ENVIRONMENTAL CONTROLS'!D43</f>
        <v>0</v>
      </c>
      <c r="S6" s="48">
        <f>'ENVIRONMENTAL CONTROLS'!E43</f>
        <v>0</v>
      </c>
      <c r="T6" s="54">
        <f>'ENVIRONMENTAL CONTROLS'!F43</f>
        <v>839.30000000000007</v>
      </c>
      <c r="U6" s="54">
        <f>'ENVIRONMENTAL CONTROLS'!G43</f>
        <v>1413</v>
      </c>
      <c r="V6" s="54">
        <f>'ENVIRONMENTAL CONTROLS'!H43</f>
        <v>2226.6629000000003</v>
      </c>
      <c r="W6" s="54">
        <f>'ENVIRONMENTAL CONTROLS'!I43</f>
        <v>521.39700000000005</v>
      </c>
      <c r="X6" s="54">
        <f>'ENVIRONMENTAL CONTROLS'!J43</f>
        <v>2748.0599000000002</v>
      </c>
      <c r="Y6" s="48">
        <f>'ENVIRONMENTAL CONTROLS'!K43</f>
        <v>0</v>
      </c>
      <c r="Z6" s="55">
        <f>'SAFETY TRAINING'!C43</f>
        <v>2</v>
      </c>
      <c r="AA6" s="55">
        <f>'SAFETY TRAINING'!D43</f>
        <v>1</v>
      </c>
      <c r="AB6" s="55">
        <f>'SAFETY TRAINING'!E43</f>
        <v>1</v>
      </c>
      <c r="AC6" s="55">
        <f>'SAFETY TRAINING'!F43</f>
        <v>10.5</v>
      </c>
      <c r="AD6" s="55">
        <f>'SAFETY TRAINING'!G43</f>
        <v>0</v>
      </c>
      <c r="AE6" s="57">
        <f>'5S SCORES'!C43</f>
        <v>0.75</v>
      </c>
      <c r="AF6" s="68">
        <f>'PHC QLTY KPI'!E18</f>
        <v>0.82222222222222219</v>
      </c>
      <c r="AG6" s="68">
        <f>'PHC QLTY KPI'!F18</f>
        <v>0.8</v>
      </c>
      <c r="AH6" s="68">
        <f>'PHC QLTY KPI'!G18</f>
        <v>0.77777777777777779</v>
      </c>
      <c r="AI6" s="68">
        <f>'PHC QLTY KPI'!H18</f>
        <v>0.75555555555555554</v>
      </c>
      <c r="AJ6" s="68">
        <f>'PHC QLTY KPI'!I18</f>
        <v>0.77777777777777779</v>
      </c>
      <c r="AK6" s="68">
        <f>'PHC QLTY KPI'!J18</f>
        <v>0.93333333333333335</v>
      </c>
      <c r="AL6" s="68">
        <f>'PHC QLTY KPI'!K18</f>
        <v>0.9555555555555556</v>
      </c>
      <c r="AM6" s="93">
        <f>'PHC QLTY KPI'!L18</f>
        <v>0.83174603174603168</v>
      </c>
    </row>
    <row r="7" spans="1:39" ht="15.75" x14ac:dyDescent="0.2">
      <c r="A7" s="53">
        <v>45139</v>
      </c>
      <c r="B7" s="43">
        <f>'LAGGING INDICATORS'!C54</f>
        <v>0</v>
      </c>
      <c r="C7" s="43">
        <f>'LAGGING INDICATORS'!D54</f>
        <v>0</v>
      </c>
      <c r="D7" s="43">
        <f>'LAGGING INDICATORS'!E54</f>
        <v>0</v>
      </c>
      <c r="E7" s="43">
        <f>'LAGGING INDICATORS'!F54</f>
        <v>0</v>
      </c>
      <c r="F7" s="43">
        <f>'LAGGING INDICATORS'!G54</f>
        <v>0</v>
      </c>
      <c r="G7" s="43">
        <f>'LAGGING INDICATORS'!H54</f>
        <v>0</v>
      </c>
      <c r="H7" s="43">
        <f>'LAGGING INDICATORS'!I54</f>
        <v>0</v>
      </c>
      <c r="I7" s="43">
        <f>'LAGGING INDICATORS'!J54</f>
        <v>0</v>
      </c>
      <c r="J7" s="43">
        <f>'LAGGING INDICATORS'!K54</f>
        <v>31</v>
      </c>
      <c r="K7" s="45">
        <f>'LEADING INDICATORS'!C54</f>
        <v>1</v>
      </c>
      <c r="L7" s="45">
        <f>'LEADING INDICATORS'!D54</f>
        <v>0</v>
      </c>
      <c r="M7" s="45">
        <f>'LEADING INDICATORS'!E54</f>
        <v>0</v>
      </c>
      <c r="N7" s="45">
        <f>'LEADING INDICATORS'!F54</f>
        <v>1</v>
      </c>
      <c r="O7" s="45">
        <f>'LEADING INDICATORS'!G54</f>
        <v>1</v>
      </c>
      <c r="P7" s="45">
        <f>'LEADING INDICATORS'!H54</f>
        <v>1</v>
      </c>
      <c r="Q7" s="48">
        <f>'ENVIRONMENTAL CONTROLS'!C54</f>
        <v>0</v>
      </c>
      <c r="R7" s="48">
        <f>'ENVIRONMENTAL CONTROLS'!D54</f>
        <v>0</v>
      </c>
      <c r="S7" s="48">
        <f>'ENVIRONMENTAL CONTROLS'!E54</f>
        <v>0</v>
      </c>
      <c r="T7" s="54">
        <f>'ENVIRONMENTAL CONTROLS'!F54</f>
        <v>515.9</v>
      </c>
      <c r="U7" s="54">
        <f>'ENVIRONMENTAL CONTROLS'!G54</f>
        <v>2511</v>
      </c>
      <c r="V7" s="54">
        <f>'ENVIRONMENTAL CONTROLS'!H54</f>
        <v>1368.6826999999998</v>
      </c>
      <c r="W7" s="54">
        <f>'ENVIRONMENTAL CONTROLS'!I54</f>
        <v>926.55899999999997</v>
      </c>
      <c r="X7" s="54">
        <f>'ENVIRONMENTAL CONTROLS'!J54</f>
        <v>2295.2416999999996</v>
      </c>
      <c r="Y7" s="48">
        <f>'ENVIRONMENTAL CONTROLS'!K54</f>
        <v>0</v>
      </c>
      <c r="Z7" s="55">
        <f>'SAFETY TRAINING'!C54</f>
        <v>0</v>
      </c>
      <c r="AA7" s="55">
        <f>'SAFETY TRAINING'!D54</f>
        <v>0</v>
      </c>
      <c r="AB7" s="55">
        <f>'SAFETY TRAINING'!E54</f>
        <v>0</v>
      </c>
      <c r="AC7" s="55">
        <f>'SAFETY TRAINING'!F54</f>
        <v>0</v>
      </c>
      <c r="AD7" s="55">
        <f>'SAFETY TRAINING'!G54</f>
        <v>0</v>
      </c>
      <c r="AE7" s="57">
        <f>'5S SCORES'!C54</f>
        <v>0.8</v>
      </c>
      <c r="AF7" s="68">
        <f>'PHC QLTY KPI'!E32</f>
        <v>0.9555555555555556</v>
      </c>
      <c r="AG7" s="68">
        <f>'PHC QLTY KPI'!F32</f>
        <v>0.91111111111111109</v>
      </c>
      <c r="AH7" s="68">
        <f>'PHC QLTY KPI'!G32</f>
        <v>0.91111111111111109</v>
      </c>
      <c r="AI7" s="68">
        <f>'PHC QLTY KPI'!H32</f>
        <v>0.91111111111111109</v>
      </c>
      <c r="AJ7" s="68">
        <f>'PHC QLTY KPI'!I32</f>
        <v>0.88888888888888884</v>
      </c>
      <c r="AK7" s="68">
        <f>'PHC QLTY KPI'!J32</f>
        <v>0.97777777777777775</v>
      </c>
      <c r="AL7" s="68">
        <f>'PHC QLTY KPI'!K32</f>
        <v>0.91111111111111109</v>
      </c>
      <c r="AM7" s="93">
        <f>'PHC QLTY KPI'!L32</f>
        <v>0.92380952380952386</v>
      </c>
    </row>
    <row r="8" spans="1:39" ht="15.75" x14ac:dyDescent="0.2">
      <c r="A8" s="53">
        <v>45170</v>
      </c>
      <c r="B8" s="43">
        <f>'LAGGING INDICATORS'!C65</f>
        <v>0</v>
      </c>
      <c r="C8" s="43">
        <f>'LAGGING INDICATORS'!D65</f>
        <v>0</v>
      </c>
      <c r="D8" s="43">
        <f>'LAGGING INDICATORS'!E65</f>
        <v>0</v>
      </c>
      <c r="E8" s="43">
        <f>'LAGGING INDICATORS'!F65</f>
        <v>0</v>
      </c>
      <c r="F8" s="43">
        <f>'LAGGING INDICATORS'!G65</f>
        <v>0</v>
      </c>
      <c r="G8" s="43">
        <f>'LAGGING INDICATORS'!H65</f>
        <v>0</v>
      </c>
      <c r="H8" s="43">
        <f>'LAGGING INDICATORS'!I65</f>
        <v>0</v>
      </c>
      <c r="I8" s="43">
        <f>'LAGGING INDICATORS'!J65</f>
        <v>0</v>
      </c>
      <c r="J8" s="43">
        <f>'LAGGING INDICATORS'!K65</f>
        <v>0</v>
      </c>
      <c r="K8" s="45">
        <f>'LEADING INDICATORS'!C65</f>
        <v>0</v>
      </c>
      <c r="L8" s="45">
        <f>'LEADING INDICATORS'!D65</f>
        <v>0</v>
      </c>
      <c r="M8" s="45">
        <f>'LEADING INDICATORS'!E65</f>
        <v>0</v>
      </c>
      <c r="N8" s="45">
        <f>'LEADING INDICATORS'!F65</f>
        <v>0</v>
      </c>
      <c r="O8" s="45">
        <f>'LEADING INDICATORS'!G65</f>
        <v>0</v>
      </c>
      <c r="P8" s="45">
        <f>'LEADING INDICATORS'!H65</f>
        <v>0</v>
      </c>
      <c r="Q8" s="48">
        <f>'ENVIRONMENTAL CONTROLS'!C65</f>
        <v>0</v>
      </c>
      <c r="R8" s="48">
        <f>'ENVIRONMENTAL CONTROLS'!D65</f>
        <v>0</v>
      </c>
      <c r="S8" s="48">
        <f>'ENVIRONMENTAL CONTROLS'!E65</f>
        <v>0</v>
      </c>
      <c r="T8" s="54">
        <f>'ENVIRONMENTAL CONTROLS'!F65</f>
        <v>0</v>
      </c>
      <c r="U8" s="54">
        <f>'ENVIRONMENTAL CONTROLS'!G65</f>
        <v>0</v>
      </c>
      <c r="V8" s="54">
        <f>'ENVIRONMENTAL CONTROLS'!H65</f>
        <v>0</v>
      </c>
      <c r="W8" s="54">
        <f>'ENVIRONMENTAL CONTROLS'!I65</f>
        <v>0</v>
      </c>
      <c r="X8" s="54">
        <f>'ENVIRONMENTAL CONTROLS'!J65</f>
        <v>0</v>
      </c>
      <c r="Y8" s="48">
        <f>'ENVIRONMENTAL CONTROLS'!K65</f>
        <v>0</v>
      </c>
      <c r="Z8" s="55">
        <f>'SAFETY TRAINING'!C65</f>
        <v>0</v>
      </c>
      <c r="AA8" s="55">
        <f>'SAFETY TRAINING'!D65</f>
        <v>0</v>
      </c>
      <c r="AB8" s="55">
        <f>'SAFETY TRAINING'!E65</f>
        <v>0</v>
      </c>
      <c r="AC8" s="55">
        <f>'SAFETY TRAINING'!F65</f>
        <v>0</v>
      </c>
      <c r="AD8" s="55">
        <f>'SAFETY TRAINING'!G65</f>
        <v>0</v>
      </c>
      <c r="AE8" s="57">
        <f>'5S SCORES'!C65</f>
        <v>0</v>
      </c>
      <c r="AF8" s="68" t="e">
        <f>'PHC QLTY KPI'!E46</f>
        <v>#DIV/0!</v>
      </c>
      <c r="AG8" s="68" t="e">
        <f>'PHC QLTY KPI'!F46</f>
        <v>#DIV/0!</v>
      </c>
      <c r="AH8" s="68" t="e">
        <f>'PHC QLTY KPI'!G46</f>
        <v>#DIV/0!</v>
      </c>
      <c r="AI8" s="68" t="e">
        <f>'PHC QLTY KPI'!H46</f>
        <v>#DIV/0!</v>
      </c>
      <c r="AJ8" s="68" t="e">
        <f>'PHC QLTY KPI'!I46</f>
        <v>#DIV/0!</v>
      </c>
      <c r="AK8" s="68" t="e">
        <f>'PHC QLTY KPI'!J46</f>
        <v>#DIV/0!</v>
      </c>
      <c r="AL8" s="68" t="e">
        <f>'PHC QLTY KPI'!K46</f>
        <v>#DIV/0!</v>
      </c>
      <c r="AM8" s="93" t="e">
        <f>'PHC QLTY KPI'!L46</f>
        <v>#DIV/0!</v>
      </c>
    </row>
    <row r="9" spans="1:39" ht="15.75" x14ac:dyDescent="0.2">
      <c r="A9" s="53">
        <v>45200</v>
      </c>
      <c r="B9" s="43">
        <f>'LAGGING INDICATORS'!C76</f>
        <v>0</v>
      </c>
      <c r="C9" s="43">
        <f>'LAGGING INDICATORS'!D76</f>
        <v>0</v>
      </c>
      <c r="D9" s="43">
        <f>'LAGGING INDICATORS'!E76</f>
        <v>0</v>
      </c>
      <c r="E9" s="43">
        <f>'LAGGING INDICATORS'!F76</f>
        <v>0</v>
      </c>
      <c r="F9" s="43">
        <f>'LAGGING INDICATORS'!G76</f>
        <v>0</v>
      </c>
      <c r="G9" s="43">
        <f>'LAGGING INDICATORS'!H76</f>
        <v>0</v>
      </c>
      <c r="H9" s="43">
        <f>'LAGGING INDICATORS'!I76</f>
        <v>0</v>
      </c>
      <c r="I9" s="43">
        <f>'LAGGING INDICATORS'!J76</f>
        <v>0</v>
      </c>
      <c r="J9" s="43">
        <f>'LAGGING INDICATORS'!K76</f>
        <v>0</v>
      </c>
      <c r="K9" s="45">
        <f>'LEADING INDICATORS'!C76</f>
        <v>0</v>
      </c>
      <c r="L9" s="45">
        <f>'LEADING INDICATORS'!D76</f>
        <v>0</v>
      </c>
      <c r="M9" s="45">
        <f>'LEADING INDICATORS'!E76</f>
        <v>0</v>
      </c>
      <c r="N9" s="45">
        <f>'LEADING INDICATORS'!F76</f>
        <v>0</v>
      </c>
      <c r="O9" s="45">
        <f>'LEADING INDICATORS'!G76</f>
        <v>0</v>
      </c>
      <c r="P9" s="45">
        <f>'LEADING INDICATORS'!H76</f>
        <v>0</v>
      </c>
      <c r="Q9" s="48">
        <f>'ENVIRONMENTAL CONTROLS'!C76</f>
        <v>0</v>
      </c>
      <c r="R9" s="48">
        <f>'ENVIRONMENTAL CONTROLS'!D76</f>
        <v>0</v>
      </c>
      <c r="S9" s="48">
        <f>'ENVIRONMENTAL CONTROLS'!E76</f>
        <v>0</v>
      </c>
      <c r="T9" s="54">
        <f>'ENVIRONMENTAL CONTROLS'!F76</f>
        <v>0</v>
      </c>
      <c r="U9" s="54">
        <f>'ENVIRONMENTAL CONTROLS'!G76</f>
        <v>0</v>
      </c>
      <c r="V9" s="54">
        <f>'ENVIRONMENTAL CONTROLS'!H76</f>
        <v>0</v>
      </c>
      <c r="W9" s="54">
        <f>'ENVIRONMENTAL CONTROLS'!I76</f>
        <v>0</v>
      </c>
      <c r="X9" s="54">
        <f>'ENVIRONMENTAL CONTROLS'!J76</f>
        <v>0</v>
      </c>
      <c r="Y9" s="48">
        <f>'ENVIRONMENTAL CONTROLS'!K76</f>
        <v>0</v>
      </c>
      <c r="Z9" s="55">
        <f>'SAFETY TRAINING'!C76</f>
        <v>0</v>
      </c>
      <c r="AA9" s="55">
        <f>'SAFETY TRAINING'!D76</f>
        <v>0</v>
      </c>
      <c r="AB9" s="55">
        <f>'SAFETY TRAINING'!E76</f>
        <v>0</v>
      </c>
      <c r="AC9" s="55">
        <f>'SAFETY TRAINING'!F76</f>
        <v>0</v>
      </c>
      <c r="AD9" s="55">
        <f>'SAFETY TRAINING'!G76</f>
        <v>0</v>
      </c>
      <c r="AE9" s="57">
        <f>'5S SCORES'!C76</f>
        <v>0</v>
      </c>
      <c r="AF9" s="68" t="e">
        <f>'PHC QLTY KPI'!E61</f>
        <v>#DIV/0!</v>
      </c>
      <c r="AG9" s="68" t="e">
        <f>'PHC QLTY KPI'!F61</f>
        <v>#DIV/0!</v>
      </c>
      <c r="AH9" s="68" t="e">
        <f>'PHC QLTY KPI'!G61</f>
        <v>#DIV/0!</v>
      </c>
      <c r="AI9" s="68" t="e">
        <f>'PHC QLTY KPI'!H61</f>
        <v>#DIV/0!</v>
      </c>
      <c r="AJ9" s="68" t="e">
        <f>'PHC QLTY KPI'!I61</f>
        <v>#DIV/0!</v>
      </c>
      <c r="AK9" s="68" t="e">
        <f>'PHC QLTY KPI'!J61</f>
        <v>#DIV/0!</v>
      </c>
      <c r="AL9" s="68" t="e">
        <f>'PHC QLTY KPI'!K61</f>
        <v>#DIV/0!</v>
      </c>
      <c r="AM9" s="93" t="e">
        <f>'PHC QLTY KPI'!L61</f>
        <v>#DIV/0!</v>
      </c>
    </row>
    <row r="10" spans="1:39" ht="15.75" x14ac:dyDescent="0.2">
      <c r="A10" s="53">
        <v>45231</v>
      </c>
      <c r="B10" s="43">
        <f>'LAGGING INDICATORS'!C87</f>
        <v>0</v>
      </c>
      <c r="C10" s="43">
        <f>'LAGGING INDICATORS'!D87</f>
        <v>0</v>
      </c>
      <c r="D10" s="43">
        <f>'LAGGING INDICATORS'!E87</f>
        <v>0</v>
      </c>
      <c r="E10" s="43">
        <f>'LAGGING INDICATORS'!F87</f>
        <v>0</v>
      </c>
      <c r="F10" s="43">
        <f>'LAGGING INDICATORS'!G87</f>
        <v>0</v>
      </c>
      <c r="G10" s="43">
        <f>'LAGGING INDICATORS'!H87</f>
        <v>0</v>
      </c>
      <c r="H10" s="43">
        <f>'LAGGING INDICATORS'!I87</f>
        <v>0</v>
      </c>
      <c r="I10" s="43">
        <f>'LAGGING INDICATORS'!J87</f>
        <v>0</v>
      </c>
      <c r="J10" s="43">
        <f>'LAGGING INDICATORS'!K87</f>
        <v>0</v>
      </c>
      <c r="K10" s="45">
        <f>'LEADING INDICATORS'!C87</f>
        <v>0</v>
      </c>
      <c r="L10" s="45">
        <f>'LEADING INDICATORS'!D87</f>
        <v>0</v>
      </c>
      <c r="M10" s="45">
        <f>'LEADING INDICATORS'!E87</f>
        <v>0</v>
      </c>
      <c r="N10" s="45">
        <f>'LEADING INDICATORS'!F87</f>
        <v>0</v>
      </c>
      <c r="O10" s="45">
        <f>'LEADING INDICATORS'!G87</f>
        <v>0</v>
      </c>
      <c r="P10" s="45">
        <f>'LEADING INDICATORS'!H87</f>
        <v>0</v>
      </c>
      <c r="Q10" s="48">
        <f>'ENVIRONMENTAL CONTROLS'!C87</f>
        <v>0</v>
      </c>
      <c r="R10" s="48">
        <f>'ENVIRONMENTAL CONTROLS'!D87</f>
        <v>0</v>
      </c>
      <c r="S10" s="48">
        <f>'ENVIRONMENTAL CONTROLS'!E87</f>
        <v>0</v>
      </c>
      <c r="T10" s="54">
        <f>'ENVIRONMENTAL CONTROLS'!F87</f>
        <v>0</v>
      </c>
      <c r="U10" s="54">
        <f>'ENVIRONMENTAL CONTROLS'!G87</f>
        <v>0</v>
      </c>
      <c r="V10" s="54">
        <f>'ENVIRONMENTAL CONTROLS'!H87</f>
        <v>0</v>
      </c>
      <c r="W10" s="54">
        <f>'ENVIRONMENTAL CONTROLS'!I87</f>
        <v>0</v>
      </c>
      <c r="X10" s="54">
        <f>'ENVIRONMENTAL CONTROLS'!J87</f>
        <v>0</v>
      </c>
      <c r="Y10" s="48">
        <f>'ENVIRONMENTAL CONTROLS'!K87</f>
        <v>0</v>
      </c>
      <c r="Z10" s="55">
        <f>'SAFETY TRAINING'!C87</f>
        <v>0</v>
      </c>
      <c r="AA10" s="55">
        <f>'SAFETY TRAINING'!D87</f>
        <v>0</v>
      </c>
      <c r="AB10" s="55">
        <f>'SAFETY TRAINING'!E87</f>
        <v>0</v>
      </c>
      <c r="AC10" s="55">
        <f>'SAFETY TRAINING'!F87</f>
        <v>0</v>
      </c>
      <c r="AD10" s="55">
        <f>'SAFETY TRAINING'!G87</f>
        <v>0</v>
      </c>
      <c r="AE10" s="57">
        <f>'5S SCORES'!C87</f>
        <v>0</v>
      </c>
      <c r="AF10" s="68" t="e">
        <f>'PHC QLTY KPI'!E75</f>
        <v>#DIV/0!</v>
      </c>
      <c r="AG10" s="68" t="e">
        <f>'PHC QLTY KPI'!F75</f>
        <v>#DIV/0!</v>
      </c>
      <c r="AH10" s="68" t="e">
        <f>'PHC QLTY KPI'!G75</f>
        <v>#DIV/0!</v>
      </c>
      <c r="AI10" s="68" t="e">
        <f>'PHC QLTY KPI'!H75</f>
        <v>#DIV/0!</v>
      </c>
      <c r="AJ10" s="68" t="e">
        <f>'PHC QLTY KPI'!I75</f>
        <v>#DIV/0!</v>
      </c>
      <c r="AK10" s="68" t="e">
        <f>'PHC QLTY KPI'!J75</f>
        <v>#DIV/0!</v>
      </c>
      <c r="AL10" s="68" t="e">
        <f>'PHC QLTY KPI'!K75</f>
        <v>#DIV/0!</v>
      </c>
      <c r="AM10" s="93" t="e">
        <f>'PHC QLTY KPI'!L75</f>
        <v>#DIV/0!</v>
      </c>
    </row>
    <row r="11" spans="1:39" ht="15.75" x14ac:dyDescent="0.2">
      <c r="A11" s="53">
        <v>45261</v>
      </c>
      <c r="B11" s="43">
        <f>'LAGGING INDICATORS'!C98</f>
        <v>0</v>
      </c>
      <c r="C11" s="43">
        <f>'LAGGING INDICATORS'!D98</f>
        <v>0</v>
      </c>
      <c r="D11" s="43">
        <f>'LAGGING INDICATORS'!E98</f>
        <v>0</v>
      </c>
      <c r="E11" s="43">
        <f>'LAGGING INDICATORS'!F98</f>
        <v>0</v>
      </c>
      <c r="F11" s="43">
        <f>'LAGGING INDICATORS'!G98</f>
        <v>0</v>
      </c>
      <c r="G11" s="43">
        <f>'LAGGING INDICATORS'!H98</f>
        <v>0</v>
      </c>
      <c r="H11" s="43">
        <f>'LAGGING INDICATORS'!I98</f>
        <v>0</v>
      </c>
      <c r="I11" s="43">
        <f>'LAGGING INDICATORS'!J98</f>
        <v>0</v>
      </c>
      <c r="J11" s="43">
        <f>'LAGGING INDICATORS'!K98</f>
        <v>0</v>
      </c>
      <c r="K11" s="45">
        <f>'LEADING INDICATORS'!C98</f>
        <v>0</v>
      </c>
      <c r="L11" s="45">
        <f>'LEADING INDICATORS'!D98</f>
        <v>0</v>
      </c>
      <c r="M11" s="45">
        <f>'LEADING INDICATORS'!E98</f>
        <v>0</v>
      </c>
      <c r="N11" s="45">
        <f>'LEADING INDICATORS'!F98</f>
        <v>0</v>
      </c>
      <c r="O11" s="45">
        <f>'LEADING INDICATORS'!G98</f>
        <v>0</v>
      </c>
      <c r="P11" s="45">
        <f>'LEADING INDICATORS'!H98</f>
        <v>0</v>
      </c>
      <c r="Q11" s="48">
        <f>'ENVIRONMENTAL CONTROLS'!C98</f>
        <v>0</v>
      </c>
      <c r="R11" s="48">
        <f>'ENVIRONMENTAL CONTROLS'!D98</f>
        <v>0</v>
      </c>
      <c r="S11" s="48">
        <f>'ENVIRONMENTAL CONTROLS'!E98</f>
        <v>0</v>
      </c>
      <c r="T11" s="54">
        <f>'ENVIRONMENTAL CONTROLS'!F98</f>
        <v>0</v>
      </c>
      <c r="U11" s="54">
        <f>'ENVIRONMENTAL CONTROLS'!G98</f>
        <v>0</v>
      </c>
      <c r="V11" s="54">
        <f>'ENVIRONMENTAL CONTROLS'!H98</f>
        <v>0</v>
      </c>
      <c r="W11" s="54">
        <f>'ENVIRONMENTAL CONTROLS'!I98</f>
        <v>0</v>
      </c>
      <c r="X11" s="54">
        <f>'ENVIRONMENTAL CONTROLS'!J98</f>
        <v>0</v>
      </c>
      <c r="Y11" s="48">
        <f>'ENVIRONMENTAL CONTROLS'!K98</f>
        <v>0</v>
      </c>
      <c r="Z11" s="55">
        <f>'SAFETY TRAINING'!C98</f>
        <v>0</v>
      </c>
      <c r="AA11" s="55">
        <f>'SAFETY TRAINING'!D98</f>
        <v>0</v>
      </c>
      <c r="AB11" s="55">
        <f>'SAFETY TRAINING'!E98</f>
        <v>0</v>
      </c>
      <c r="AC11" s="55">
        <f>'SAFETY TRAINING'!F98</f>
        <v>0</v>
      </c>
      <c r="AD11" s="55">
        <f>'SAFETY TRAINING'!G98</f>
        <v>0</v>
      </c>
      <c r="AE11" s="57">
        <f>'5S SCORES'!C98</f>
        <v>0</v>
      </c>
      <c r="AF11" s="68" t="e">
        <f>'PHC QLTY KPI'!E90</f>
        <v>#DIV/0!</v>
      </c>
      <c r="AG11" s="68" t="e">
        <f>'PHC QLTY KPI'!F90</f>
        <v>#DIV/0!</v>
      </c>
      <c r="AH11" s="68" t="e">
        <f>'PHC QLTY KPI'!G90</f>
        <v>#DIV/0!</v>
      </c>
      <c r="AI11" s="68" t="e">
        <f>'PHC QLTY KPI'!H90</f>
        <v>#DIV/0!</v>
      </c>
      <c r="AJ11" s="68" t="e">
        <f>'PHC QLTY KPI'!I90</f>
        <v>#DIV/0!</v>
      </c>
      <c r="AK11" s="68" t="e">
        <f>'PHC QLTY KPI'!J90</f>
        <v>#DIV/0!</v>
      </c>
      <c r="AL11" s="68" t="e">
        <f>'PHC QLTY KPI'!K90</f>
        <v>#DIV/0!</v>
      </c>
      <c r="AM11" s="93" t="e">
        <f>'PHC QLTY KPI'!L90</f>
        <v>#DIV/0!</v>
      </c>
    </row>
    <row r="12" spans="1:39" ht="15.75" x14ac:dyDescent="0.2">
      <c r="A12" s="53">
        <v>45292</v>
      </c>
      <c r="B12" s="43">
        <f>'LAGGING INDICATORS'!C109</f>
        <v>0</v>
      </c>
      <c r="C12" s="43">
        <f>'LAGGING INDICATORS'!D109</f>
        <v>0</v>
      </c>
      <c r="D12" s="43">
        <f>'LAGGING INDICATORS'!E109</f>
        <v>0</v>
      </c>
      <c r="E12" s="43">
        <f>'LAGGING INDICATORS'!F109</f>
        <v>0</v>
      </c>
      <c r="F12" s="43">
        <f>'LAGGING INDICATORS'!G109</f>
        <v>0</v>
      </c>
      <c r="G12" s="43">
        <f>'LAGGING INDICATORS'!H109</f>
        <v>0</v>
      </c>
      <c r="H12" s="43">
        <f>'LAGGING INDICATORS'!I109</f>
        <v>0</v>
      </c>
      <c r="I12" s="43">
        <f>'LAGGING INDICATORS'!J109</f>
        <v>0</v>
      </c>
      <c r="J12" s="43">
        <f>'LAGGING INDICATORS'!K109</f>
        <v>0</v>
      </c>
      <c r="K12" s="45">
        <f>'LEADING INDICATORS'!C109</f>
        <v>0</v>
      </c>
      <c r="L12" s="45">
        <f>'LEADING INDICATORS'!D109</f>
        <v>0</v>
      </c>
      <c r="M12" s="45">
        <f>'LEADING INDICATORS'!E109</f>
        <v>0</v>
      </c>
      <c r="N12" s="45">
        <f>'LEADING INDICATORS'!F109</f>
        <v>0</v>
      </c>
      <c r="O12" s="45">
        <f>'LEADING INDICATORS'!G109</f>
        <v>0</v>
      </c>
      <c r="P12" s="45">
        <f>'LEADING INDICATORS'!H109</f>
        <v>0</v>
      </c>
      <c r="Q12" s="48">
        <f>'ENVIRONMENTAL CONTROLS'!C109</f>
        <v>0</v>
      </c>
      <c r="R12" s="48">
        <f>'ENVIRONMENTAL CONTROLS'!D109</f>
        <v>0</v>
      </c>
      <c r="S12" s="48">
        <f>'ENVIRONMENTAL CONTROLS'!E109</f>
        <v>0</v>
      </c>
      <c r="T12" s="54">
        <f>'ENVIRONMENTAL CONTROLS'!F109</f>
        <v>0</v>
      </c>
      <c r="U12" s="54">
        <f>'ENVIRONMENTAL CONTROLS'!G109</f>
        <v>0</v>
      </c>
      <c r="V12" s="54">
        <f>'ENVIRONMENTAL CONTROLS'!H109</f>
        <v>0</v>
      </c>
      <c r="W12" s="54">
        <f>'ENVIRONMENTAL CONTROLS'!I109</f>
        <v>0</v>
      </c>
      <c r="X12" s="54">
        <f>'ENVIRONMENTAL CONTROLS'!J109</f>
        <v>0</v>
      </c>
      <c r="Y12" s="48">
        <f>'ENVIRONMENTAL CONTROLS'!K109</f>
        <v>0</v>
      </c>
      <c r="Z12" s="55">
        <f>'SAFETY TRAINING'!C109</f>
        <v>0</v>
      </c>
      <c r="AA12" s="55">
        <f>'SAFETY TRAINING'!D109</f>
        <v>0</v>
      </c>
      <c r="AB12" s="55">
        <f>'SAFETY TRAINING'!E109</f>
        <v>0</v>
      </c>
      <c r="AC12" s="55">
        <f>'SAFETY TRAINING'!F109</f>
        <v>0</v>
      </c>
      <c r="AD12" s="55">
        <f>'SAFETY TRAINING'!G109</f>
        <v>0</v>
      </c>
      <c r="AE12" s="57">
        <f>'5S SCORES'!C109</f>
        <v>0</v>
      </c>
      <c r="AF12" s="68" t="e">
        <f>'PHC QLTY KPI'!E106</f>
        <v>#DIV/0!</v>
      </c>
      <c r="AG12" s="68" t="e">
        <f>'PHC QLTY KPI'!F106</f>
        <v>#DIV/0!</v>
      </c>
      <c r="AH12" s="68" t="e">
        <f>'PHC QLTY KPI'!G106</f>
        <v>#DIV/0!</v>
      </c>
      <c r="AI12" s="68" t="e">
        <f>'PHC QLTY KPI'!H106</f>
        <v>#DIV/0!</v>
      </c>
      <c r="AJ12" s="68" t="e">
        <f>'PHC QLTY KPI'!I106</f>
        <v>#DIV/0!</v>
      </c>
      <c r="AK12" s="68" t="e">
        <f>'PHC QLTY KPI'!J106</f>
        <v>#DIV/0!</v>
      </c>
      <c r="AL12" s="68" t="e">
        <f>'PHC QLTY KPI'!K106</f>
        <v>#DIV/0!</v>
      </c>
      <c r="AM12" s="93" t="e">
        <f>'PHC QLTY KPI'!L106</f>
        <v>#DIV/0!</v>
      </c>
    </row>
    <row r="13" spans="1:39" ht="15.75" x14ac:dyDescent="0.2">
      <c r="A13" s="53">
        <v>45323</v>
      </c>
      <c r="B13" s="43">
        <f>'LAGGING INDICATORS'!C120</f>
        <v>0</v>
      </c>
      <c r="C13" s="43">
        <f>'LAGGING INDICATORS'!D120</f>
        <v>0</v>
      </c>
      <c r="D13" s="43">
        <f>'LAGGING INDICATORS'!E120</f>
        <v>0</v>
      </c>
      <c r="E13" s="43">
        <f>'LAGGING INDICATORS'!F120</f>
        <v>0</v>
      </c>
      <c r="F13" s="43">
        <f>'LAGGING INDICATORS'!G120</f>
        <v>0</v>
      </c>
      <c r="G13" s="43">
        <f>'LAGGING INDICATORS'!H120</f>
        <v>0</v>
      </c>
      <c r="H13" s="43">
        <f>'LAGGING INDICATORS'!I120</f>
        <v>0</v>
      </c>
      <c r="I13" s="43">
        <f>'LAGGING INDICATORS'!J120</f>
        <v>0</v>
      </c>
      <c r="J13" s="43">
        <f>'LAGGING INDICATORS'!K120</f>
        <v>0</v>
      </c>
      <c r="K13" s="45">
        <f>'LEADING INDICATORS'!C120</f>
        <v>0</v>
      </c>
      <c r="L13" s="45">
        <f>'LEADING INDICATORS'!D120</f>
        <v>0</v>
      </c>
      <c r="M13" s="45">
        <f>'LEADING INDICATORS'!E120</f>
        <v>0</v>
      </c>
      <c r="N13" s="45">
        <f>'LEADING INDICATORS'!F120</f>
        <v>0</v>
      </c>
      <c r="O13" s="45">
        <f>'LEADING INDICATORS'!G120</f>
        <v>0</v>
      </c>
      <c r="P13" s="45">
        <f>'LEADING INDICATORS'!H120</f>
        <v>0</v>
      </c>
      <c r="Q13" s="48">
        <f>'ENVIRONMENTAL CONTROLS'!C120</f>
        <v>0</v>
      </c>
      <c r="R13" s="48">
        <f>'ENVIRONMENTAL CONTROLS'!D120</f>
        <v>0</v>
      </c>
      <c r="S13" s="48">
        <f>'ENVIRONMENTAL CONTROLS'!E120</f>
        <v>0</v>
      </c>
      <c r="T13" s="54">
        <f>'ENVIRONMENTAL CONTROLS'!F120</f>
        <v>0</v>
      </c>
      <c r="U13" s="54">
        <f>'ENVIRONMENTAL CONTROLS'!G120</f>
        <v>0</v>
      </c>
      <c r="V13" s="54">
        <f>'ENVIRONMENTAL CONTROLS'!H120</f>
        <v>0</v>
      </c>
      <c r="W13" s="54">
        <f>'ENVIRONMENTAL CONTROLS'!I120</f>
        <v>0</v>
      </c>
      <c r="X13" s="54">
        <f>'ENVIRONMENTAL CONTROLS'!J120</f>
        <v>0</v>
      </c>
      <c r="Y13" s="48">
        <f>'ENVIRONMENTAL CONTROLS'!K120</f>
        <v>0</v>
      </c>
      <c r="Z13" s="55">
        <f>'SAFETY TRAINING'!C120</f>
        <v>0</v>
      </c>
      <c r="AA13" s="55">
        <f>'SAFETY TRAINING'!D120</f>
        <v>0</v>
      </c>
      <c r="AB13" s="55">
        <f>'SAFETY TRAINING'!E120</f>
        <v>0</v>
      </c>
      <c r="AC13" s="55">
        <f>'SAFETY TRAINING'!F120</f>
        <v>0</v>
      </c>
      <c r="AD13" s="55">
        <f>'SAFETY TRAINING'!G120</f>
        <v>0</v>
      </c>
      <c r="AE13" s="57">
        <f>'5S SCORES'!C120</f>
        <v>0</v>
      </c>
      <c r="AF13" s="68" t="e">
        <f>'PHC QLTY KPI'!E121</f>
        <v>#DIV/0!</v>
      </c>
      <c r="AG13" s="68" t="e">
        <f>'PHC QLTY KPI'!F121</f>
        <v>#DIV/0!</v>
      </c>
      <c r="AH13" s="68" t="e">
        <f>'PHC QLTY KPI'!G121</f>
        <v>#DIV/0!</v>
      </c>
      <c r="AI13" s="68" t="e">
        <f>'PHC QLTY KPI'!H121</f>
        <v>#DIV/0!</v>
      </c>
      <c r="AJ13" s="68" t="e">
        <f>'PHC QLTY KPI'!I121</f>
        <v>#DIV/0!</v>
      </c>
      <c r="AK13" s="68" t="e">
        <f>'PHC QLTY KPI'!J121</f>
        <v>#DIV/0!</v>
      </c>
      <c r="AL13" s="68" t="e">
        <f>'PHC QLTY KPI'!K121</f>
        <v>#DIV/0!</v>
      </c>
      <c r="AM13" s="93" t="e">
        <f>'PHC QLTY KPI'!L121</f>
        <v>#DIV/0!</v>
      </c>
    </row>
    <row r="14" spans="1:39" ht="15.75" x14ac:dyDescent="0.2">
      <c r="A14" s="53">
        <v>45352</v>
      </c>
      <c r="B14" s="43">
        <f>'LAGGING INDICATORS'!C131</f>
        <v>0</v>
      </c>
      <c r="C14" s="43">
        <f>'LAGGING INDICATORS'!D131</f>
        <v>0</v>
      </c>
      <c r="D14" s="43">
        <f>'LAGGING INDICATORS'!E131</f>
        <v>0</v>
      </c>
      <c r="E14" s="43">
        <f>'LAGGING INDICATORS'!F131</f>
        <v>0</v>
      </c>
      <c r="F14" s="43">
        <f>'LAGGING INDICATORS'!G131</f>
        <v>0</v>
      </c>
      <c r="G14" s="43">
        <f>'LAGGING INDICATORS'!H131</f>
        <v>0</v>
      </c>
      <c r="H14" s="43">
        <f>'LAGGING INDICATORS'!I131</f>
        <v>0</v>
      </c>
      <c r="I14" s="43">
        <f>'LAGGING INDICATORS'!J131</f>
        <v>0</v>
      </c>
      <c r="J14" s="43">
        <f>'LAGGING INDICATORS'!K131</f>
        <v>0</v>
      </c>
      <c r="K14" s="45">
        <f>'LEADING INDICATORS'!C131</f>
        <v>0</v>
      </c>
      <c r="L14" s="45">
        <f>'LEADING INDICATORS'!D131</f>
        <v>0</v>
      </c>
      <c r="M14" s="45">
        <f>'LEADING INDICATORS'!E131</f>
        <v>0</v>
      </c>
      <c r="N14" s="45">
        <f>'LEADING INDICATORS'!F131</f>
        <v>0</v>
      </c>
      <c r="O14" s="45">
        <f>'LEADING INDICATORS'!G131</f>
        <v>0</v>
      </c>
      <c r="P14" s="45">
        <f>'LEADING INDICATORS'!H131</f>
        <v>0</v>
      </c>
      <c r="Q14" s="48">
        <f>'ENVIRONMENTAL CONTROLS'!C131</f>
        <v>0</v>
      </c>
      <c r="R14" s="48">
        <f>'ENVIRONMENTAL CONTROLS'!D131</f>
        <v>0</v>
      </c>
      <c r="S14" s="48">
        <f>'ENVIRONMENTAL CONTROLS'!E131</f>
        <v>0</v>
      </c>
      <c r="T14" s="54">
        <f>'ENVIRONMENTAL CONTROLS'!F131</f>
        <v>0</v>
      </c>
      <c r="U14" s="54">
        <f>'ENVIRONMENTAL CONTROLS'!G131</f>
        <v>0</v>
      </c>
      <c r="V14" s="54">
        <f>'ENVIRONMENTAL CONTROLS'!H131</f>
        <v>0</v>
      </c>
      <c r="W14" s="54">
        <f>'ENVIRONMENTAL CONTROLS'!I131</f>
        <v>0</v>
      </c>
      <c r="X14" s="54">
        <f>'ENVIRONMENTAL CONTROLS'!J131</f>
        <v>0</v>
      </c>
      <c r="Y14" s="48">
        <f>'ENVIRONMENTAL CONTROLS'!K131</f>
        <v>0</v>
      </c>
      <c r="Z14" s="55">
        <f>'SAFETY TRAINING'!C131</f>
        <v>0</v>
      </c>
      <c r="AA14" s="55">
        <f>'SAFETY TRAINING'!D131</f>
        <v>0</v>
      </c>
      <c r="AB14" s="55">
        <f>'SAFETY TRAINING'!E131</f>
        <v>0</v>
      </c>
      <c r="AC14" s="55">
        <f>'SAFETY TRAINING'!F131</f>
        <v>0</v>
      </c>
      <c r="AD14" s="55">
        <f>'SAFETY TRAINING'!G131</f>
        <v>0</v>
      </c>
      <c r="AE14" s="57">
        <f>'5S SCORES'!C131</f>
        <v>0</v>
      </c>
      <c r="AF14" s="68" t="e">
        <f>'PHC QLTY KPI'!E137</f>
        <v>#DIV/0!</v>
      </c>
      <c r="AG14" s="68" t="e">
        <f>'PHC QLTY KPI'!F137</f>
        <v>#DIV/0!</v>
      </c>
      <c r="AH14" s="68" t="e">
        <f>'PHC QLTY KPI'!G137</f>
        <v>#DIV/0!</v>
      </c>
      <c r="AI14" s="68" t="e">
        <f>'PHC QLTY KPI'!H137</f>
        <v>#DIV/0!</v>
      </c>
      <c r="AJ14" s="68" t="e">
        <f>'PHC QLTY KPI'!I137</f>
        <v>#DIV/0!</v>
      </c>
      <c r="AK14" s="68" t="e">
        <f>'PHC QLTY KPI'!J137</f>
        <v>#DIV/0!</v>
      </c>
      <c r="AL14" s="68" t="e">
        <f>'PHC QLTY KPI'!K137</f>
        <v>#DIV/0!</v>
      </c>
      <c r="AM14" s="93" t="e">
        <f>'PHC QLTY KPI'!L137</f>
        <v>#DIV/0!</v>
      </c>
    </row>
    <row r="15" spans="1:39" ht="15.75" x14ac:dyDescent="0.2">
      <c r="A15" s="53" t="s">
        <v>51</v>
      </c>
      <c r="B15" s="43">
        <f>SUM(B3:B14)</f>
        <v>0</v>
      </c>
      <c r="C15" s="43">
        <f t="shared" ref="C15:AE15" si="0">SUM(C3:C14)</f>
        <v>0</v>
      </c>
      <c r="D15" s="43">
        <f t="shared" si="0"/>
        <v>0</v>
      </c>
      <c r="E15" s="43">
        <f t="shared" si="0"/>
        <v>0</v>
      </c>
      <c r="F15" s="43">
        <f t="shared" si="0"/>
        <v>0</v>
      </c>
      <c r="G15" s="43">
        <f t="shared" si="0"/>
        <v>0</v>
      </c>
      <c r="H15" s="43">
        <f t="shared" si="0"/>
        <v>0</v>
      </c>
      <c r="I15" s="43">
        <f t="shared" si="0"/>
        <v>0</v>
      </c>
      <c r="J15" s="43">
        <f t="shared" si="0"/>
        <v>153</v>
      </c>
      <c r="K15" s="45">
        <f t="shared" si="0"/>
        <v>3</v>
      </c>
      <c r="L15" s="45">
        <f t="shared" si="0"/>
        <v>0</v>
      </c>
      <c r="M15" s="45">
        <f t="shared" si="0"/>
        <v>1</v>
      </c>
      <c r="N15" s="45">
        <f t="shared" si="0"/>
        <v>3</v>
      </c>
      <c r="O15" s="45">
        <f t="shared" si="0"/>
        <v>1</v>
      </c>
      <c r="P15" s="45">
        <f t="shared" si="0"/>
        <v>1</v>
      </c>
      <c r="Q15" s="48">
        <f t="shared" si="0"/>
        <v>0</v>
      </c>
      <c r="R15" s="48">
        <f t="shared" si="0"/>
        <v>0</v>
      </c>
      <c r="S15" s="48">
        <f t="shared" si="0"/>
        <v>2</v>
      </c>
      <c r="T15" s="54">
        <f t="shared" si="0"/>
        <v>3973.2000000000003</v>
      </c>
      <c r="U15" s="54">
        <f t="shared" si="0"/>
        <v>8070</v>
      </c>
      <c r="V15" s="54">
        <f t="shared" si="0"/>
        <v>10540.899599999999</v>
      </c>
      <c r="W15" s="54">
        <f t="shared" si="0"/>
        <v>2977.83</v>
      </c>
      <c r="X15" s="54">
        <f t="shared" si="0"/>
        <v>13518.729599999999</v>
      </c>
      <c r="Y15" s="48">
        <f t="shared" si="0"/>
        <v>0</v>
      </c>
      <c r="Z15" s="55">
        <f t="shared" si="0"/>
        <v>2</v>
      </c>
      <c r="AA15" s="55">
        <f t="shared" si="0"/>
        <v>1</v>
      </c>
      <c r="AB15" s="55">
        <f t="shared" si="0"/>
        <v>1</v>
      </c>
      <c r="AC15" s="55">
        <f t="shared" si="0"/>
        <v>10.5</v>
      </c>
      <c r="AD15" s="55">
        <f t="shared" si="0"/>
        <v>0</v>
      </c>
      <c r="AE15" s="57">
        <f t="shared" si="0"/>
        <v>1.55</v>
      </c>
      <c r="AF15" s="70"/>
      <c r="AG15" s="70"/>
      <c r="AH15" s="70"/>
      <c r="AI15" s="70"/>
      <c r="AJ15" s="70"/>
      <c r="AK15" s="70"/>
      <c r="AL15" s="71"/>
      <c r="AM15" s="94"/>
    </row>
  </sheetData>
  <mergeCells count="5">
    <mergeCell ref="AF1:AL1"/>
    <mergeCell ref="Z1:AD1"/>
    <mergeCell ref="Q1:Y1"/>
    <mergeCell ref="K1:P1"/>
    <mergeCell ref="B1:J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C93C3-76F4-493E-8E88-1F99366C26A0}">
  <dimension ref="A1"/>
  <sheetViews>
    <sheetView topLeftCell="A4" workbookViewId="0">
      <selection activeCell="A28" sqref="A28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A3B6-5315-4569-90E3-296A76A6B767}">
  <dimension ref="A1:H133"/>
  <sheetViews>
    <sheetView workbookViewId="0">
      <pane xSplit="2" ySplit="1" topLeftCell="C39" activePane="bottomRight" state="frozen"/>
      <selection pane="topRight" activeCell="C1" sqref="C1"/>
      <selection pane="bottomLeft" activeCell="A2" sqref="A2"/>
      <selection pane="bottomRight" activeCell="I54" sqref="I54"/>
    </sheetView>
  </sheetViews>
  <sheetFormatPr defaultColWidth="9.33203125" defaultRowHeight="15.75" x14ac:dyDescent="0.2"/>
  <cols>
    <col min="1" max="1" width="10.1640625" style="4" bestFit="1" customWidth="1"/>
    <col min="2" max="2" width="29.1640625" style="4" bestFit="1" customWidth="1"/>
    <col min="3" max="3" width="16.5" style="4" bestFit="1" customWidth="1"/>
    <col min="4" max="4" width="13.1640625" style="4" bestFit="1" customWidth="1"/>
    <col min="5" max="5" width="15.1640625" style="4" bestFit="1" customWidth="1"/>
    <col min="6" max="6" width="18.83203125" style="4" bestFit="1" customWidth="1"/>
    <col min="7" max="7" width="19.83203125" style="4" bestFit="1" customWidth="1"/>
    <col min="8" max="8" width="15.6640625" style="4" bestFit="1" customWidth="1"/>
    <col min="9" max="16384" width="9.33203125" style="4"/>
  </cols>
  <sheetData>
    <row r="1" spans="1:8" x14ac:dyDescent="0.2">
      <c r="A1" s="233" t="s">
        <v>0</v>
      </c>
      <c r="B1" s="233" t="s">
        <v>17</v>
      </c>
      <c r="C1" s="233" t="s">
        <v>19</v>
      </c>
      <c r="D1" s="233" t="s">
        <v>20</v>
      </c>
      <c r="E1" s="233" t="s">
        <v>21</v>
      </c>
      <c r="F1" s="233" t="s">
        <v>22</v>
      </c>
      <c r="G1" s="233" t="s">
        <v>23</v>
      </c>
      <c r="H1" s="233" t="s">
        <v>24</v>
      </c>
    </row>
    <row r="2" spans="1:8" x14ac:dyDescent="0.2">
      <c r="A2" s="16">
        <v>45017</v>
      </c>
      <c r="B2" s="16" t="s">
        <v>18</v>
      </c>
      <c r="C2" s="233">
        <v>2</v>
      </c>
      <c r="D2" s="233">
        <v>0</v>
      </c>
      <c r="E2" s="233">
        <v>0</v>
      </c>
      <c r="F2" s="233">
        <v>1</v>
      </c>
      <c r="G2" s="233">
        <v>0</v>
      </c>
      <c r="H2" s="233">
        <v>1</v>
      </c>
    </row>
    <row r="3" spans="1:8" x14ac:dyDescent="0.2">
      <c r="A3" s="16">
        <v>45017</v>
      </c>
      <c r="B3" s="16" t="s">
        <v>9</v>
      </c>
      <c r="C3" s="233">
        <v>0</v>
      </c>
      <c r="D3" s="233">
        <v>0</v>
      </c>
      <c r="E3" s="233">
        <v>0</v>
      </c>
      <c r="F3" s="233">
        <v>1</v>
      </c>
      <c r="G3" s="233">
        <v>1</v>
      </c>
      <c r="H3" s="233">
        <v>0</v>
      </c>
    </row>
    <row r="4" spans="1:8" x14ac:dyDescent="0.2">
      <c r="A4" s="16">
        <v>45017</v>
      </c>
      <c r="B4" s="16" t="s">
        <v>10</v>
      </c>
      <c r="C4" s="233">
        <v>2</v>
      </c>
      <c r="D4" s="233">
        <v>0</v>
      </c>
      <c r="E4" s="233">
        <v>0</v>
      </c>
      <c r="F4" s="233">
        <v>1</v>
      </c>
      <c r="G4" s="233">
        <v>0</v>
      </c>
      <c r="H4" s="233">
        <v>1</v>
      </c>
    </row>
    <row r="5" spans="1:8" x14ac:dyDescent="0.2">
      <c r="A5" s="16">
        <v>45017</v>
      </c>
      <c r="B5" s="16" t="s">
        <v>11</v>
      </c>
      <c r="C5" s="233">
        <v>0</v>
      </c>
      <c r="D5" s="233">
        <v>0</v>
      </c>
      <c r="E5" s="233">
        <v>0</v>
      </c>
      <c r="F5" s="233">
        <v>0</v>
      </c>
      <c r="G5" s="233">
        <v>0</v>
      </c>
      <c r="H5" s="233">
        <v>0</v>
      </c>
    </row>
    <row r="6" spans="1:8" x14ac:dyDescent="0.2">
      <c r="A6" s="16">
        <v>45017</v>
      </c>
      <c r="B6" s="16" t="s">
        <v>12</v>
      </c>
      <c r="C6" s="233">
        <v>0</v>
      </c>
      <c r="D6" s="233">
        <v>0</v>
      </c>
      <c r="E6" s="233">
        <v>0</v>
      </c>
      <c r="F6" s="233">
        <v>0</v>
      </c>
      <c r="G6" s="233">
        <v>0</v>
      </c>
      <c r="H6" s="233">
        <v>0</v>
      </c>
    </row>
    <row r="7" spans="1:8" x14ac:dyDescent="0.2">
      <c r="A7" s="16">
        <v>45017</v>
      </c>
      <c r="B7" s="16" t="s">
        <v>13</v>
      </c>
      <c r="C7" s="233">
        <v>0</v>
      </c>
      <c r="D7" s="233">
        <v>0</v>
      </c>
      <c r="E7" s="233">
        <v>0</v>
      </c>
      <c r="F7" s="233">
        <v>0</v>
      </c>
      <c r="G7" s="233">
        <v>0</v>
      </c>
      <c r="H7" s="233">
        <v>0</v>
      </c>
    </row>
    <row r="8" spans="1:8" x14ac:dyDescent="0.2">
      <c r="A8" s="16">
        <v>45017</v>
      </c>
      <c r="B8" s="16" t="s">
        <v>14</v>
      </c>
      <c r="C8" s="233">
        <v>0</v>
      </c>
      <c r="D8" s="233">
        <v>0</v>
      </c>
      <c r="E8" s="233">
        <v>0</v>
      </c>
      <c r="F8" s="233">
        <v>0</v>
      </c>
      <c r="G8" s="233">
        <v>0</v>
      </c>
      <c r="H8" s="233">
        <v>0</v>
      </c>
    </row>
    <row r="9" spans="1:8" x14ac:dyDescent="0.2">
      <c r="A9" s="16">
        <v>45017</v>
      </c>
      <c r="B9" s="16" t="s">
        <v>15</v>
      </c>
      <c r="C9" s="233">
        <v>4</v>
      </c>
      <c r="D9" s="233">
        <v>0</v>
      </c>
      <c r="E9" s="233">
        <v>0</v>
      </c>
      <c r="F9" s="233">
        <v>0</v>
      </c>
      <c r="G9" s="233">
        <v>0</v>
      </c>
      <c r="H9" s="233">
        <v>0</v>
      </c>
    </row>
    <row r="10" spans="1:8" x14ac:dyDescent="0.2">
      <c r="A10" s="16">
        <v>45017</v>
      </c>
      <c r="B10" s="16" t="s">
        <v>16</v>
      </c>
      <c r="C10" s="233">
        <v>0</v>
      </c>
      <c r="D10" s="233">
        <v>0</v>
      </c>
      <c r="E10" s="233">
        <v>0</v>
      </c>
      <c r="F10" s="233">
        <v>0</v>
      </c>
      <c r="G10" s="233">
        <v>0</v>
      </c>
      <c r="H10" s="233">
        <v>0</v>
      </c>
    </row>
    <row r="11" spans="1:8" x14ac:dyDescent="0.2">
      <c r="A11" s="16">
        <v>45017</v>
      </c>
      <c r="B11" s="16" t="s">
        <v>33</v>
      </c>
      <c r="C11" s="233">
        <v>0</v>
      </c>
      <c r="D11" s="233">
        <v>0</v>
      </c>
      <c r="E11" s="233">
        <v>0</v>
      </c>
      <c r="F11" s="233">
        <v>0</v>
      </c>
      <c r="G11" s="233">
        <v>0</v>
      </c>
      <c r="H11" s="233">
        <v>1</v>
      </c>
    </row>
    <row r="12" spans="1:8" x14ac:dyDescent="0.2">
      <c r="A12" s="16">
        <v>45017</v>
      </c>
      <c r="B12" s="16" t="s">
        <v>261</v>
      </c>
      <c r="C12" s="233">
        <v>0</v>
      </c>
      <c r="D12" s="233">
        <v>0</v>
      </c>
      <c r="E12" s="233">
        <v>0</v>
      </c>
      <c r="F12" s="233">
        <v>0</v>
      </c>
      <c r="G12" s="233">
        <v>0</v>
      </c>
      <c r="H12" s="233">
        <v>0</v>
      </c>
    </row>
    <row r="13" spans="1:8" x14ac:dyDescent="0.2">
      <c r="A13" s="16">
        <v>45047</v>
      </c>
      <c r="B13" s="16" t="s">
        <v>18</v>
      </c>
      <c r="C13" s="233">
        <v>2</v>
      </c>
      <c r="D13" s="233">
        <v>1</v>
      </c>
      <c r="E13" s="233">
        <v>1</v>
      </c>
      <c r="F13" s="233">
        <v>1</v>
      </c>
      <c r="G13" s="233">
        <v>0</v>
      </c>
      <c r="H13" s="233">
        <v>1</v>
      </c>
    </row>
    <row r="14" spans="1:8" x14ac:dyDescent="0.2">
      <c r="A14" s="16">
        <v>45047</v>
      </c>
      <c r="B14" s="16" t="s">
        <v>9</v>
      </c>
      <c r="C14" s="233">
        <v>0</v>
      </c>
      <c r="D14" s="233">
        <v>0</v>
      </c>
      <c r="E14" s="233">
        <v>1</v>
      </c>
      <c r="F14" s="233">
        <v>1</v>
      </c>
      <c r="G14" s="233">
        <v>0</v>
      </c>
      <c r="H14" s="233">
        <v>0</v>
      </c>
    </row>
    <row r="15" spans="1:8" x14ac:dyDescent="0.2">
      <c r="A15" s="16">
        <v>45047</v>
      </c>
      <c r="B15" s="16" t="s">
        <v>10</v>
      </c>
      <c r="C15" s="233">
        <v>3</v>
      </c>
      <c r="D15" s="233">
        <v>0</v>
      </c>
      <c r="E15" s="233">
        <v>0</v>
      </c>
      <c r="F15" s="233">
        <v>1</v>
      </c>
      <c r="G15" s="233">
        <v>0</v>
      </c>
      <c r="H15" s="233">
        <v>0</v>
      </c>
    </row>
    <row r="16" spans="1:8" x14ac:dyDescent="0.2">
      <c r="A16" s="16">
        <v>45047</v>
      </c>
      <c r="B16" s="16" t="s">
        <v>11</v>
      </c>
      <c r="C16" s="233">
        <v>0</v>
      </c>
      <c r="D16" s="233">
        <v>0</v>
      </c>
      <c r="E16" s="233">
        <v>0</v>
      </c>
      <c r="F16" s="233">
        <v>0</v>
      </c>
      <c r="G16" s="233">
        <v>0</v>
      </c>
      <c r="H16" s="233">
        <v>0</v>
      </c>
    </row>
    <row r="17" spans="1:8" x14ac:dyDescent="0.2">
      <c r="A17" s="16">
        <v>45047</v>
      </c>
      <c r="B17" s="16" t="s">
        <v>12</v>
      </c>
      <c r="C17" s="233">
        <v>0</v>
      </c>
      <c r="D17" s="233">
        <v>0</v>
      </c>
      <c r="E17" s="233">
        <v>1</v>
      </c>
      <c r="F17" s="233">
        <v>0</v>
      </c>
      <c r="G17" s="233">
        <v>0</v>
      </c>
      <c r="H17" s="233">
        <v>0</v>
      </c>
    </row>
    <row r="18" spans="1:8" x14ac:dyDescent="0.2">
      <c r="A18" s="16">
        <v>45047</v>
      </c>
      <c r="B18" s="16" t="s">
        <v>13</v>
      </c>
      <c r="C18" s="233">
        <v>0</v>
      </c>
      <c r="D18" s="233">
        <v>0</v>
      </c>
      <c r="E18" s="233">
        <v>0</v>
      </c>
      <c r="F18" s="233">
        <v>0</v>
      </c>
      <c r="G18" s="233">
        <v>0</v>
      </c>
      <c r="H18" s="233">
        <v>0</v>
      </c>
    </row>
    <row r="19" spans="1:8" x14ac:dyDescent="0.2">
      <c r="A19" s="16">
        <v>45047</v>
      </c>
      <c r="B19" s="16" t="s">
        <v>14</v>
      </c>
      <c r="C19" s="233">
        <v>0</v>
      </c>
      <c r="D19" s="233">
        <v>0</v>
      </c>
      <c r="E19" s="233">
        <v>0</v>
      </c>
      <c r="F19" s="233">
        <v>0</v>
      </c>
      <c r="G19" s="233">
        <v>0</v>
      </c>
      <c r="H19" s="233">
        <v>0</v>
      </c>
    </row>
    <row r="20" spans="1:8" x14ac:dyDescent="0.2">
      <c r="A20" s="16">
        <v>45047</v>
      </c>
      <c r="B20" s="16" t="s">
        <v>15</v>
      </c>
      <c r="C20" s="233">
        <v>4</v>
      </c>
      <c r="D20" s="233">
        <v>0</v>
      </c>
      <c r="E20" s="233">
        <v>1</v>
      </c>
      <c r="F20" s="233">
        <v>0</v>
      </c>
      <c r="G20" s="233">
        <v>0</v>
      </c>
      <c r="H20" s="233">
        <v>0</v>
      </c>
    </row>
    <row r="21" spans="1:8" x14ac:dyDescent="0.2">
      <c r="A21" s="16">
        <v>45047</v>
      </c>
      <c r="B21" s="16" t="s">
        <v>16</v>
      </c>
      <c r="C21" s="233">
        <v>0</v>
      </c>
      <c r="D21" s="233">
        <v>0</v>
      </c>
      <c r="E21" s="233">
        <v>1</v>
      </c>
      <c r="F21" s="233">
        <v>0</v>
      </c>
      <c r="G21" s="233">
        <v>0</v>
      </c>
      <c r="H21" s="233">
        <v>0</v>
      </c>
    </row>
    <row r="22" spans="1:8" x14ac:dyDescent="0.2">
      <c r="A22" s="16">
        <v>45047</v>
      </c>
      <c r="B22" s="16" t="s">
        <v>33</v>
      </c>
      <c r="C22" s="233">
        <v>0</v>
      </c>
      <c r="D22" s="233">
        <v>0</v>
      </c>
      <c r="E22" s="233">
        <v>0</v>
      </c>
      <c r="F22" s="233">
        <v>0</v>
      </c>
      <c r="G22" s="233">
        <v>0</v>
      </c>
      <c r="H22" s="233">
        <v>1</v>
      </c>
    </row>
    <row r="23" spans="1:8" x14ac:dyDescent="0.2">
      <c r="A23" s="16">
        <v>45047</v>
      </c>
      <c r="B23" s="16" t="s">
        <v>261</v>
      </c>
      <c r="C23" s="233">
        <v>0</v>
      </c>
      <c r="D23" s="233">
        <v>0</v>
      </c>
      <c r="E23" s="233">
        <v>1</v>
      </c>
      <c r="F23" s="233">
        <v>0</v>
      </c>
      <c r="G23" s="233">
        <v>0</v>
      </c>
      <c r="H23" s="233">
        <v>0</v>
      </c>
    </row>
    <row r="24" spans="1:8" x14ac:dyDescent="0.2">
      <c r="A24" s="16">
        <v>45078</v>
      </c>
      <c r="B24" s="16" t="s">
        <v>18</v>
      </c>
      <c r="C24" s="233">
        <v>3</v>
      </c>
      <c r="D24" s="233">
        <v>0</v>
      </c>
      <c r="E24" s="233">
        <v>0</v>
      </c>
      <c r="F24" s="233">
        <v>1</v>
      </c>
      <c r="G24" s="233">
        <v>1</v>
      </c>
      <c r="H24" s="233">
        <v>1</v>
      </c>
    </row>
    <row r="25" spans="1:8" x14ac:dyDescent="0.2">
      <c r="A25" s="16">
        <v>45078</v>
      </c>
      <c r="B25" s="16" t="s">
        <v>9</v>
      </c>
      <c r="C25" s="233">
        <v>0</v>
      </c>
      <c r="D25" s="233">
        <v>0</v>
      </c>
      <c r="E25" s="233">
        <v>0</v>
      </c>
      <c r="F25" s="233">
        <v>1</v>
      </c>
      <c r="G25" s="233">
        <v>0</v>
      </c>
      <c r="H25" s="233">
        <v>1</v>
      </c>
    </row>
    <row r="26" spans="1:8" x14ac:dyDescent="0.2">
      <c r="A26" s="16">
        <v>45078</v>
      </c>
      <c r="B26" s="16" t="s">
        <v>10</v>
      </c>
      <c r="C26" s="233">
        <v>1</v>
      </c>
      <c r="D26" s="233">
        <v>0</v>
      </c>
      <c r="E26" s="233">
        <v>0</v>
      </c>
      <c r="F26" s="233">
        <v>1</v>
      </c>
      <c r="G26" s="233">
        <v>0</v>
      </c>
      <c r="H26" s="233">
        <v>1</v>
      </c>
    </row>
    <row r="27" spans="1:8" x14ac:dyDescent="0.2">
      <c r="A27" s="16">
        <v>45078</v>
      </c>
      <c r="B27" s="16" t="s">
        <v>11</v>
      </c>
      <c r="C27" s="233">
        <v>0</v>
      </c>
      <c r="D27" s="233">
        <v>0</v>
      </c>
      <c r="E27" s="233">
        <v>0</v>
      </c>
      <c r="F27" s="233">
        <v>0</v>
      </c>
      <c r="G27" s="233">
        <v>0</v>
      </c>
      <c r="H27" s="233">
        <v>0</v>
      </c>
    </row>
    <row r="28" spans="1:8" x14ac:dyDescent="0.2">
      <c r="A28" s="16">
        <v>45078</v>
      </c>
      <c r="B28" s="16" t="s">
        <v>12</v>
      </c>
      <c r="C28" s="233">
        <v>0</v>
      </c>
      <c r="D28" s="233">
        <v>0</v>
      </c>
      <c r="E28" s="233">
        <v>1</v>
      </c>
      <c r="F28" s="233">
        <v>0</v>
      </c>
      <c r="G28" s="233">
        <v>0</v>
      </c>
      <c r="H28" s="233">
        <v>0</v>
      </c>
    </row>
    <row r="29" spans="1:8" x14ac:dyDescent="0.2">
      <c r="A29" s="16">
        <v>45078</v>
      </c>
      <c r="B29" s="16" t="s">
        <v>13</v>
      </c>
      <c r="C29" s="233">
        <v>0</v>
      </c>
      <c r="D29" s="233">
        <v>0</v>
      </c>
      <c r="E29" s="233">
        <v>1</v>
      </c>
      <c r="F29" s="233">
        <v>0</v>
      </c>
      <c r="G29" s="233">
        <v>0</v>
      </c>
      <c r="H29" s="233">
        <v>0</v>
      </c>
    </row>
    <row r="30" spans="1:8" x14ac:dyDescent="0.2">
      <c r="A30" s="16">
        <v>45078</v>
      </c>
      <c r="B30" s="16" t="s">
        <v>14</v>
      </c>
      <c r="C30" s="233">
        <v>0</v>
      </c>
      <c r="D30" s="233">
        <v>0</v>
      </c>
      <c r="E30" s="233">
        <v>1</v>
      </c>
      <c r="F30" s="233">
        <v>0</v>
      </c>
      <c r="G30" s="233">
        <v>0</v>
      </c>
      <c r="H30" s="233">
        <v>0</v>
      </c>
    </row>
    <row r="31" spans="1:8" x14ac:dyDescent="0.2">
      <c r="A31" s="16">
        <v>45078</v>
      </c>
      <c r="B31" s="16" t="s">
        <v>15</v>
      </c>
      <c r="C31" s="233">
        <v>1</v>
      </c>
      <c r="D31" s="233">
        <v>0</v>
      </c>
      <c r="E31" s="233">
        <v>0</v>
      </c>
      <c r="F31" s="233">
        <v>1</v>
      </c>
      <c r="G31" s="233">
        <v>0</v>
      </c>
      <c r="H31" s="233">
        <v>1</v>
      </c>
    </row>
    <row r="32" spans="1:8" x14ac:dyDescent="0.2">
      <c r="A32" s="16">
        <v>45078</v>
      </c>
      <c r="B32" s="16" t="s">
        <v>16</v>
      </c>
      <c r="C32" s="233">
        <v>1</v>
      </c>
      <c r="D32" s="233">
        <v>0</v>
      </c>
      <c r="E32" s="233">
        <v>0</v>
      </c>
      <c r="F32" s="233">
        <v>1</v>
      </c>
      <c r="G32" s="233">
        <v>0</v>
      </c>
      <c r="H32" s="233">
        <v>0</v>
      </c>
    </row>
    <row r="33" spans="1:8" x14ac:dyDescent="0.2">
      <c r="A33" s="16">
        <v>45078</v>
      </c>
      <c r="B33" s="16" t="s">
        <v>33</v>
      </c>
      <c r="C33" s="233">
        <v>0</v>
      </c>
      <c r="D33" s="233">
        <v>0</v>
      </c>
      <c r="E33" s="233">
        <v>0</v>
      </c>
      <c r="F33" s="233">
        <v>0</v>
      </c>
      <c r="G33" s="233">
        <v>0</v>
      </c>
      <c r="H33" s="233">
        <v>1</v>
      </c>
    </row>
    <row r="34" spans="1:8" x14ac:dyDescent="0.2">
      <c r="A34" s="16">
        <v>45078</v>
      </c>
      <c r="B34" s="16" t="s">
        <v>261</v>
      </c>
      <c r="C34" s="233">
        <v>0</v>
      </c>
      <c r="D34" s="233">
        <v>0</v>
      </c>
      <c r="E34" s="233">
        <v>0</v>
      </c>
      <c r="F34" s="233">
        <v>0</v>
      </c>
      <c r="G34" s="233">
        <v>0</v>
      </c>
      <c r="H34" s="233">
        <v>0</v>
      </c>
    </row>
    <row r="35" spans="1:8" x14ac:dyDescent="0.2">
      <c r="A35" s="16">
        <v>45108</v>
      </c>
      <c r="B35" s="16" t="s">
        <v>18</v>
      </c>
      <c r="C35" s="233">
        <v>3</v>
      </c>
      <c r="D35" s="233">
        <v>0</v>
      </c>
      <c r="E35" s="233">
        <v>1</v>
      </c>
      <c r="F35" s="233">
        <v>1</v>
      </c>
      <c r="G35" s="233">
        <v>0</v>
      </c>
      <c r="H35" s="233">
        <v>1</v>
      </c>
    </row>
    <row r="36" spans="1:8" x14ac:dyDescent="0.2">
      <c r="A36" s="16">
        <v>45108</v>
      </c>
      <c r="B36" s="16" t="s">
        <v>9</v>
      </c>
      <c r="C36" s="233">
        <v>0</v>
      </c>
      <c r="D36" s="233">
        <v>0</v>
      </c>
      <c r="E36" s="233">
        <v>1</v>
      </c>
      <c r="F36" s="233">
        <v>0</v>
      </c>
      <c r="G36" s="233">
        <v>0</v>
      </c>
      <c r="H36" s="233">
        <v>1</v>
      </c>
    </row>
    <row r="37" spans="1:8" x14ac:dyDescent="0.2">
      <c r="A37" s="16">
        <v>45108</v>
      </c>
      <c r="B37" s="16" t="s">
        <v>10</v>
      </c>
      <c r="C37" s="235">
        <v>3</v>
      </c>
      <c r="D37" s="235">
        <v>0</v>
      </c>
      <c r="E37" s="235">
        <v>0</v>
      </c>
      <c r="F37" s="235">
        <v>0</v>
      </c>
      <c r="G37" s="235">
        <v>1</v>
      </c>
      <c r="H37" s="235">
        <v>0</v>
      </c>
    </row>
    <row r="38" spans="1:8" x14ac:dyDescent="0.2">
      <c r="A38" s="16">
        <v>45108</v>
      </c>
      <c r="B38" s="16" t="s">
        <v>11</v>
      </c>
      <c r="C38" s="235">
        <v>0</v>
      </c>
      <c r="D38" s="235">
        <v>0</v>
      </c>
      <c r="E38" s="235">
        <v>0</v>
      </c>
      <c r="F38" s="235">
        <v>0</v>
      </c>
      <c r="G38" s="235">
        <v>1</v>
      </c>
      <c r="H38" s="235">
        <v>0</v>
      </c>
    </row>
    <row r="39" spans="1:8" x14ac:dyDescent="0.2">
      <c r="A39" s="16">
        <v>45108</v>
      </c>
      <c r="B39" s="16" t="s">
        <v>12</v>
      </c>
      <c r="C39" s="247">
        <v>1</v>
      </c>
      <c r="D39" s="247">
        <v>0</v>
      </c>
      <c r="E39" s="247">
        <v>1</v>
      </c>
      <c r="F39" s="247">
        <v>1</v>
      </c>
      <c r="G39" s="247">
        <v>1</v>
      </c>
      <c r="H39" s="247">
        <v>1</v>
      </c>
    </row>
    <row r="40" spans="1:8" x14ac:dyDescent="0.2">
      <c r="A40" s="16">
        <v>45108</v>
      </c>
      <c r="B40" s="16" t="s">
        <v>13</v>
      </c>
      <c r="C40" s="247">
        <v>0</v>
      </c>
      <c r="D40" s="247">
        <v>0</v>
      </c>
      <c r="E40" s="247">
        <v>1</v>
      </c>
      <c r="F40" s="247">
        <v>0</v>
      </c>
      <c r="G40" s="247">
        <v>1</v>
      </c>
      <c r="H40" s="247">
        <v>0</v>
      </c>
    </row>
    <row r="41" spans="1:8" x14ac:dyDescent="0.2">
      <c r="A41" s="16">
        <v>45108</v>
      </c>
      <c r="B41" s="16" t="s">
        <v>14</v>
      </c>
      <c r="C41" s="235">
        <v>1</v>
      </c>
      <c r="D41" s="235">
        <v>0</v>
      </c>
      <c r="E41" s="235">
        <v>0</v>
      </c>
      <c r="F41" s="235">
        <v>0</v>
      </c>
      <c r="G41" s="235">
        <v>1</v>
      </c>
      <c r="H41" s="235">
        <v>0</v>
      </c>
    </row>
    <row r="42" spans="1:8" x14ac:dyDescent="0.2">
      <c r="A42" s="16">
        <v>45108</v>
      </c>
      <c r="B42" s="16" t="s">
        <v>15</v>
      </c>
      <c r="C42" s="236">
        <v>1</v>
      </c>
      <c r="D42" s="236">
        <v>0</v>
      </c>
      <c r="E42" s="236">
        <v>0</v>
      </c>
      <c r="F42" s="236">
        <v>1</v>
      </c>
      <c r="G42" s="236">
        <v>1</v>
      </c>
      <c r="H42" s="236">
        <v>1</v>
      </c>
    </row>
    <row r="43" spans="1:8" x14ac:dyDescent="0.2">
      <c r="A43" s="16">
        <v>45108</v>
      </c>
      <c r="B43" s="16" t="s">
        <v>16</v>
      </c>
      <c r="C43" s="235">
        <v>1</v>
      </c>
      <c r="D43" s="235">
        <v>0</v>
      </c>
      <c r="E43" s="235">
        <v>0</v>
      </c>
      <c r="F43" s="235">
        <v>1</v>
      </c>
      <c r="G43" s="235">
        <v>0</v>
      </c>
      <c r="H43" s="235">
        <v>0</v>
      </c>
    </row>
    <row r="44" spans="1:8" x14ac:dyDescent="0.2">
      <c r="A44" s="16">
        <v>45108</v>
      </c>
      <c r="B44" s="16" t="s">
        <v>33</v>
      </c>
      <c r="C44" s="235">
        <v>1</v>
      </c>
      <c r="D44" s="235">
        <v>1</v>
      </c>
      <c r="E44" s="235">
        <v>0</v>
      </c>
      <c r="F44" s="235">
        <v>1</v>
      </c>
      <c r="G44" s="235">
        <v>0</v>
      </c>
      <c r="H44" s="235">
        <v>1</v>
      </c>
    </row>
    <row r="45" spans="1:8" x14ac:dyDescent="0.2">
      <c r="A45" s="16">
        <v>45108</v>
      </c>
      <c r="B45" s="16" t="s">
        <v>261</v>
      </c>
      <c r="C45" s="233">
        <v>0</v>
      </c>
      <c r="D45" s="233">
        <v>0</v>
      </c>
      <c r="E45" s="233">
        <v>1</v>
      </c>
      <c r="F45" s="233">
        <v>0</v>
      </c>
      <c r="G45" s="233">
        <v>0</v>
      </c>
      <c r="H45" s="233">
        <v>0</v>
      </c>
    </row>
    <row r="46" spans="1:8" x14ac:dyDescent="0.2">
      <c r="A46" s="16">
        <v>45139</v>
      </c>
      <c r="B46" s="16" t="s">
        <v>18</v>
      </c>
      <c r="C46" s="233">
        <v>3</v>
      </c>
      <c r="D46" s="233">
        <v>0</v>
      </c>
      <c r="E46" s="233">
        <v>0</v>
      </c>
      <c r="F46" s="233">
        <v>1</v>
      </c>
      <c r="G46" s="233">
        <v>0</v>
      </c>
      <c r="H46" s="233">
        <v>1</v>
      </c>
    </row>
    <row r="47" spans="1:8" x14ac:dyDescent="0.2">
      <c r="A47" s="16">
        <v>45139</v>
      </c>
      <c r="B47" s="16" t="s">
        <v>9</v>
      </c>
      <c r="C47" s="233">
        <v>0</v>
      </c>
      <c r="D47" s="233">
        <v>0</v>
      </c>
      <c r="E47" s="233">
        <v>0</v>
      </c>
      <c r="F47" s="233">
        <v>0</v>
      </c>
      <c r="G47" s="233">
        <v>0</v>
      </c>
      <c r="H47" s="233">
        <v>1</v>
      </c>
    </row>
    <row r="48" spans="1:8" x14ac:dyDescent="0.2">
      <c r="A48" s="16">
        <v>45139</v>
      </c>
      <c r="B48" s="16" t="s">
        <v>10</v>
      </c>
      <c r="C48" s="233">
        <v>1</v>
      </c>
      <c r="D48" s="233">
        <v>0</v>
      </c>
      <c r="E48" s="233">
        <v>0</v>
      </c>
      <c r="F48" s="233">
        <v>1</v>
      </c>
      <c r="G48" s="233">
        <v>0</v>
      </c>
      <c r="H48" s="233">
        <v>1</v>
      </c>
    </row>
    <row r="49" spans="1:8" x14ac:dyDescent="0.2">
      <c r="A49" s="16">
        <v>45139</v>
      </c>
      <c r="B49" s="16" t="s">
        <v>11</v>
      </c>
      <c r="C49" s="233">
        <v>0</v>
      </c>
      <c r="D49" s="233">
        <v>0</v>
      </c>
      <c r="E49" s="233">
        <v>0</v>
      </c>
      <c r="F49" s="233">
        <v>0</v>
      </c>
      <c r="G49" s="233">
        <v>0</v>
      </c>
      <c r="H49" s="233">
        <v>0</v>
      </c>
    </row>
    <row r="50" spans="1:8" x14ac:dyDescent="0.2">
      <c r="A50" s="16">
        <v>45139</v>
      </c>
      <c r="B50" s="16" t="s">
        <v>12</v>
      </c>
      <c r="C50" s="233">
        <v>1</v>
      </c>
      <c r="D50" s="233">
        <v>0</v>
      </c>
      <c r="E50" s="233">
        <v>0</v>
      </c>
      <c r="F50" s="233">
        <v>0</v>
      </c>
      <c r="G50" s="233">
        <v>0</v>
      </c>
      <c r="H50" s="233">
        <v>0</v>
      </c>
    </row>
    <row r="51" spans="1:8" x14ac:dyDescent="0.2">
      <c r="A51" s="16">
        <v>45139</v>
      </c>
      <c r="B51" s="16" t="s">
        <v>13</v>
      </c>
      <c r="C51" s="233">
        <v>0</v>
      </c>
      <c r="D51" s="233">
        <v>0</v>
      </c>
      <c r="E51" s="233">
        <v>0</v>
      </c>
      <c r="F51" s="233">
        <v>0</v>
      </c>
      <c r="G51" s="233">
        <v>0</v>
      </c>
      <c r="H51" s="233">
        <v>0</v>
      </c>
    </row>
    <row r="52" spans="1:8" x14ac:dyDescent="0.2">
      <c r="A52" s="16">
        <v>45139</v>
      </c>
      <c r="B52" s="16" t="s">
        <v>14</v>
      </c>
      <c r="C52" s="233">
        <v>1</v>
      </c>
      <c r="D52" s="233">
        <v>0</v>
      </c>
      <c r="E52" s="233">
        <v>0</v>
      </c>
      <c r="F52" s="233">
        <v>0</v>
      </c>
      <c r="G52" s="233">
        <v>0</v>
      </c>
      <c r="H52" s="233">
        <v>0</v>
      </c>
    </row>
    <row r="53" spans="1:8" x14ac:dyDescent="0.2">
      <c r="A53" s="16">
        <v>45139</v>
      </c>
      <c r="B53" s="16" t="s">
        <v>15</v>
      </c>
      <c r="C53" s="233">
        <v>1</v>
      </c>
      <c r="D53" s="233">
        <v>0</v>
      </c>
      <c r="E53" s="233">
        <v>0</v>
      </c>
      <c r="F53" s="233">
        <v>1</v>
      </c>
      <c r="G53" s="233">
        <v>0</v>
      </c>
      <c r="H53" s="233">
        <v>1</v>
      </c>
    </row>
    <row r="54" spans="1:8" x14ac:dyDescent="0.2">
      <c r="A54" s="16">
        <v>45139</v>
      </c>
      <c r="B54" s="16" t="s">
        <v>16</v>
      </c>
      <c r="C54" s="233">
        <v>1</v>
      </c>
      <c r="D54" s="233">
        <v>0</v>
      </c>
      <c r="E54" s="233">
        <v>0</v>
      </c>
      <c r="F54" s="233">
        <v>1</v>
      </c>
      <c r="G54" s="233">
        <v>1</v>
      </c>
      <c r="H54" s="233">
        <v>1</v>
      </c>
    </row>
    <row r="55" spans="1:8" x14ac:dyDescent="0.2">
      <c r="A55" s="16">
        <v>45139</v>
      </c>
      <c r="B55" s="16" t="s">
        <v>33</v>
      </c>
      <c r="C55" s="233">
        <v>4</v>
      </c>
      <c r="D55" s="233">
        <v>0</v>
      </c>
      <c r="E55" s="233">
        <v>0</v>
      </c>
      <c r="F55" s="233">
        <v>1</v>
      </c>
      <c r="G55" s="233">
        <v>0</v>
      </c>
      <c r="H55" s="233">
        <v>1</v>
      </c>
    </row>
    <row r="56" spans="1:8" x14ac:dyDescent="0.2">
      <c r="A56" s="16">
        <v>45139</v>
      </c>
      <c r="B56" s="16" t="s">
        <v>261</v>
      </c>
      <c r="C56" s="233">
        <v>0</v>
      </c>
      <c r="D56" s="233">
        <v>0</v>
      </c>
      <c r="E56" s="233">
        <v>0</v>
      </c>
      <c r="F56" s="233">
        <v>0</v>
      </c>
      <c r="G56" s="233">
        <v>1</v>
      </c>
      <c r="H56" s="233">
        <v>0</v>
      </c>
    </row>
    <row r="57" spans="1:8" x14ac:dyDescent="0.2">
      <c r="A57" s="16">
        <v>45170</v>
      </c>
      <c r="B57" s="16" t="s">
        <v>18</v>
      </c>
      <c r="C57" s="388"/>
      <c r="D57" s="388"/>
      <c r="E57" s="388"/>
      <c r="F57" s="388"/>
      <c r="G57" s="388"/>
      <c r="H57" s="388"/>
    </row>
    <row r="58" spans="1:8" x14ac:dyDescent="0.2">
      <c r="A58" s="16">
        <v>45170</v>
      </c>
      <c r="B58" s="16" t="s">
        <v>9</v>
      </c>
      <c r="C58" s="233"/>
      <c r="D58" s="233"/>
      <c r="E58" s="233"/>
      <c r="F58" s="233"/>
      <c r="G58" s="233"/>
      <c r="H58" s="233"/>
    </row>
    <row r="59" spans="1:8" x14ac:dyDescent="0.2">
      <c r="A59" s="16">
        <v>45170</v>
      </c>
      <c r="B59" s="16" t="s">
        <v>10</v>
      </c>
      <c r="C59" s="233"/>
      <c r="D59" s="233"/>
      <c r="E59" s="233"/>
      <c r="F59" s="233"/>
      <c r="G59" s="233"/>
      <c r="H59" s="233"/>
    </row>
    <row r="60" spans="1:8" x14ac:dyDescent="0.2">
      <c r="A60" s="16">
        <v>45170</v>
      </c>
      <c r="B60" s="16" t="s">
        <v>11</v>
      </c>
      <c r="C60" s="233"/>
      <c r="D60" s="233"/>
      <c r="E60" s="233"/>
      <c r="F60" s="233"/>
      <c r="G60" s="233"/>
      <c r="H60" s="233"/>
    </row>
    <row r="61" spans="1:8" x14ac:dyDescent="0.2">
      <c r="A61" s="16">
        <v>45170</v>
      </c>
      <c r="B61" s="16" t="s">
        <v>12</v>
      </c>
      <c r="C61" s="233"/>
      <c r="D61" s="233"/>
      <c r="E61" s="233"/>
      <c r="F61" s="233"/>
      <c r="G61" s="233"/>
      <c r="H61" s="233"/>
    </row>
    <row r="62" spans="1:8" x14ac:dyDescent="0.2">
      <c r="A62" s="16">
        <v>45170</v>
      </c>
      <c r="B62" s="16" t="s">
        <v>13</v>
      </c>
      <c r="C62" s="233"/>
      <c r="D62" s="233"/>
      <c r="E62" s="233"/>
      <c r="F62" s="233"/>
      <c r="G62" s="233"/>
      <c r="H62" s="233"/>
    </row>
    <row r="63" spans="1:8" x14ac:dyDescent="0.2">
      <c r="A63" s="16">
        <v>45170</v>
      </c>
      <c r="B63" s="16" t="s">
        <v>14</v>
      </c>
      <c r="C63" s="233"/>
      <c r="D63" s="233"/>
      <c r="E63" s="233"/>
      <c r="F63" s="233"/>
      <c r="G63" s="233"/>
      <c r="H63" s="233"/>
    </row>
    <row r="64" spans="1:8" x14ac:dyDescent="0.2">
      <c r="A64" s="16">
        <v>45170</v>
      </c>
      <c r="B64" s="16" t="s">
        <v>15</v>
      </c>
      <c r="C64" s="233"/>
      <c r="D64" s="233"/>
      <c r="E64" s="233"/>
      <c r="F64" s="233"/>
      <c r="G64" s="233"/>
      <c r="H64" s="233"/>
    </row>
    <row r="65" spans="1:8" x14ac:dyDescent="0.2">
      <c r="A65" s="16">
        <v>45170</v>
      </c>
      <c r="B65" s="16" t="s">
        <v>16</v>
      </c>
      <c r="C65" s="233"/>
      <c r="D65" s="233"/>
      <c r="E65" s="233"/>
      <c r="F65" s="233"/>
      <c r="G65" s="233"/>
      <c r="H65" s="233"/>
    </row>
    <row r="66" spans="1:8" x14ac:dyDescent="0.2">
      <c r="A66" s="16">
        <v>45170</v>
      </c>
      <c r="B66" s="16" t="s">
        <v>33</v>
      </c>
      <c r="C66" s="233"/>
      <c r="D66" s="233"/>
      <c r="E66" s="233"/>
      <c r="F66" s="233"/>
      <c r="G66" s="233"/>
      <c r="H66" s="233"/>
    </row>
    <row r="67" spans="1:8" x14ac:dyDescent="0.2">
      <c r="A67" s="16">
        <v>45170</v>
      </c>
      <c r="B67" s="16" t="s">
        <v>261</v>
      </c>
      <c r="C67" s="233"/>
      <c r="D67" s="233"/>
      <c r="E67" s="233"/>
      <c r="F67" s="233"/>
      <c r="G67" s="233"/>
      <c r="H67" s="233"/>
    </row>
    <row r="68" spans="1:8" x14ac:dyDescent="0.2">
      <c r="A68" s="16">
        <v>45200</v>
      </c>
      <c r="B68" s="16" t="s">
        <v>18</v>
      </c>
      <c r="C68" s="233"/>
      <c r="D68" s="233"/>
      <c r="E68" s="233"/>
      <c r="F68" s="233"/>
      <c r="G68" s="233"/>
      <c r="H68" s="233"/>
    </row>
    <row r="69" spans="1:8" x14ac:dyDescent="0.2">
      <c r="A69" s="16">
        <v>45200</v>
      </c>
      <c r="B69" s="16" t="s">
        <v>9</v>
      </c>
      <c r="C69" s="233"/>
      <c r="D69" s="233"/>
      <c r="E69" s="233"/>
      <c r="F69" s="233"/>
      <c r="G69" s="233"/>
      <c r="H69" s="233"/>
    </row>
    <row r="70" spans="1:8" x14ac:dyDescent="0.2">
      <c r="A70" s="16">
        <v>45200</v>
      </c>
      <c r="B70" s="16" t="s">
        <v>10</v>
      </c>
      <c r="C70" s="233"/>
      <c r="D70" s="233"/>
      <c r="E70" s="233"/>
      <c r="F70" s="233"/>
      <c r="G70" s="233"/>
      <c r="H70" s="233"/>
    </row>
    <row r="71" spans="1:8" x14ac:dyDescent="0.2">
      <c r="A71" s="16">
        <v>45200</v>
      </c>
      <c r="B71" s="16" t="s">
        <v>11</v>
      </c>
      <c r="C71" s="233"/>
      <c r="D71" s="233"/>
      <c r="E71" s="233"/>
      <c r="F71" s="233"/>
      <c r="G71" s="233"/>
      <c r="H71" s="233"/>
    </row>
    <row r="72" spans="1:8" x14ac:dyDescent="0.2">
      <c r="A72" s="16">
        <v>45200</v>
      </c>
      <c r="B72" s="16" t="s">
        <v>12</v>
      </c>
      <c r="C72" s="233"/>
      <c r="D72" s="233"/>
      <c r="E72" s="233"/>
      <c r="F72" s="233"/>
      <c r="G72" s="233"/>
      <c r="H72" s="233"/>
    </row>
    <row r="73" spans="1:8" x14ac:dyDescent="0.2">
      <c r="A73" s="16">
        <v>45200</v>
      </c>
      <c r="B73" s="16" t="s">
        <v>13</v>
      </c>
      <c r="C73" s="233"/>
      <c r="D73" s="233"/>
      <c r="E73" s="233"/>
      <c r="F73" s="233"/>
      <c r="G73" s="233"/>
      <c r="H73" s="233"/>
    </row>
    <row r="74" spans="1:8" x14ac:dyDescent="0.2">
      <c r="A74" s="16">
        <v>45200</v>
      </c>
      <c r="B74" s="16" t="s">
        <v>14</v>
      </c>
      <c r="C74" s="233"/>
      <c r="D74" s="233"/>
      <c r="E74" s="233"/>
      <c r="F74" s="233"/>
      <c r="G74" s="233"/>
      <c r="H74" s="233"/>
    </row>
    <row r="75" spans="1:8" x14ac:dyDescent="0.2">
      <c r="A75" s="16">
        <v>45200</v>
      </c>
      <c r="B75" s="16" t="s">
        <v>15</v>
      </c>
      <c r="C75" s="233"/>
      <c r="D75" s="233"/>
      <c r="E75" s="233"/>
      <c r="F75" s="233"/>
      <c r="G75" s="233"/>
      <c r="H75" s="233"/>
    </row>
    <row r="76" spans="1:8" x14ac:dyDescent="0.2">
      <c r="A76" s="16">
        <v>45200</v>
      </c>
      <c r="B76" s="16" t="s">
        <v>16</v>
      </c>
      <c r="C76" s="388"/>
      <c r="D76" s="388"/>
      <c r="E76" s="388"/>
      <c r="F76" s="388"/>
      <c r="G76" s="388"/>
      <c r="H76" s="388"/>
    </row>
    <row r="77" spans="1:8" x14ac:dyDescent="0.2">
      <c r="A77" s="16">
        <v>45200</v>
      </c>
      <c r="B77" s="16" t="s">
        <v>33</v>
      </c>
      <c r="C77" s="233"/>
      <c r="D77" s="233"/>
      <c r="E77" s="233"/>
      <c r="F77" s="233"/>
      <c r="G77" s="233"/>
      <c r="H77" s="233"/>
    </row>
    <row r="78" spans="1:8" x14ac:dyDescent="0.2">
      <c r="A78" s="16">
        <v>45200</v>
      </c>
      <c r="B78" s="16" t="s">
        <v>261</v>
      </c>
      <c r="C78" s="233"/>
      <c r="D78" s="233"/>
      <c r="E78" s="233"/>
      <c r="F78" s="233"/>
      <c r="G78" s="233"/>
      <c r="H78" s="233"/>
    </row>
    <row r="79" spans="1:8" x14ac:dyDescent="0.2">
      <c r="A79" s="16">
        <v>45231</v>
      </c>
      <c r="B79" s="16" t="s">
        <v>18</v>
      </c>
      <c r="C79" s="233"/>
      <c r="D79" s="233"/>
      <c r="E79" s="233"/>
      <c r="F79" s="233"/>
      <c r="G79" s="233"/>
      <c r="H79" s="233"/>
    </row>
    <row r="80" spans="1:8" x14ac:dyDescent="0.2">
      <c r="A80" s="16">
        <v>45231</v>
      </c>
      <c r="B80" s="16" t="s">
        <v>9</v>
      </c>
      <c r="C80" s="233"/>
      <c r="D80" s="233"/>
      <c r="E80" s="233"/>
      <c r="F80" s="233"/>
      <c r="G80" s="233"/>
      <c r="H80" s="233"/>
    </row>
    <row r="81" spans="1:8" x14ac:dyDescent="0.2">
      <c r="A81" s="16">
        <v>45231</v>
      </c>
      <c r="B81" s="16" t="s">
        <v>10</v>
      </c>
      <c r="C81" s="233"/>
      <c r="D81" s="233"/>
      <c r="E81" s="233"/>
      <c r="F81" s="233"/>
      <c r="G81" s="233"/>
      <c r="H81" s="233"/>
    </row>
    <row r="82" spans="1:8" x14ac:dyDescent="0.2">
      <c r="A82" s="16">
        <v>45231</v>
      </c>
      <c r="B82" s="16" t="s">
        <v>11</v>
      </c>
      <c r="C82" s="233"/>
      <c r="D82" s="233"/>
      <c r="E82" s="233"/>
      <c r="F82" s="233"/>
      <c r="G82" s="233"/>
      <c r="H82" s="233"/>
    </row>
    <row r="83" spans="1:8" x14ac:dyDescent="0.2">
      <c r="A83" s="16">
        <v>45231</v>
      </c>
      <c r="B83" s="16" t="s">
        <v>12</v>
      </c>
      <c r="C83" s="233"/>
      <c r="D83" s="233"/>
      <c r="E83" s="233"/>
      <c r="F83" s="233"/>
      <c r="G83" s="233"/>
      <c r="H83" s="233"/>
    </row>
    <row r="84" spans="1:8" x14ac:dyDescent="0.2">
      <c r="A84" s="16">
        <v>45231</v>
      </c>
      <c r="B84" s="16" t="s">
        <v>13</v>
      </c>
      <c r="C84" s="233"/>
      <c r="D84" s="233"/>
      <c r="E84" s="233"/>
      <c r="F84" s="233"/>
      <c r="G84" s="233"/>
      <c r="H84" s="233"/>
    </row>
    <row r="85" spans="1:8" x14ac:dyDescent="0.2">
      <c r="A85" s="16">
        <v>45231</v>
      </c>
      <c r="B85" s="16" t="s">
        <v>14</v>
      </c>
      <c r="C85" s="233"/>
      <c r="D85" s="233"/>
      <c r="E85" s="233"/>
      <c r="F85" s="233"/>
      <c r="G85" s="233"/>
      <c r="H85" s="233"/>
    </row>
    <row r="86" spans="1:8" x14ac:dyDescent="0.2">
      <c r="A86" s="16">
        <v>45231</v>
      </c>
      <c r="B86" s="16" t="s">
        <v>15</v>
      </c>
      <c r="C86" s="233"/>
      <c r="D86" s="233"/>
      <c r="E86" s="233"/>
      <c r="F86" s="233"/>
      <c r="G86" s="233"/>
      <c r="H86" s="233"/>
    </row>
    <row r="87" spans="1:8" x14ac:dyDescent="0.2">
      <c r="A87" s="16">
        <v>45231</v>
      </c>
      <c r="B87" s="16" t="s">
        <v>16</v>
      </c>
      <c r="C87" s="233"/>
      <c r="D87" s="233"/>
      <c r="E87" s="233"/>
      <c r="F87" s="233"/>
      <c r="G87" s="233"/>
      <c r="H87" s="233"/>
    </row>
    <row r="88" spans="1:8" x14ac:dyDescent="0.2">
      <c r="A88" s="16">
        <v>45231</v>
      </c>
      <c r="B88" s="16" t="s">
        <v>33</v>
      </c>
      <c r="C88" s="233"/>
      <c r="D88" s="233"/>
      <c r="E88" s="233"/>
      <c r="F88" s="233"/>
      <c r="G88" s="233"/>
      <c r="H88" s="233"/>
    </row>
    <row r="89" spans="1:8" x14ac:dyDescent="0.2">
      <c r="A89" s="16">
        <v>45231</v>
      </c>
      <c r="B89" s="16" t="s">
        <v>261</v>
      </c>
      <c r="C89" s="233"/>
      <c r="D89" s="233"/>
      <c r="E89" s="233"/>
      <c r="F89" s="233"/>
      <c r="G89" s="233"/>
      <c r="H89" s="233"/>
    </row>
    <row r="90" spans="1:8" x14ac:dyDescent="0.2">
      <c r="A90" s="16">
        <v>45261</v>
      </c>
      <c r="B90" s="16" t="s">
        <v>18</v>
      </c>
      <c r="C90" s="233"/>
      <c r="D90" s="233"/>
      <c r="E90" s="233"/>
      <c r="F90" s="233"/>
      <c r="G90" s="233"/>
      <c r="H90" s="233"/>
    </row>
    <row r="91" spans="1:8" x14ac:dyDescent="0.2">
      <c r="A91" s="16">
        <v>45261</v>
      </c>
      <c r="B91" s="16" t="s">
        <v>9</v>
      </c>
      <c r="C91" s="233"/>
      <c r="D91" s="233"/>
      <c r="E91" s="233"/>
      <c r="F91" s="233"/>
      <c r="G91" s="233"/>
      <c r="H91" s="233"/>
    </row>
    <row r="92" spans="1:8" x14ac:dyDescent="0.2">
      <c r="A92" s="16">
        <v>45261</v>
      </c>
      <c r="B92" s="16" t="s">
        <v>10</v>
      </c>
      <c r="C92" s="233"/>
      <c r="D92" s="233"/>
      <c r="E92" s="233"/>
      <c r="F92" s="233"/>
      <c r="G92" s="233"/>
      <c r="H92" s="233"/>
    </row>
    <row r="93" spans="1:8" x14ac:dyDescent="0.2">
      <c r="A93" s="16">
        <v>45261</v>
      </c>
      <c r="B93" s="16" t="s">
        <v>11</v>
      </c>
      <c r="C93" s="233"/>
      <c r="D93" s="233"/>
      <c r="E93" s="233"/>
      <c r="F93" s="233"/>
      <c r="G93" s="233"/>
      <c r="H93" s="233"/>
    </row>
    <row r="94" spans="1:8" x14ac:dyDescent="0.2">
      <c r="A94" s="16">
        <v>45261</v>
      </c>
      <c r="B94" s="16" t="s">
        <v>12</v>
      </c>
      <c r="C94" s="233"/>
      <c r="D94" s="233"/>
      <c r="E94" s="233"/>
      <c r="F94" s="233"/>
      <c r="G94" s="233"/>
      <c r="H94" s="233"/>
    </row>
    <row r="95" spans="1:8" x14ac:dyDescent="0.2">
      <c r="A95" s="16">
        <v>45261</v>
      </c>
      <c r="B95" s="16" t="s">
        <v>13</v>
      </c>
      <c r="C95" s="233"/>
      <c r="D95" s="233"/>
      <c r="E95" s="233"/>
      <c r="F95" s="233"/>
      <c r="G95" s="233"/>
      <c r="H95" s="233"/>
    </row>
    <row r="96" spans="1:8" x14ac:dyDescent="0.2">
      <c r="A96" s="16">
        <v>45261</v>
      </c>
      <c r="B96" s="16" t="s">
        <v>14</v>
      </c>
      <c r="C96" s="388"/>
      <c r="D96" s="388"/>
      <c r="E96" s="388"/>
      <c r="F96" s="388"/>
      <c r="G96" s="388"/>
      <c r="H96" s="388"/>
    </row>
    <row r="97" spans="1:8" x14ac:dyDescent="0.2">
      <c r="A97" s="16">
        <v>45261</v>
      </c>
      <c r="B97" s="16" t="s">
        <v>15</v>
      </c>
      <c r="C97" s="233"/>
      <c r="D97" s="233"/>
      <c r="E97" s="233"/>
      <c r="F97" s="233"/>
      <c r="G97" s="233"/>
      <c r="H97" s="233"/>
    </row>
    <row r="98" spans="1:8" x14ac:dyDescent="0.2">
      <c r="A98" s="16">
        <v>45261</v>
      </c>
      <c r="B98" s="16" t="s">
        <v>16</v>
      </c>
      <c r="C98" s="233"/>
      <c r="D98" s="233"/>
      <c r="E98" s="233"/>
      <c r="F98" s="233"/>
      <c r="G98" s="233"/>
      <c r="H98" s="233"/>
    </row>
    <row r="99" spans="1:8" x14ac:dyDescent="0.2">
      <c r="A99" s="16">
        <v>45261</v>
      </c>
      <c r="B99" s="16" t="s">
        <v>33</v>
      </c>
      <c r="C99" s="233"/>
      <c r="D99" s="233"/>
      <c r="E99" s="233"/>
      <c r="F99" s="233"/>
      <c r="G99" s="233"/>
      <c r="H99" s="233"/>
    </row>
    <row r="100" spans="1:8" x14ac:dyDescent="0.2">
      <c r="A100" s="16">
        <v>45261</v>
      </c>
      <c r="B100" s="16" t="s">
        <v>261</v>
      </c>
      <c r="C100" s="233"/>
      <c r="D100" s="233"/>
      <c r="E100" s="233"/>
      <c r="F100" s="233"/>
      <c r="G100" s="233"/>
      <c r="H100" s="233"/>
    </row>
    <row r="101" spans="1:8" x14ac:dyDescent="0.2">
      <c r="A101" s="16">
        <v>45292</v>
      </c>
      <c r="B101" s="16" t="s">
        <v>18</v>
      </c>
      <c r="C101" s="233"/>
      <c r="D101" s="233"/>
      <c r="E101" s="233"/>
      <c r="F101" s="233"/>
      <c r="G101" s="233"/>
      <c r="H101" s="233"/>
    </row>
    <row r="102" spans="1:8" x14ac:dyDescent="0.2">
      <c r="A102" s="16">
        <v>45292</v>
      </c>
      <c r="B102" s="16" t="s">
        <v>9</v>
      </c>
      <c r="C102" s="233"/>
      <c r="D102" s="233"/>
      <c r="E102" s="233"/>
      <c r="F102" s="233"/>
      <c r="G102" s="233"/>
      <c r="H102" s="233"/>
    </row>
    <row r="103" spans="1:8" x14ac:dyDescent="0.2">
      <c r="A103" s="16">
        <v>45292</v>
      </c>
      <c r="B103" s="16" t="s">
        <v>10</v>
      </c>
      <c r="C103" s="233"/>
      <c r="D103" s="233"/>
      <c r="E103" s="233"/>
      <c r="F103" s="233"/>
      <c r="G103" s="233"/>
      <c r="H103" s="233"/>
    </row>
    <row r="104" spans="1:8" x14ac:dyDescent="0.2">
      <c r="A104" s="16">
        <v>45292</v>
      </c>
      <c r="B104" s="16" t="s">
        <v>11</v>
      </c>
      <c r="C104" s="233"/>
      <c r="D104" s="233"/>
      <c r="E104" s="233"/>
      <c r="F104" s="233"/>
      <c r="G104" s="233"/>
      <c r="H104" s="233"/>
    </row>
    <row r="105" spans="1:8" x14ac:dyDescent="0.2">
      <c r="A105" s="16">
        <v>45292</v>
      </c>
      <c r="B105" s="16" t="s">
        <v>12</v>
      </c>
      <c r="C105" s="233"/>
      <c r="D105" s="233"/>
      <c r="E105" s="233"/>
      <c r="F105" s="233"/>
      <c r="G105" s="233"/>
      <c r="H105" s="233"/>
    </row>
    <row r="106" spans="1:8" x14ac:dyDescent="0.2">
      <c r="A106" s="16">
        <v>45292</v>
      </c>
      <c r="B106" s="16" t="s">
        <v>13</v>
      </c>
      <c r="C106" s="233"/>
      <c r="D106" s="233"/>
      <c r="E106" s="233"/>
      <c r="F106" s="233"/>
      <c r="G106" s="233"/>
      <c r="H106" s="233"/>
    </row>
    <row r="107" spans="1:8" x14ac:dyDescent="0.2">
      <c r="A107" s="16">
        <v>45292</v>
      </c>
      <c r="B107" s="16" t="s">
        <v>14</v>
      </c>
      <c r="C107" s="233"/>
      <c r="D107" s="233"/>
      <c r="E107" s="233"/>
      <c r="F107" s="233"/>
      <c r="G107" s="233"/>
      <c r="H107" s="233"/>
    </row>
    <row r="108" spans="1:8" x14ac:dyDescent="0.2">
      <c r="A108" s="16">
        <v>45292</v>
      </c>
      <c r="B108" s="16" t="s">
        <v>15</v>
      </c>
      <c r="C108" s="233"/>
      <c r="D108" s="233"/>
      <c r="E108" s="233"/>
      <c r="F108" s="233"/>
      <c r="G108" s="233"/>
      <c r="H108" s="233"/>
    </row>
    <row r="109" spans="1:8" x14ac:dyDescent="0.2">
      <c r="A109" s="16">
        <v>45292</v>
      </c>
      <c r="B109" s="16" t="s">
        <v>16</v>
      </c>
      <c r="C109" s="233"/>
      <c r="D109" s="233"/>
      <c r="E109" s="233"/>
      <c r="F109" s="233"/>
      <c r="G109" s="233"/>
      <c r="H109" s="233"/>
    </row>
    <row r="110" spans="1:8" x14ac:dyDescent="0.2">
      <c r="A110" s="16">
        <v>45292</v>
      </c>
      <c r="B110" s="16" t="s">
        <v>33</v>
      </c>
      <c r="C110" s="233"/>
      <c r="D110" s="233"/>
      <c r="E110" s="233"/>
      <c r="F110" s="233"/>
      <c r="G110" s="233"/>
      <c r="H110" s="233"/>
    </row>
    <row r="111" spans="1:8" x14ac:dyDescent="0.2">
      <c r="A111" s="16">
        <v>45292</v>
      </c>
      <c r="B111" s="16" t="s">
        <v>261</v>
      </c>
      <c r="C111" s="233"/>
      <c r="D111" s="233"/>
      <c r="E111" s="233"/>
      <c r="F111" s="233"/>
      <c r="G111" s="233"/>
      <c r="H111" s="233"/>
    </row>
    <row r="112" spans="1:8" x14ac:dyDescent="0.2">
      <c r="A112" s="16">
        <v>45323</v>
      </c>
      <c r="B112" s="16" t="s">
        <v>18</v>
      </c>
      <c r="C112" s="233"/>
      <c r="D112" s="233"/>
      <c r="E112" s="233"/>
      <c r="F112" s="233"/>
      <c r="G112" s="233"/>
      <c r="H112" s="233"/>
    </row>
    <row r="113" spans="1:8" x14ac:dyDescent="0.2">
      <c r="A113" s="16">
        <v>45323</v>
      </c>
      <c r="B113" s="16" t="s">
        <v>9</v>
      </c>
      <c r="C113" s="233"/>
      <c r="D113" s="233"/>
      <c r="E113" s="233"/>
      <c r="F113" s="233"/>
      <c r="G113" s="233"/>
      <c r="H113" s="233"/>
    </row>
    <row r="114" spans="1:8" x14ac:dyDescent="0.2">
      <c r="A114" s="16">
        <v>45323</v>
      </c>
      <c r="B114" s="16" t="s">
        <v>10</v>
      </c>
      <c r="C114" s="233"/>
      <c r="D114" s="233"/>
      <c r="E114" s="233"/>
      <c r="F114" s="233"/>
      <c r="G114" s="233"/>
      <c r="H114" s="233"/>
    </row>
    <row r="115" spans="1:8" x14ac:dyDescent="0.2">
      <c r="A115" s="16">
        <v>45323</v>
      </c>
      <c r="B115" s="16" t="s">
        <v>11</v>
      </c>
      <c r="C115" s="233"/>
      <c r="D115" s="233"/>
      <c r="E115" s="233"/>
      <c r="F115" s="233"/>
      <c r="G115" s="233"/>
      <c r="H115" s="233"/>
    </row>
    <row r="116" spans="1:8" x14ac:dyDescent="0.2">
      <c r="A116" s="16">
        <v>45323</v>
      </c>
      <c r="B116" s="16" t="s">
        <v>12</v>
      </c>
      <c r="C116" s="388"/>
      <c r="D116" s="388"/>
      <c r="E116" s="388"/>
      <c r="F116" s="388"/>
      <c r="G116" s="388"/>
      <c r="H116" s="388"/>
    </row>
    <row r="117" spans="1:8" x14ac:dyDescent="0.2">
      <c r="A117" s="16">
        <v>45323</v>
      </c>
      <c r="B117" s="16" t="s">
        <v>13</v>
      </c>
      <c r="C117" s="233"/>
      <c r="D117" s="233"/>
      <c r="E117" s="233"/>
      <c r="F117" s="233"/>
      <c r="G117" s="233"/>
      <c r="H117" s="233"/>
    </row>
    <row r="118" spans="1:8" x14ac:dyDescent="0.2">
      <c r="A118" s="16">
        <v>45323</v>
      </c>
      <c r="B118" s="16" t="s">
        <v>14</v>
      </c>
      <c r="C118" s="233"/>
      <c r="D118" s="233"/>
      <c r="E118" s="233"/>
      <c r="F118" s="233"/>
      <c r="G118" s="233"/>
      <c r="H118" s="233"/>
    </row>
    <row r="119" spans="1:8" x14ac:dyDescent="0.2">
      <c r="A119" s="16">
        <v>45323</v>
      </c>
      <c r="B119" s="16" t="s">
        <v>15</v>
      </c>
      <c r="C119" s="233"/>
      <c r="D119" s="233"/>
      <c r="E119" s="233"/>
      <c r="F119" s="233"/>
      <c r="G119" s="233"/>
      <c r="H119" s="233"/>
    </row>
    <row r="120" spans="1:8" x14ac:dyDescent="0.2">
      <c r="A120" s="16">
        <v>45323</v>
      </c>
      <c r="B120" s="16" t="s">
        <v>16</v>
      </c>
      <c r="C120" s="233"/>
      <c r="D120" s="233"/>
      <c r="E120" s="233"/>
      <c r="F120" s="233"/>
      <c r="G120" s="233"/>
      <c r="H120" s="233"/>
    </row>
    <row r="121" spans="1:8" x14ac:dyDescent="0.2">
      <c r="A121" s="16">
        <v>45323</v>
      </c>
      <c r="B121" s="16" t="s">
        <v>33</v>
      </c>
      <c r="C121" s="233"/>
      <c r="D121" s="233"/>
      <c r="E121" s="233"/>
      <c r="F121" s="233"/>
      <c r="G121" s="233"/>
      <c r="H121" s="233"/>
    </row>
    <row r="122" spans="1:8" x14ac:dyDescent="0.2">
      <c r="A122" s="16">
        <v>45323</v>
      </c>
      <c r="B122" s="16" t="s">
        <v>261</v>
      </c>
      <c r="C122" s="233"/>
      <c r="D122" s="233"/>
      <c r="E122" s="233"/>
      <c r="F122" s="233"/>
      <c r="G122" s="233"/>
      <c r="H122" s="233"/>
    </row>
    <row r="123" spans="1:8" x14ac:dyDescent="0.2">
      <c r="A123" s="16">
        <v>45352</v>
      </c>
      <c r="B123" s="16" t="s">
        <v>18</v>
      </c>
      <c r="C123" s="233"/>
      <c r="D123" s="233"/>
      <c r="E123" s="233"/>
      <c r="F123" s="233"/>
      <c r="G123" s="233"/>
      <c r="H123" s="233"/>
    </row>
    <row r="124" spans="1:8" x14ac:dyDescent="0.2">
      <c r="A124" s="16">
        <v>45352</v>
      </c>
      <c r="B124" s="16" t="s">
        <v>9</v>
      </c>
      <c r="C124" s="233"/>
      <c r="D124" s="233"/>
      <c r="E124" s="233"/>
      <c r="F124" s="233"/>
      <c r="G124" s="233"/>
      <c r="H124" s="233"/>
    </row>
    <row r="125" spans="1:8" x14ac:dyDescent="0.2">
      <c r="A125" s="16">
        <v>45352</v>
      </c>
      <c r="B125" s="16" t="s">
        <v>10</v>
      </c>
      <c r="C125" s="233"/>
      <c r="D125" s="233"/>
      <c r="E125" s="233"/>
      <c r="F125" s="233"/>
      <c r="G125" s="233"/>
      <c r="H125" s="233"/>
    </row>
    <row r="126" spans="1:8" x14ac:dyDescent="0.2">
      <c r="A126" s="16">
        <v>45352</v>
      </c>
      <c r="B126" s="16" t="s">
        <v>11</v>
      </c>
      <c r="C126" s="233"/>
      <c r="D126" s="233"/>
      <c r="E126" s="233"/>
      <c r="F126" s="233"/>
      <c r="G126" s="233"/>
      <c r="H126" s="233"/>
    </row>
    <row r="127" spans="1:8" x14ac:dyDescent="0.2">
      <c r="A127" s="16">
        <v>45352</v>
      </c>
      <c r="B127" s="16" t="s">
        <v>12</v>
      </c>
      <c r="C127" s="233"/>
      <c r="D127" s="233"/>
      <c r="E127" s="233"/>
      <c r="F127" s="233"/>
      <c r="G127" s="233"/>
      <c r="H127" s="233"/>
    </row>
    <row r="128" spans="1:8" x14ac:dyDescent="0.2">
      <c r="A128" s="16">
        <v>45352</v>
      </c>
      <c r="B128" s="16" t="s">
        <v>13</v>
      </c>
      <c r="C128" s="233"/>
      <c r="D128" s="233"/>
      <c r="E128" s="233"/>
      <c r="F128" s="233"/>
      <c r="G128" s="233"/>
      <c r="H128" s="233"/>
    </row>
    <row r="129" spans="1:8" x14ac:dyDescent="0.2">
      <c r="A129" s="16">
        <v>45352</v>
      </c>
      <c r="B129" s="16" t="s">
        <v>14</v>
      </c>
      <c r="C129" s="233"/>
      <c r="D129" s="233"/>
      <c r="E129" s="233"/>
      <c r="F129" s="233"/>
      <c r="G129" s="233"/>
      <c r="H129" s="233"/>
    </row>
    <row r="130" spans="1:8" x14ac:dyDescent="0.2">
      <c r="A130" s="16">
        <v>45352</v>
      </c>
      <c r="B130" s="16" t="s">
        <v>15</v>
      </c>
      <c r="C130" s="233"/>
      <c r="D130" s="233"/>
      <c r="E130" s="233"/>
      <c r="F130" s="233"/>
      <c r="G130" s="233"/>
      <c r="H130" s="233"/>
    </row>
    <row r="131" spans="1:8" x14ac:dyDescent="0.2">
      <c r="A131" s="16">
        <v>45352</v>
      </c>
      <c r="B131" s="16" t="s">
        <v>16</v>
      </c>
      <c r="C131" s="233"/>
      <c r="D131" s="233"/>
      <c r="E131" s="233"/>
      <c r="F131" s="233"/>
      <c r="G131" s="233"/>
      <c r="H131" s="233"/>
    </row>
    <row r="132" spans="1:8" x14ac:dyDescent="0.2">
      <c r="A132" s="16">
        <v>45352</v>
      </c>
      <c r="B132" s="16" t="s">
        <v>33</v>
      </c>
      <c r="C132" s="233"/>
      <c r="D132" s="233"/>
      <c r="E132" s="233"/>
      <c r="F132" s="233"/>
      <c r="G132" s="233"/>
      <c r="H132" s="233"/>
    </row>
    <row r="133" spans="1:8" x14ac:dyDescent="0.2">
      <c r="A133" s="16">
        <v>45352</v>
      </c>
      <c r="B133" s="16" t="s">
        <v>261</v>
      </c>
      <c r="C133" s="233"/>
      <c r="D133" s="233"/>
      <c r="E133" s="233"/>
      <c r="F133" s="233"/>
      <c r="G133" s="233"/>
      <c r="H133" s="233"/>
    </row>
  </sheetData>
  <mergeCells count="4">
    <mergeCell ref="C116:H116"/>
    <mergeCell ref="C57:H57"/>
    <mergeCell ref="C76:H76"/>
    <mergeCell ref="C96:H96"/>
  </mergeCell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D4585-769F-4963-96F1-4F90992B85DE}">
  <dimension ref="A1:C133"/>
  <sheetViews>
    <sheetView topLeftCell="A15" workbookViewId="0">
      <selection activeCell="C55" sqref="C55"/>
    </sheetView>
  </sheetViews>
  <sheetFormatPr defaultColWidth="9.33203125" defaultRowHeight="15.75" x14ac:dyDescent="0.25"/>
  <cols>
    <col min="1" max="1" width="10.1640625" style="18" bestFit="1" customWidth="1"/>
    <col min="2" max="2" width="29.1640625" style="18" bestFit="1" customWidth="1"/>
    <col min="3" max="3" width="18" style="18" customWidth="1"/>
    <col min="4" max="16384" width="9.33203125" style="18"/>
  </cols>
  <sheetData>
    <row r="1" spans="1:3" x14ac:dyDescent="0.25">
      <c r="A1" s="1" t="s">
        <v>0</v>
      </c>
      <c r="B1" s="1" t="s">
        <v>17</v>
      </c>
      <c r="C1" s="2" t="s">
        <v>35</v>
      </c>
    </row>
    <row r="2" spans="1:3" x14ac:dyDescent="0.25">
      <c r="A2" s="16">
        <v>45017</v>
      </c>
      <c r="B2" s="16" t="s">
        <v>18</v>
      </c>
      <c r="C2" s="22">
        <v>0</v>
      </c>
    </row>
    <row r="3" spans="1:3" x14ac:dyDescent="0.25">
      <c r="A3" s="16">
        <v>45017</v>
      </c>
      <c r="B3" s="16" t="s">
        <v>9</v>
      </c>
      <c r="C3" s="22">
        <v>0</v>
      </c>
    </row>
    <row r="4" spans="1:3" x14ac:dyDescent="0.25">
      <c r="A4" s="16">
        <v>45017</v>
      </c>
      <c r="B4" s="16" t="s">
        <v>10</v>
      </c>
      <c r="C4" s="22">
        <v>0</v>
      </c>
    </row>
    <row r="5" spans="1:3" x14ac:dyDescent="0.25">
      <c r="A5" s="16">
        <v>45017</v>
      </c>
      <c r="B5" s="16" t="s">
        <v>11</v>
      </c>
      <c r="C5" s="22">
        <v>0</v>
      </c>
    </row>
    <row r="6" spans="1:3" x14ac:dyDescent="0.25">
      <c r="A6" s="16">
        <v>45017</v>
      </c>
      <c r="B6" s="16" t="s">
        <v>12</v>
      </c>
      <c r="C6" s="22">
        <v>0</v>
      </c>
    </row>
    <row r="7" spans="1:3" x14ac:dyDescent="0.25">
      <c r="A7" s="16">
        <v>45017</v>
      </c>
      <c r="B7" s="16" t="s">
        <v>13</v>
      </c>
      <c r="C7" s="22">
        <v>0</v>
      </c>
    </row>
    <row r="8" spans="1:3" x14ac:dyDescent="0.25">
      <c r="A8" s="16">
        <v>45017</v>
      </c>
      <c r="B8" s="16" t="s">
        <v>14</v>
      </c>
      <c r="C8" s="22">
        <v>0</v>
      </c>
    </row>
    <row r="9" spans="1:3" x14ac:dyDescent="0.25">
      <c r="A9" s="16">
        <v>45017</v>
      </c>
      <c r="B9" s="16" t="s">
        <v>15</v>
      </c>
      <c r="C9" s="22">
        <v>0</v>
      </c>
    </row>
    <row r="10" spans="1:3" x14ac:dyDescent="0.25">
      <c r="A10" s="16">
        <v>45017</v>
      </c>
      <c r="B10" s="16" t="s">
        <v>16</v>
      </c>
      <c r="C10" s="22">
        <v>0</v>
      </c>
    </row>
    <row r="11" spans="1:3" x14ac:dyDescent="0.25">
      <c r="A11" s="16">
        <v>45017</v>
      </c>
      <c r="B11" s="16" t="s">
        <v>33</v>
      </c>
      <c r="C11" s="22">
        <v>0</v>
      </c>
    </row>
    <row r="12" spans="1:3" x14ac:dyDescent="0.25">
      <c r="A12" s="16">
        <v>45017</v>
      </c>
      <c r="B12" s="16" t="s">
        <v>261</v>
      </c>
      <c r="C12" s="22">
        <v>0</v>
      </c>
    </row>
    <row r="13" spans="1:3" x14ac:dyDescent="0.25">
      <c r="A13" s="16">
        <v>45047</v>
      </c>
      <c r="B13" s="16" t="s">
        <v>18</v>
      </c>
      <c r="C13" s="22">
        <v>0</v>
      </c>
    </row>
    <row r="14" spans="1:3" x14ac:dyDescent="0.25">
      <c r="A14" s="16">
        <v>45047</v>
      </c>
      <c r="B14" s="16" t="s">
        <v>9</v>
      </c>
      <c r="C14" s="22">
        <v>0</v>
      </c>
    </row>
    <row r="15" spans="1:3" x14ac:dyDescent="0.25">
      <c r="A15" s="16">
        <v>45047</v>
      </c>
      <c r="B15" s="16" t="s">
        <v>10</v>
      </c>
      <c r="C15" s="22">
        <v>0</v>
      </c>
    </row>
    <row r="16" spans="1:3" x14ac:dyDescent="0.25">
      <c r="A16" s="16">
        <v>45047</v>
      </c>
      <c r="B16" s="16" t="s">
        <v>11</v>
      </c>
      <c r="C16" s="22">
        <v>0</v>
      </c>
    </row>
    <row r="17" spans="1:3" x14ac:dyDescent="0.25">
      <c r="A17" s="16">
        <v>45047</v>
      </c>
      <c r="B17" s="16" t="s">
        <v>12</v>
      </c>
      <c r="C17" s="22">
        <v>0</v>
      </c>
    </row>
    <row r="18" spans="1:3" x14ac:dyDescent="0.25">
      <c r="A18" s="16">
        <v>45047</v>
      </c>
      <c r="B18" s="16" t="s">
        <v>13</v>
      </c>
      <c r="C18" s="22">
        <v>0</v>
      </c>
    </row>
    <row r="19" spans="1:3" x14ac:dyDescent="0.25">
      <c r="A19" s="16">
        <v>45047</v>
      </c>
      <c r="B19" s="16" t="s">
        <v>14</v>
      </c>
      <c r="C19" s="22">
        <v>0</v>
      </c>
    </row>
    <row r="20" spans="1:3" x14ac:dyDescent="0.25">
      <c r="A20" s="16">
        <v>45047</v>
      </c>
      <c r="B20" s="16" t="s">
        <v>15</v>
      </c>
      <c r="C20" s="22">
        <v>0</v>
      </c>
    </row>
    <row r="21" spans="1:3" x14ac:dyDescent="0.25">
      <c r="A21" s="16">
        <v>45047</v>
      </c>
      <c r="B21" s="16" t="s">
        <v>16</v>
      </c>
      <c r="C21" s="22">
        <v>0</v>
      </c>
    </row>
    <row r="22" spans="1:3" x14ac:dyDescent="0.25">
      <c r="A22" s="16">
        <v>45047</v>
      </c>
      <c r="B22" s="16" t="s">
        <v>33</v>
      </c>
      <c r="C22" s="22">
        <v>0</v>
      </c>
    </row>
    <row r="23" spans="1:3" x14ac:dyDescent="0.25">
      <c r="A23" s="16">
        <v>45047</v>
      </c>
      <c r="B23" s="16" t="s">
        <v>261</v>
      </c>
      <c r="C23" s="22">
        <v>0</v>
      </c>
    </row>
    <row r="24" spans="1:3" x14ac:dyDescent="0.25">
      <c r="A24" s="16">
        <v>45078</v>
      </c>
      <c r="B24" s="16" t="s">
        <v>18</v>
      </c>
      <c r="C24" s="22">
        <v>0.54110000000000003</v>
      </c>
    </row>
    <row r="25" spans="1:3" x14ac:dyDescent="0.25">
      <c r="A25" s="16">
        <v>45078</v>
      </c>
      <c r="B25" s="16" t="s">
        <v>9</v>
      </c>
      <c r="C25" s="22">
        <v>0</v>
      </c>
    </row>
    <row r="26" spans="1:3" x14ac:dyDescent="0.25">
      <c r="A26" s="16">
        <v>45078</v>
      </c>
      <c r="B26" s="16" t="s">
        <v>10</v>
      </c>
      <c r="C26" s="22">
        <v>0</v>
      </c>
    </row>
    <row r="27" spans="1:3" x14ac:dyDescent="0.25">
      <c r="A27" s="16">
        <v>45078</v>
      </c>
      <c r="B27" s="16" t="s">
        <v>11</v>
      </c>
      <c r="C27" s="22">
        <v>0</v>
      </c>
    </row>
    <row r="28" spans="1:3" x14ac:dyDescent="0.25">
      <c r="A28" s="16">
        <v>45078</v>
      </c>
      <c r="B28" s="16" t="s">
        <v>12</v>
      </c>
      <c r="C28" s="22">
        <v>0</v>
      </c>
    </row>
    <row r="29" spans="1:3" x14ac:dyDescent="0.25">
      <c r="A29" s="16">
        <v>45078</v>
      </c>
      <c r="B29" s="16" t="s">
        <v>13</v>
      </c>
      <c r="C29" s="22">
        <v>0</v>
      </c>
    </row>
    <row r="30" spans="1:3" x14ac:dyDescent="0.25">
      <c r="A30" s="16">
        <v>45078</v>
      </c>
      <c r="B30" s="16" t="s">
        <v>14</v>
      </c>
      <c r="C30" s="22">
        <v>0</v>
      </c>
    </row>
    <row r="31" spans="1:3" x14ac:dyDescent="0.25">
      <c r="A31" s="16">
        <v>45078</v>
      </c>
      <c r="B31" s="16" t="s">
        <v>15</v>
      </c>
      <c r="C31" s="22">
        <v>0.58330000000000004</v>
      </c>
    </row>
    <row r="32" spans="1:3" x14ac:dyDescent="0.25">
      <c r="A32" s="16">
        <v>45078</v>
      </c>
      <c r="B32" s="16" t="s">
        <v>16</v>
      </c>
      <c r="C32" s="22">
        <v>0</v>
      </c>
    </row>
    <row r="33" spans="1:3" x14ac:dyDescent="0.25">
      <c r="A33" s="16">
        <v>45078</v>
      </c>
      <c r="B33" s="16" t="s">
        <v>33</v>
      </c>
      <c r="C33" s="22">
        <v>0.75229999999999997</v>
      </c>
    </row>
    <row r="34" spans="1:3" x14ac:dyDescent="0.25">
      <c r="A34" s="16">
        <v>45078</v>
      </c>
      <c r="B34" s="16" t="s">
        <v>261</v>
      </c>
      <c r="C34" s="22">
        <v>0</v>
      </c>
    </row>
    <row r="35" spans="1:3" x14ac:dyDescent="0.25">
      <c r="A35" s="16">
        <v>45108</v>
      </c>
      <c r="B35" s="16" t="s">
        <v>18</v>
      </c>
      <c r="C35" s="22">
        <v>0.63980000000000004</v>
      </c>
    </row>
    <row r="36" spans="1:3" x14ac:dyDescent="0.25">
      <c r="A36" s="16">
        <v>45108</v>
      </c>
      <c r="B36" s="16" t="s">
        <v>9</v>
      </c>
      <c r="C36" s="22">
        <v>0.85499999999999998</v>
      </c>
    </row>
    <row r="37" spans="1:3" x14ac:dyDescent="0.25">
      <c r="A37" s="16">
        <v>45108</v>
      </c>
      <c r="B37" s="16" t="s">
        <v>10</v>
      </c>
      <c r="C37" s="22">
        <v>0.81599999999999995</v>
      </c>
    </row>
    <row r="38" spans="1:3" x14ac:dyDescent="0.25">
      <c r="A38" s="16">
        <v>45108</v>
      </c>
      <c r="B38" s="16" t="s">
        <v>11</v>
      </c>
      <c r="C38" s="22">
        <v>0</v>
      </c>
    </row>
    <row r="39" spans="1:3" x14ac:dyDescent="0.25">
      <c r="A39" s="16">
        <v>45108</v>
      </c>
      <c r="B39" s="16" t="s">
        <v>12</v>
      </c>
      <c r="C39" s="22">
        <v>0.8</v>
      </c>
    </row>
    <row r="40" spans="1:3" x14ac:dyDescent="0.25">
      <c r="A40" s="16">
        <v>45108</v>
      </c>
      <c r="B40" s="16" t="s">
        <v>13</v>
      </c>
      <c r="C40" s="22">
        <v>0</v>
      </c>
    </row>
    <row r="41" spans="1:3" x14ac:dyDescent="0.25">
      <c r="A41" s="16">
        <v>45108</v>
      </c>
      <c r="B41" s="16" t="s">
        <v>14</v>
      </c>
      <c r="C41" s="22">
        <v>0.78259999999999996</v>
      </c>
    </row>
    <row r="42" spans="1:3" x14ac:dyDescent="0.25">
      <c r="A42" s="16">
        <v>45108</v>
      </c>
      <c r="B42" s="16" t="s">
        <v>15</v>
      </c>
      <c r="C42" s="22">
        <v>0.73599999999999999</v>
      </c>
    </row>
    <row r="43" spans="1:3" x14ac:dyDescent="0.25">
      <c r="A43" s="16">
        <v>45108</v>
      </c>
      <c r="B43" s="16" t="s">
        <v>16</v>
      </c>
      <c r="C43" s="22">
        <v>0.75</v>
      </c>
    </row>
    <row r="44" spans="1:3" x14ac:dyDescent="0.25">
      <c r="A44" s="16">
        <v>45108</v>
      </c>
      <c r="B44" s="16" t="s">
        <v>33</v>
      </c>
      <c r="C44" s="22">
        <v>0.95779999999999998</v>
      </c>
    </row>
    <row r="45" spans="1:3" x14ac:dyDescent="0.25">
      <c r="A45" s="16">
        <v>45108</v>
      </c>
      <c r="B45" s="16" t="s">
        <v>261</v>
      </c>
      <c r="C45" s="22">
        <v>0</v>
      </c>
    </row>
    <row r="46" spans="1:3" x14ac:dyDescent="0.25">
      <c r="A46" s="16">
        <v>45139</v>
      </c>
      <c r="B46" s="16" t="s">
        <v>18</v>
      </c>
      <c r="C46" s="22">
        <v>0.72399999999999998</v>
      </c>
    </row>
    <row r="47" spans="1:3" x14ac:dyDescent="0.25">
      <c r="A47" s="16">
        <v>45139</v>
      </c>
      <c r="B47" s="16" t="s">
        <v>9</v>
      </c>
      <c r="C47" s="22">
        <v>0.81</v>
      </c>
    </row>
    <row r="48" spans="1:3" x14ac:dyDescent="0.25">
      <c r="A48" s="16">
        <v>45139</v>
      </c>
      <c r="B48" s="16" t="s">
        <v>10</v>
      </c>
      <c r="C48" s="22">
        <v>0</v>
      </c>
    </row>
    <row r="49" spans="1:3" x14ac:dyDescent="0.25">
      <c r="A49" s="16">
        <v>45139</v>
      </c>
      <c r="B49" s="16" t="s">
        <v>11</v>
      </c>
      <c r="C49" s="22">
        <v>0</v>
      </c>
    </row>
    <row r="50" spans="1:3" x14ac:dyDescent="0.25">
      <c r="A50" s="16">
        <v>45139</v>
      </c>
      <c r="B50" s="16" t="s">
        <v>12</v>
      </c>
      <c r="C50" s="22">
        <v>0.86</v>
      </c>
    </row>
    <row r="51" spans="1:3" x14ac:dyDescent="0.25">
      <c r="A51" s="16">
        <v>45139</v>
      </c>
      <c r="B51" s="16" t="s">
        <v>13</v>
      </c>
      <c r="C51" s="22">
        <v>0.81</v>
      </c>
    </row>
    <row r="52" spans="1:3" x14ac:dyDescent="0.25">
      <c r="A52" s="16">
        <v>45139</v>
      </c>
      <c r="B52" s="16" t="s">
        <v>14</v>
      </c>
      <c r="C52" s="22">
        <v>0</v>
      </c>
    </row>
    <row r="53" spans="1:3" x14ac:dyDescent="0.25">
      <c r="A53" s="16">
        <v>45139</v>
      </c>
      <c r="B53" s="16" t="s">
        <v>15</v>
      </c>
      <c r="C53" s="22">
        <v>0.7026</v>
      </c>
    </row>
    <row r="54" spans="1:3" x14ac:dyDescent="0.25">
      <c r="A54" s="16">
        <v>45139</v>
      </c>
      <c r="B54" s="16" t="s">
        <v>16</v>
      </c>
      <c r="C54" s="22">
        <v>0.8</v>
      </c>
    </row>
    <row r="55" spans="1:3" x14ac:dyDescent="0.25">
      <c r="A55" s="16">
        <v>45139</v>
      </c>
      <c r="B55" s="16" t="s">
        <v>33</v>
      </c>
      <c r="C55" s="22">
        <v>0.9556</v>
      </c>
    </row>
    <row r="56" spans="1:3" x14ac:dyDescent="0.25">
      <c r="A56" s="16">
        <v>45139</v>
      </c>
      <c r="B56" s="16" t="s">
        <v>261</v>
      </c>
      <c r="C56" s="22">
        <v>0</v>
      </c>
    </row>
    <row r="57" spans="1:3" x14ac:dyDescent="0.25">
      <c r="A57" s="16">
        <v>45170</v>
      </c>
      <c r="B57" s="16" t="s">
        <v>18</v>
      </c>
      <c r="C57" s="23"/>
    </row>
    <row r="58" spans="1:3" x14ac:dyDescent="0.25">
      <c r="A58" s="16">
        <v>45170</v>
      </c>
      <c r="B58" s="16" t="s">
        <v>9</v>
      </c>
      <c r="C58" s="23"/>
    </row>
    <row r="59" spans="1:3" x14ac:dyDescent="0.25">
      <c r="A59" s="16">
        <v>45170</v>
      </c>
      <c r="B59" s="16" t="s">
        <v>10</v>
      </c>
      <c r="C59" s="23"/>
    </row>
    <row r="60" spans="1:3" x14ac:dyDescent="0.25">
      <c r="A60" s="16">
        <v>45170</v>
      </c>
      <c r="B60" s="16" t="s">
        <v>11</v>
      </c>
      <c r="C60" s="23"/>
    </row>
    <row r="61" spans="1:3" x14ac:dyDescent="0.25">
      <c r="A61" s="16">
        <v>45170</v>
      </c>
      <c r="B61" s="16" t="s">
        <v>12</v>
      </c>
      <c r="C61" s="23"/>
    </row>
    <row r="62" spans="1:3" x14ac:dyDescent="0.25">
      <c r="A62" s="16">
        <v>45170</v>
      </c>
      <c r="B62" s="16" t="s">
        <v>13</v>
      </c>
      <c r="C62" s="23"/>
    </row>
    <row r="63" spans="1:3" x14ac:dyDescent="0.25">
      <c r="A63" s="16">
        <v>45170</v>
      </c>
      <c r="B63" s="16" t="s">
        <v>14</v>
      </c>
      <c r="C63" s="23"/>
    </row>
    <row r="64" spans="1:3" x14ac:dyDescent="0.25">
      <c r="A64" s="16">
        <v>45170</v>
      </c>
      <c r="B64" s="16" t="s">
        <v>15</v>
      </c>
      <c r="C64" s="23"/>
    </row>
    <row r="65" spans="1:3" x14ac:dyDescent="0.25">
      <c r="A65" s="16">
        <v>45170</v>
      </c>
      <c r="B65" s="16" t="s">
        <v>16</v>
      </c>
      <c r="C65" s="23"/>
    </row>
    <row r="66" spans="1:3" x14ac:dyDescent="0.25">
      <c r="A66" s="16">
        <v>45170</v>
      </c>
      <c r="B66" s="16" t="s">
        <v>33</v>
      </c>
      <c r="C66" s="23"/>
    </row>
    <row r="67" spans="1:3" x14ac:dyDescent="0.25">
      <c r="A67" s="16">
        <v>45170</v>
      </c>
      <c r="B67" s="16" t="s">
        <v>261</v>
      </c>
      <c r="C67" s="23"/>
    </row>
    <row r="68" spans="1:3" x14ac:dyDescent="0.25">
      <c r="A68" s="16">
        <v>45200</v>
      </c>
      <c r="B68" s="16" t="s">
        <v>18</v>
      </c>
      <c r="C68" s="23"/>
    </row>
    <row r="69" spans="1:3" x14ac:dyDescent="0.25">
      <c r="A69" s="16">
        <v>45200</v>
      </c>
      <c r="B69" s="16" t="s">
        <v>9</v>
      </c>
      <c r="C69" s="23"/>
    </row>
    <row r="70" spans="1:3" x14ac:dyDescent="0.25">
      <c r="A70" s="16">
        <v>45200</v>
      </c>
      <c r="B70" s="16" t="s">
        <v>10</v>
      </c>
      <c r="C70" s="23"/>
    </row>
    <row r="71" spans="1:3" x14ac:dyDescent="0.25">
      <c r="A71" s="16">
        <v>45200</v>
      </c>
      <c r="B71" s="16" t="s">
        <v>11</v>
      </c>
      <c r="C71" s="23"/>
    </row>
    <row r="72" spans="1:3" x14ac:dyDescent="0.25">
      <c r="A72" s="16">
        <v>45200</v>
      </c>
      <c r="B72" s="16" t="s">
        <v>12</v>
      </c>
      <c r="C72" s="23"/>
    </row>
    <row r="73" spans="1:3" x14ac:dyDescent="0.25">
      <c r="A73" s="16">
        <v>45200</v>
      </c>
      <c r="B73" s="16" t="s">
        <v>13</v>
      </c>
      <c r="C73" s="23"/>
    </row>
    <row r="74" spans="1:3" x14ac:dyDescent="0.25">
      <c r="A74" s="16">
        <v>45200</v>
      </c>
      <c r="B74" s="16" t="s">
        <v>14</v>
      </c>
      <c r="C74" s="23"/>
    </row>
    <row r="75" spans="1:3" x14ac:dyDescent="0.25">
      <c r="A75" s="16">
        <v>45200</v>
      </c>
      <c r="B75" s="16" t="s">
        <v>15</v>
      </c>
      <c r="C75" s="23"/>
    </row>
    <row r="76" spans="1:3" x14ac:dyDescent="0.25">
      <c r="A76" s="16">
        <v>45200</v>
      </c>
      <c r="B76" s="16" t="s">
        <v>16</v>
      </c>
      <c r="C76" s="23"/>
    </row>
    <row r="77" spans="1:3" x14ac:dyDescent="0.25">
      <c r="A77" s="16">
        <v>45200</v>
      </c>
      <c r="B77" s="16" t="s">
        <v>33</v>
      </c>
      <c r="C77" s="23"/>
    </row>
    <row r="78" spans="1:3" x14ac:dyDescent="0.25">
      <c r="A78" s="16">
        <v>45200</v>
      </c>
      <c r="B78" s="16" t="s">
        <v>261</v>
      </c>
      <c r="C78" s="23"/>
    </row>
    <row r="79" spans="1:3" x14ac:dyDescent="0.25">
      <c r="A79" s="16">
        <v>45231</v>
      </c>
      <c r="B79" s="16" t="s">
        <v>18</v>
      </c>
      <c r="C79" s="23"/>
    </row>
    <row r="80" spans="1:3" x14ac:dyDescent="0.25">
      <c r="A80" s="16">
        <v>45231</v>
      </c>
      <c r="B80" s="16" t="s">
        <v>9</v>
      </c>
      <c r="C80" s="23"/>
    </row>
    <row r="81" spans="1:3" x14ac:dyDescent="0.25">
      <c r="A81" s="16">
        <v>45231</v>
      </c>
      <c r="B81" s="16" t="s">
        <v>10</v>
      </c>
      <c r="C81" s="23"/>
    </row>
    <row r="82" spans="1:3" x14ac:dyDescent="0.25">
      <c r="A82" s="16">
        <v>45231</v>
      </c>
      <c r="B82" s="16" t="s">
        <v>11</v>
      </c>
      <c r="C82" s="23"/>
    </row>
    <row r="83" spans="1:3" x14ac:dyDescent="0.25">
      <c r="A83" s="16">
        <v>45231</v>
      </c>
      <c r="B83" s="16" t="s">
        <v>12</v>
      </c>
      <c r="C83" s="23"/>
    </row>
    <row r="84" spans="1:3" x14ac:dyDescent="0.25">
      <c r="A84" s="16">
        <v>45231</v>
      </c>
      <c r="B84" s="16" t="s">
        <v>13</v>
      </c>
      <c r="C84" s="23"/>
    </row>
    <row r="85" spans="1:3" x14ac:dyDescent="0.25">
      <c r="A85" s="16">
        <v>45231</v>
      </c>
      <c r="B85" s="16" t="s">
        <v>14</v>
      </c>
      <c r="C85" s="23"/>
    </row>
    <row r="86" spans="1:3" x14ac:dyDescent="0.25">
      <c r="A86" s="16">
        <v>45231</v>
      </c>
      <c r="B86" s="16" t="s">
        <v>15</v>
      </c>
      <c r="C86" s="23"/>
    </row>
    <row r="87" spans="1:3" x14ac:dyDescent="0.25">
      <c r="A87" s="16">
        <v>45231</v>
      </c>
      <c r="B87" s="16" t="s">
        <v>16</v>
      </c>
      <c r="C87" s="23"/>
    </row>
    <row r="88" spans="1:3" x14ac:dyDescent="0.25">
      <c r="A88" s="16">
        <v>45231</v>
      </c>
      <c r="B88" s="16" t="s">
        <v>33</v>
      </c>
      <c r="C88" s="23"/>
    </row>
    <row r="89" spans="1:3" x14ac:dyDescent="0.25">
      <c r="A89" s="16">
        <v>45231</v>
      </c>
      <c r="B89" s="16" t="s">
        <v>261</v>
      </c>
      <c r="C89" s="23"/>
    </row>
    <row r="90" spans="1:3" x14ac:dyDescent="0.25">
      <c r="A90" s="16">
        <v>45261</v>
      </c>
      <c r="B90" s="16" t="s">
        <v>18</v>
      </c>
      <c r="C90" s="23"/>
    </row>
    <row r="91" spans="1:3" x14ac:dyDescent="0.25">
      <c r="A91" s="16">
        <v>45261</v>
      </c>
      <c r="B91" s="16" t="s">
        <v>9</v>
      </c>
      <c r="C91" s="23"/>
    </row>
    <row r="92" spans="1:3" x14ac:dyDescent="0.25">
      <c r="A92" s="16">
        <v>45261</v>
      </c>
      <c r="B92" s="16" t="s">
        <v>10</v>
      </c>
      <c r="C92" s="23"/>
    </row>
    <row r="93" spans="1:3" x14ac:dyDescent="0.25">
      <c r="A93" s="16">
        <v>45261</v>
      </c>
      <c r="B93" s="16" t="s">
        <v>11</v>
      </c>
      <c r="C93" s="23"/>
    </row>
    <row r="94" spans="1:3" x14ac:dyDescent="0.25">
      <c r="A94" s="16">
        <v>45261</v>
      </c>
      <c r="B94" s="16" t="s">
        <v>12</v>
      </c>
      <c r="C94" s="23"/>
    </row>
    <row r="95" spans="1:3" x14ac:dyDescent="0.25">
      <c r="A95" s="16">
        <v>45261</v>
      </c>
      <c r="B95" s="16" t="s">
        <v>13</v>
      </c>
      <c r="C95" s="23"/>
    </row>
    <row r="96" spans="1:3" x14ac:dyDescent="0.25">
      <c r="A96" s="16">
        <v>45261</v>
      </c>
      <c r="B96" s="16" t="s">
        <v>14</v>
      </c>
      <c r="C96" s="23"/>
    </row>
    <row r="97" spans="1:3" x14ac:dyDescent="0.25">
      <c r="A97" s="16">
        <v>45261</v>
      </c>
      <c r="B97" s="16" t="s">
        <v>15</v>
      </c>
      <c r="C97" s="23"/>
    </row>
    <row r="98" spans="1:3" x14ac:dyDescent="0.25">
      <c r="A98" s="16">
        <v>45261</v>
      </c>
      <c r="B98" s="16" t="s">
        <v>16</v>
      </c>
      <c r="C98" s="23"/>
    </row>
    <row r="99" spans="1:3" x14ac:dyDescent="0.25">
      <c r="A99" s="16">
        <v>45261</v>
      </c>
      <c r="B99" s="16" t="s">
        <v>33</v>
      </c>
      <c r="C99" s="23"/>
    </row>
    <row r="100" spans="1:3" x14ac:dyDescent="0.25">
      <c r="A100" s="16">
        <v>45261</v>
      </c>
      <c r="B100" s="16" t="s">
        <v>261</v>
      </c>
      <c r="C100" s="23"/>
    </row>
    <row r="101" spans="1:3" x14ac:dyDescent="0.25">
      <c r="A101" s="16">
        <v>45292</v>
      </c>
      <c r="B101" s="16" t="s">
        <v>18</v>
      </c>
      <c r="C101" s="23"/>
    </row>
    <row r="102" spans="1:3" x14ac:dyDescent="0.25">
      <c r="A102" s="16">
        <v>45292</v>
      </c>
      <c r="B102" s="16" t="s">
        <v>9</v>
      </c>
      <c r="C102" s="23"/>
    </row>
    <row r="103" spans="1:3" x14ac:dyDescent="0.25">
      <c r="A103" s="16">
        <v>45292</v>
      </c>
      <c r="B103" s="16" t="s">
        <v>10</v>
      </c>
      <c r="C103" s="23"/>
    </row>
    <row r="104" spans="1:3" x14ac:dyDescent="0.25">
      <c r="A104" s="16">
        <v>45292</v>
      </c>
      <c r="B104" s="16" t="s">
        <v>11</v>
      </c>
      <c r="C104" s="23"/>
    </row>
    <row r="105" spans="1:3" x14ac:dyDescent="0.25">
      <c r="A105" s="16">
        <v>45292</v>
      </c>
      <c r="B105" s="16" t="s">
        <v>12</v>
      </c>
      <c r="C105" s="23"/>
    </row>
    <row r="106" spans="1:3" x14ac:dyDescent="0.25">
      <c r="A106" s="16">
        <v>45292</v>
      </c>
      <c r="B106" s="16" t="s">
        <v>13</v>
      </c>
      <c r="C106" s="23"/>
    </row>
    <row r="107" spans="1:3" x14ac:dyDescent="0.25">
      <c r="A107" s="16">
        <v>45292</v>
      </c>
      <c r="B107" s="16" t="s">
        <v>14</v>
      </c>
      <c r="C107" s="23"/>
    </row>
    <row r="108" spans="1:3" x14ac:dyDescent="0.25">
      <c r="A108" s="16">
        <v>45292</v>
      </c>
      <c r="B108" s="16" t="s">
        <v>15</v>
      </c>
      <c r="C108" s="23"/>
    </row>
    <row r="109" spans="1:3" x14ac:dyDescent="0.25">
      <c r="A109" s="16">
        <v>45292</v>
      </c>
      <c r="B109" s="16" t="s">
        <v>16</v>
      </c>
      <c r="C109" s="23"/>
    </row>
    <row r="110" spans="1:3" x14ac:dyDescent="0.25">
      <c r="A110" s="16">
        <v>45292</v>
      </c>
      <c r="B110" s="16" t="s">
        <v>33</v>
      </c>
      <c r="C110" s="23"/>
    </row>
    <row r="111" spans="1:3" x14ac:dyDescent="0.25">
      <c r="A111" s="16">
        <v>45292</v>
      </c>
      <c r="B111" s="16" t="s">
        <v>261</v>
      </c>
      <c r="C111" s="23"/>
    </row>
    <row r="112" spans="1:3" x14ac:dyDescent="0.25">
      <c r="A112" s="16">
        <v>45323</v>
      </c>
      <c r="B112" s="16" t="s">
        <v>18</v>
      </c>
      <c r="C112" s="23"/>
    </row>
    <row r="113" spans="1:3" x14ac:dyDescent="0.25">
      <c r="A113" s="16">
        <v>45323</v>
      </c>
      <c r="B113" s="16" t="s">
        <v>9</v>
      </c>
      <c r="C113" s="23"/>
    </row>
    <row r="114" spans="1:3" x14ac:dyDescent="0.25">
      <c r="A114" s="16">
        <v>45323</v>
      </c>
      <c r="B114" s="16" t="s">
        <v>10</v>
      </c>
      <c r="C114" s="23"/>
    </row>
    <row r="115" spans="1:3" x14ac:dyDescent="0.25">
      <c r="A115" s="16">
        <v>45323</v>
      </c>
      <c r="B115" s="16" t="s">
        <v>11</v>
      </c>
      <c r="C115" s="23"/>
    </row>
    <row r="116" spans="1:3" x14ac:dyDescent="0.25">
      <c r="A116" s="16">
        <v>45323</v>
      </c>
      <c r="B116" s="16" t="s">
        <v>12</v>
      </c>
      <c r="C116" s="23"/>
    </row>
    <row r="117" spans="1:3" x14ac:dyDescent="0.25">
      <c r="A117" s="16">
        <v>45323</v>
      </c>
      <c r="B117" s="16" t="s">
        <v>13</v>
      </c>
      <c r="C117" s="23"/>
    </row>
    <row r="118" spans="1:3" x14ac:dyDescent="0.25">
      <c r="A118" s="16">
        <v>45323</v>
      </c>
      <c r="B118" s="16" t="s">
        <v>14</v>
      </c>
      <c r="C118" s="23"/>
    </row>
    <row r="119" spans="1:3" x14ac:dyDescent="0.25">
      <c r="A119" s="16">
        <v>45323</v>
      </c>
      <c r="B119" s="16" t="s">
        <v>15</v>
      </c>
      <c r="C119" s="23"/>
    </row>
    <row r="120" spans="1:3" x14ac:dyDescent="0.25">
      <c r="A120" s="16">
        <v>45323</v>
      </c>
      <c r="B120" s="16" t="s">
        <v>16</v>
      </c>
      <c r="C120" s="23"/>
    </row>
    <row r="121" spans="1:3" x14ac:dyDescent="0.25">
      <c r="A121" s="16">
        <v>45323</v>
      </c>
      <c r="B121" s="16" t="s">
        <v>33</v>
      </c>
      <c r="C121" s="23"/>
    </row>
    <row r="122" spans="1:3" x14ac:dyDescent="0.25">
      <c r="A122" s="16">
        <v>45323</v>
      </c>
      <c r="B122" s="16" t="s">
        <v>261</v>
      </c>
      <c r="C122" s="23"/>
    </row>
    <row r="123" spans="1:3" x14ac:dyDescent="0.25">
      <c r="A123" s="16">
        <v>45352</v>
      </c>
      <c r="B123" s="16" t="s">
        <v>18</v>
      </c>
      <c r="C123" s="23"/>
    </row>
    <row r="124" spans="1:3" x14ac:dyDescent="0.25">
      <c r="A124" s="16">
        <v>45352</v>
      </c>
      <c r="B124" s="16" t="s">
        <v>9</v>
      </c>
      <c r="C124" s="23"/>
    </row>
    <row r="125" spans="1:3" x14ac:dyDescent="0.25">
      <c r="A125" s="16">
        <v>45352</v>
      </c>
      <c r="B125" s="16" t="s">
        <v>10</v>
      </c>
      <c r="C125" s="23"/>
    </row>
    <row r="126" spans="1:3" x14ac:dyDescent="0.25">
      <c r="A126" s="16">
        <v>45352</v>
      </c>
      <c r="B126" s="16" t="s">
        <v>11</v>
      </c>
      <c r="C126" s="23"/>
    </row>
    <row r="127" spans="1:3" x14ac:dyDescent="0.25">
      <c r="A127" s="16">
        <v>45352</v>
      </c>
      <c r="B127" s="16" t="s">
        <v>12</v>
      </c>
      <c r="C127" s="23"/>
    </row>
    <row r="128" spans="1:3" x14ac:dyDescent="0.25">
      <c r="A128" s="16">
        <v>45352</v>
      </c>
      <c r="B128" s="16" t="s">
        <v>13</v>
      </c>
      <c r="C128" s="23"/>
    </row>
    <row r="129" spans="1:3" x14ac:dyDescent="0.25">
      <c r="A129" s="16">
        <v>45352</v>
      </c>
      <c r="B129" s="16" t="s">
        <v>14</v>
      </c>
      <c r="C129" s="23"/>
    </row>
    <row r="130" spans="1:3" x14ac:dyDescent="0.25">
      <c r="A130" s="16">
        <v>45352</v>
      </c>
      <c r="B130" s="16" t="s">
        <v>15</v>
      </c>
      <c r="C130" s="23"/>
    </row>
    <row r="131" spans="1:3" x14ac:dyDescent="0.25">
      <c r="A131" s="16">
        <v>45352</v>
      </c>
      <c r="B131" s="16" t="s">
        <v>16</v>
      </c>
      <c r="C131" s="23"/>
    </row>
    <row r="132" spans="1:3" x14ac:dyDescent="0.25">
      <c r="A132" s="16">
        <v>45352</v>
      </c>
      <c r="B132" s="16" t="s">
        <v>33</v>
      </c>
      <c r="C132" s="23"/>
    </row>
    <row r="133" spans="1:3" x14ac:dyDescent="0.25">
      <c r="A133" s="16">
        <v>45352</v>
      </c>
      <c r="B133" s="16" t="s">
        <v>261</v>
      </c>
      <c r="C133" s="23"/>
    </row>
  </sheetData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F0BB4-E37E-47B5-A19C-081F55BF7D1F}">
  <dimension ref="A1:Z133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defaultColWidth="9.33203125" defaultRowHeight="15.75" x14ac:dyDescent="0.25"/>
  <cols>
    <col min="1" max="1" width="10.1640625" style="4" bestFit="1" customWidth="1"/>
    <col min="2" max="2" width="29.1640625" style="4" bestFit="1" customWidth="1"/>
    <col min="3" max="3" width="20.1640625" style="18" customWidth="1"/>
    <col min="4" max="4" width="17.83203125" style="18" customWidth="1"/>
    <col min="5" max="5" width="14.83203125" style="18" customWidth="1"/>
    <col min="6" max="6" width="25" style="18" customWidth="1"/>
    <col min="7" max="10" width="19.5" style="21" customWidth="1"/>
    <col min="11" max="11" width="13.6640625" style="18" customWidth="1"/>
    <col min="12" max="12" width="25" style="18" customWidth="1"/>
    <col min="13" max="13" width="9.33203125" style="18"/>
    <col min="14" max="14" width="21" style="18" customWidth="1"/>
    <col min="15" max="15" width="52.33203125" style="18" customWidth="1"/>
    <col min="16" max="16" width="9.33203125" style="18"/>
    <col min="17" max="18" width="15.83203125" style="18" customWidth="1"/>
    <col min="19" max="20" width="10.6640625" style="18" bestFit="1" customWidth="1"/>
    <col min="21" max="22" width="9.33203125" style="18"/>
    <col min="23" max="23" width="14.1640625" style="18" bestFit="1" customWidth="1"/>
    <col min="24" max="24" width="14.83203125" style="18" bestFit="1" customWidth="1"/>
    <col min="25" max="25" width="9.33203125" style="18"/>
    <col min="26" max="26" width="16" style="18" bestFit="1" customWidth="1"/>
    <col min="27" max="16384" width="9.33203125" style="18"/>
  </cols>
  <sheetData>
    <row r="1" spans="1:26" ht="59.25" customHeight="1" x14ac:dyDescent="0.25">
      <c r="A1" s="1" t="s">
        <v>0</v>
      </c>
      <c r="B1" s="1" t="s">
        <v>17</v>
      </c>
      <c r="C1" s="2" t="s">
        <v>25</v>
      </c>
      <c r="D1" s="2" t="s">
        <v>26</v>
      </c>
      <c r="E1" s="2" t="s">
        <v>27</v>
      </c>
      <c r="F1" s="3" t="s">
        <v>346</v>
      </c>
      <c r="G1" s="3" t="s">
        <v>39</v>
      </c>
      <c r="H1" s="2" t="s">
        <v>47</v>
      </c>
      <c r="I1" s="2" t="s">
        <v>48</v>
      </c>
      <c r="J1" s="2" t="s">
        <v>49</v>
      </c>
      <c r="K1" s="1" t="s">
        <v>28</v>
      </c>
      <c r="L1" s="2" t="s">
        <v>36</v>
      </c>
      <c r="N1" s="1" t="s">
        <v>40</v>
      </c>
      <c r="O1" s="1" t="s">
        <v>41</v>
      </c>
      <c r="Q1" s="2" t="s">
        <v>44</v>
      </c>
      <c r="R1" s="2" t="s">
        <v>343</v>
      </c>
      <c r="S1" s="2" t="s">
        <v>86</v>
      </c>
      <c r="T1" s="1" t="s">
        <v>45</v>
      </c>
      <c r="U1" s="2" t="s">
        <v>46</v>
      </c>
      <c r="W1" s="18" t="s">
        <v>17</v>
      </c>
      <c r="X1" s="18" t="s">
        <v>351</v>
      </c>
      <c r="Y1" s="18" t="s">
        <v>352</v>
      </c>
      <c r="Z1" s="18" t="s">
        <v>360</v>
      </c>
    </row>
    <row r="2" spans="1:26" x14ac:dyDescent="0.25">
      <c r="A2" s="16">
        <v>45017</v>
      </c>
      <c r="B2" s="16" t="s">
        <v>18</v>
      </c>
      <c r="C2" s="1">
        <v>0</v>
      </c>
      <c r="D2" s="1">
        <v>0</v>
      </c>
      <c r="E2" s="1">
        <v>6</v>
      </c>
      <c r="F2" s="19">
        <f>L2*Z2</f>
        <v>1148</v>
      </c>
      <c r="G2" s="19">
        <v>6939</v>
      </c>
      <c r="H2" s="19">
        <f>F2*O$3</f>
        <v>3045.6440000000002</v>
      </c>
      <c r="I2" s="19">
        <f>G2*O$2</f>
        <v>2560.491</v>
      </c>
      <c r="J2" s="19">
        <f>H2+I2</f>
        <v>5606.1350000000002</v>
      </c>
      <c r="K2" s="1">
        <v>0</v>
      </c>
      <c r="L2" s="19">
        <v>70</v>
      </c>
      <c r="N2" s="1" t="s">
        <v>42</v>
      </c>
      <c r="O2" s="1">
        <v>0.36899999999999999</v>
      </c>
      <c r="Q2" s="1">
        <v>20</v>
      </c>
      <c r="R2" s="247">
        <v>1</v>
      </c>
      <c r="S2" s="28">
        <v>3</v>
      </c>
      <c r="T2" s="1">
        <v>4</v>
      </c>
      <c r="U2" s="1">
        <v>5</v>
      </c>
      <c r="W2" s="18" t="s">
        <v>348</v>
      </c>
      <c r="X2" s="264">
        <v>0.41</v>
      </c>
      <c r="Y2" s="18">
        <v>220</v>
      </c>
      <c r="Z2" s="18">
        <v>16.399999999999999</v>
      </c>
    </row>
    <row r="3" spans="1:26" x14ac:dyDescent="0.25">
      <c r="A3" s="16">
        <v>45017</v>
      </c>
      <c r="B3" s="16" t="s">
        <v>9</v>
      </c>
      <c r="C3" s="1">
        <v>0</v>
      </c>
      <c r="D3" s="1">
        <v>0</v>
      </c>
      <c r="E3" s="1">
        <v>0</v>
      </c>
      <c r="F3" s="19">
        <v>633</v>
      </c>
      <c r="G3" s="19">
        <v>3791</v>
      </c>
      <c r="H3" s="19">
        <f t="shared" ref="H3:H66" si="0">F3*O$3</f>
        <v>1679.3489999999999</v>
      </c>
      <c r="I3" s="19">
        <f>G3*O$2</f>
        <v>1398.8789999999999</v>
      </c>
      <c r="J3" s="19">
        <f t="shared" ref="J3:J72" si="1">H3+I3</f>
        <v>3078.2280000000001</v>
      </c>
      <c r="K3" s="1">
        <v>0</v>
      </c>
      <c r="L3" s="19">
        <v>130</v>
      </c>
      <c r="N3" s="1" t="s">
        <v>43</v>
      </c>
      <c r="O3" s="1">
        <v>2.653</v>
      </c>
      <c r="Q3" s="1">
        <v>100</v>
      </c>
      <c r="R3" s="247">
        <v>7</v>
      </c>
      <c r="S3" s="28">
        <v>12</v>
      </c>
      <c r="T3" s="1">
        <v>18</v>
      </c>
      <c r="U3" s="1">
        <v>25</v>
      </c>
      <c r="W3" s="18" t="s">
        <v>9</v>
      </c>
    </row>
    <row r="4" spans="1:26" x14ac:dyDescent="0.25">
      <c r="A4" s="16">
        <v>45017</v>
      </c>
      <c r="B4" s="16" t="s">
        <v>10</v>
      </c>
      <c r="C4" s="1">
        <v>0</v>
      </c>
      <c r="D4" s="1">
        <v>0</v>
      </c>
      <c r="E4" s="1">
        <v>1</v>
      </c>
      <c r="F4" s="19">
        <f>L4*Z4</f>
        <v>1082.3999999999999</v>
      </c>
      <c r="G4" s="19">
        <v>17763</v>
      </c>
      <c r="H4" s="19">
        <f t="shared" si="0"/>
        <v>2871.6071999999995</v>
      </c>
      <c r="I4" s="19">
        <f>G4*O$2</f>
        <v>6554.5469999999996</v>
      </c>
      <c r="J4" s="19">
        <f t="shared" si="1"/>
        <v>9426.154199999999</v>
      </c>
      <c r="K4" s="1">
        <v>0</v>
      </c>
      <c r="L4" s="19">
        <v>82</v>
      </c>
      <c r="Q4" s="1">
        <v>150</v>
      </c>
      <c r="R4" s="247">
        <v>8</v>
      </c>
      <c r="S4" s="28">
        <v>16</v>
      </c>
      <c r="T4" s="1">
        <v>24</v>
      </c>
      <c r="U4" s="1">
        <v>32</v>
      </c>
      <c r="W4" s="18" t="s">
        <v>268</v>
      </c>
      <c r="X4" s="264">
        <v>0.33</v>
      </c>
      <c r="Y4" s="18">
        <v>220</v>
      </c>
      <c r="Z4" s="18">
        <v>13.2</v>
      </c>
    </row>
    <row r="5" spans="1:26" x14ac:dyDescent="0.25">
      <c r="A5" s="16">
        <v>45017</v>
      </c>
      <c r="B5" s="16" t="s">
        <v>11</v>
      </c>
      <c r="C5" s="1">
        <v>0</v>
      </c>
      <c r="D5" s="1">
        <v>0</v>
      </c>
      <c r="E5" s="1">
        <v>14</v>
      </c>
      <c r="F5" s="19">
        <v>0</v>
      </c>
      <c r="G5" s="19">
        <v>0</v>
      </c>
      <c r="H5" s="19">
        <f t="shared" si="0"/>
        <v>0</v>
      </c>
      <c r="I5" s="19">
        <v>0</v>
      </c>
      <c r="J5" s="19">
        <v>0</v>
      </c>
      <c r="K5" s="1">
        <v>0</v>
      </c>
      <c r="L5" s="19">
        <v>0</v>
      </c>
      <c r="Q5" s="1">
        <v>200</v>
      </c>
      <c r="R5" s="247">
        <v>10</v>
      </c>
      <c r="S5" s="28">
        <v>20</v>
      </c>
      <c r="T5" s="1">
        <v>30</v>
      </c>
      <c r="U5" s="1">
        <v>40</v>
      </c>
      <c r="W5" s="18" t="s">
        <v>395</v>
      </c>
    </row>
    <row r="6" spans="1:26" x14ac:dyDescent="0.25">
      <c r="A6" s="16">
        <v>45017</v>
      </c>
      <c r="B6" s="16" t="s">
        <v>12</v>
      </c>
      <c r="C6" s="1">
        <v>0</v>
      </c>
      <c r="D6" s="1">
        <v>0</v>
      </c>
      <c r="E6" s="1">
        <v>0</v>
      </c>
      <c r="F6" s="19">
        <v>0</v>
      </c>
      <c r="G6" s="19">
        <v>0</v>
      </c>
      <c r="H6" s="19">
        <f t="shared" si="0"/>
        <v>0</v>
      </c>
      <c r="I6" s="19">
        <v>0</v>
      </c>
      <c r="J6" s="19">
        <v>0</v>
      </c>
      <c r="K6" s="1">
        <v>0</v>
      </c>
      <c r="L6" s="19">
        <v>0</v>
      </c>
      <c r="Q6" s="1">
        <v>250</v>
      </c>
      <c r="R6" s="247">
        <v>13</v>
      </c>
      <c r="S6" s="28">
        <v>25</v>
      </c>
      <c r="T6" s="1">
        <v>38</v>
      </c>
      <c r="U6" s="1">
        <v>50</v>
      </c>
      <c r="W6" s="18" t="s">
        <v>349</v>
      </c>
      <c r="X6" s="264">
        <v>0.2</v>
      </c>
      <c r="Y6" s="18">
        <v>100</v>
      </c>
      <c r="Z6" s="18">
        <v>5.3</v>
      </c>
    </row>
    <row r="7" spans="1:26" x14ac:dyDescent="0.25">
      <c r="A7" s="16">
        <v>45017</v>
      </c>
      <c r="B7" s="16" t="s">
        <v>13</v>
      </c>
      <c r="C7" s="1">
        <v>0</v>
      </c>
      <c r="D7" s="1">
        <v>0</v>
      </c>
      <c r="E7" s="1">
        <v>0</v>
      </c>
      <c r="F7" s="19">
        <v>0</v>
      </c>
      <c r="G7" s="19">
        <v>2101</v>
      </c>
      <c r="H7" s="19">
        <f t="shared" si="0"/>
        <v>0</v>
      </c>
      <c r="I7" s="19">
        <f t="shared" ref="I7:I38" si="2">G7*O$2</f>
        <v>775.26900000000001</v>
      </c>
      <c r="J7" s="19">
        <f t="shared" si="1"/>
        <v>775.26900000000001</v>
      </c>
      <c r="K7" s="1">
        <v>0</v>
      </c>
      <c r="L7" s="19">
        <v>0</v>
      </c>
      <c r="N7" s="389" t="s">
        <v>345</v>
      </c>
      <c r="O7" s="389"/>
      <c r="Q7" s="279">
        <v>350</v>
      </c>
      <c r="R7" s="279">
        <v>19</v>
      </c>
      <c r="S7" s="279">
        <v>38</v>
      </c>
      <c r="T7" s="279">
        <v>56</v>
      </c>
      <c r="U7" s="279">
        <v>75</v>
      </c>
      <c r="W7" s="18" t="s">
        <v>353</v>
      </c>
      <c r="X7" s="264">
        <v>0.1</v>
      </c>
      <c r="Y7" s="18">
        <v>200</v>
      </c>
      <c r="Z7" s="18">
        <v>4</v>
      </c>
    </row>
    <row r="8" spans="1:26" x14ac:dyDescent="0.25">
      <c r="A8" s="16">
        <v>45017</v>
      </c>
      <c r="B8" s="16" t="s">
        <v>14</v>
      </c>
      <c r="C8" s="1">
        <v>0</v>
      </c>
      <c r="D8" s="1">
        <v>0</v>
      </c>
      <c r="E8" s="1">
        <v>0</v>
      </c>
      <c r="F8" s="19">
        <v>0</v>
      </c>
      <c r="G8" s="19">
        <v>0</v>
      </c>
      <c r="H8" s="19">
        <f t="shared" si="0"/>
        <v>0</v>
      </c>
      <c r="I8" s="19">
        <f t="shared" si="2"/>
        <v>0</v>
      </c>
      <c r="J8" s="19">
        <f t="shared" si="1"/>
        <v>0</v>
      </c>
      <c r="K8" s="1">
        <v>0</v>
      </c>
      <c r="L8" s="19">
        <v>0</v>
      </c>
      <c r="N8" s="18" t="s">
        <v>337</v>
      </c>
      <c r="O8" s="18" t="s">
        <v>336</v>
      </c>
      <c r="Q8" s="18" t="s">
        <v>358</v>
      </c>
      <c r="R8" s="18" t="s">
        <v>359</v>
      </c>
      <c r="W8" s="18" t="s">
        <v>263</v>
      </c>
    </row>
    <row r="9" spans="1:26" x14ac:dyDescent="0.25">
      <c r="A9" s="16">
        <v>45017</v>
      </c>
      <c r="B9" s="16" t="s">
        <v>15</v>
      </c>
      <c r="C9" s="1">
        <v>0</v>
      </c>
      <c r="D9" s="1">
        <v>0</v>
      </c>
      <c r="E9" s="1">
        <v>0</v>
      </c>
      <c r="F9" s="19">
        <v>0</v>
      </c>
      <c r="G9" s="19">
        <v>4067</v>
      </c>
      <c r="H9" s="19">
        <f t="shared" si="0"/>
        <v>0</v>
      </c>
      <c r="I9" s="19">
        <f t="shared" si="2"/>
        <v>1500.723</v>
      </c>
      <c r="J9" s="19">
        <f t="shared" si="1"/>
        <v>1500.723</v>
      </c>
      <c r="K9" s="1">
        <v>0</v>
      </c>
      <c r="L9" s="19">
        <v>0</v>
      </c>
      <c r="N9" s="18" t="s">
        <v>338</v>
      </c>
      <c r="O9" s="18" t="s">
        <v>339</v>
      </c>
      <c r="W9" s="18" t="s">
        <v>355</v>
      </c>
      <c r="X9" s="276">
        <v>0.35010000000000002</v>
      </c>
      <c r="Y9" s="18">
        <v>200</v>
      </c>
      <c r="Z9" s="18">
        <v>14</v>
      </c>
    </row>
    <row r="10" spans="1:26" x14ac:dyDescent="0.25">
      <c r="A10" s="16">
        <v>45017</v>
      </c>
      <c r="B10" s="16" t="s">
        <v>16</v>
      </c>
      <c r="C10" s="1">
        <v>0</v>
      </c>
      <c r="D10" s="1">
        <v>0</v>
      </c>
      <c r="E10" s="1">
        <v>0</v>
      </c>
      <c r="F10" s="19">
        <f>L10*Z10</f>
        <v>693</v>
      </c>
      <c r="G10" s="19">
        <v>1356</v>
      </c>
      <c r="H10" s="19">
        <f t="shared" si="0"/>
        <v>1838.529</v>
      </c>
      <c r="I10" s="19">
        <f t="shared" si="2"/>
        <v>500.36399999999998</v>
      </c>
      <c r="J10" s="19">
        <f t="shared" si="1"/>
        <v>2338.893</v>
      </c>
      <c r="K10" s="1">
        <v>0</v>
      </c>
      <c r="L10" s="19">
        <v>90</v>
      </c>
      <c r="N10" s="249" t="s">
        <v>340</v>
      </c>
      <c r="O10" s="18" t="s">
        <v>344</v>
      </c>
      <c r="W10" s="18" t="s">
        <v>354</v>
      </c>
      <c r="X10" s="264">
        <v>0.3</v>
      </c>
      <c r="Y10" s="18">
        <v>100</v>
      </c>
      <c r="Z10" s="18">
        <v>7.7</v>
      </c>
    </row>
    <row r="11" spans="1:26" x14ac:dyDescent="0.25">
      <c r="A11" s="16">
        <v>45017</v>
      </c>
      <c r="B11" s="16" t="s">
        <v>33</v>
      </c>
      <c r="C11" s="1">
        <v>0</v>
      </c>
      <c r="D11" s="1">
        <v>0</v>
      </c>
      <c r="E11" s="1">
        <v>0</v>
      </c>
      <c r="F11" s="19">
        <f>L11*S$6</f>
        <v>3275</v>
      </c>
      <c r="G11" s="20">
        <v>12650</v>
      </c>
      <c r="H11" s="19">
        <f t="shared" si="0"/>
        <v>8688.5750000000007</v>
      </c>
      <c r="I11" s="19">
        <f t="shared" si="2"/>
        <v>4667.8500000000004</v>
      </c>
      <c r="J11" s="19">
        <f t="shared" si="1"/>
        <v>13356.425000000001</v>
      </c>
      <c r="K11" s="1">
        <v>0</v>
      </c>
      <c r="L11" s="19">
        <v>131</v>
      </c>
      <c r="N11" s="18" t="s">
        <v>341</v>
      </c>
      <c r="O11" s="248" t="s">
        <v>342</v>
      </c>
      <c r="W11" s="18" t="s">
        <v>396</v>
      </c>
    </row>
    <row r="12" spans="1:26" x14ac:dyDescent="0.25">
      <c r="A12" s="16">
        <v>45017</v>
      </c>
      <c r="B12" s="16" t="s">
        <v>261</v>
      </c>
      <c r="C12" s="233">
        <v>0</v>
      </c>
      <c r="D12" s="233">
        <v>0</v>
      </c>
      <c r="E12" s="233">
        <v>0</v>
      </c>
      <c r="F12" s="19">
        <f>L12*S$5</f>
        <v>4777.3999999999996</v>
      </c>
      <c r="G12" s="20">
        <v>12330</v>
      </c>
      <c r="H12" s="19">
        <f t="shared" si="0"/>
        <v>12674.4422</v>
      </c>
      <c r="I12" s="19">
        <f t="shared" si="2"/>
        <v>4549.7699999999995</v>
      </c>
      <c r="J12" s="19">
        <f t="shared" si="1"/>
        <v>17224.212199999998</v>
      </c>
      <c r="K12" s="233">
        <v>0</v>
      </c>
      <c r="L12" s="19">
        <v>238.87</v>
      </c>
      <c r="W12" s="18" t="s">
        <v>350</v>
      </c>
      <c r="X12" s="264">
        <v>0.33</v>
      </c>
      <c r="Y12" s="18">
        <v>350</v>
      </c>
      <c r="Z12" s="18">
        <v>24.8</v>
      </c>
    </row>
    <row r="13" spans="1:26" x14ac:dyDescent="0.25">
      <c r="A13" s="16">
        <v>45047</v>
      </c>
      <c r="B13" s="16" t="s">
        <v>18</v>
      </c>
      <c r="C13" s="1">
        <v>24</v>
      </c>
      <c r="D13" s="1">
        <v>0</v>
      </c>
      <c r="E13" s="1">
        <v>0</v>
      </c>
      <c r="F13" s="19">
        <f>L13*Z2</f>
        <v>2263.1999999999998</v>
      </c>
      <c r="G13" s="19">
        <v>11648</v>
      </c>
      <c r="H13" s="19">
        <f t="shared" si="0"/>
        <v>6004.2695999999996</v>
      </c>
      <c r="I13" s="19">
        <f t="shared" si="2"/>
        <v>4298.1120000000001</v>
      </c>
      <c r="J13" s="19">
        <f t="shared" si="1"/>
        <v>10302.381600000001</v>
      </c>
      <c r="K13" s="1">
        <v>0</v>
      </c>
      <c r="L13" s="19">
        <v>138</v>
      </c>
    </row>
    <row r="14" spans="1:26" x14ac:dyDescent="0.25">
      <c r="A14" s="16">
        <v>45047</v>
      </c>
      <c r="B14" s="16" t="s">
        <v>9</v>
      </c>
      <c r="C14" s="1">
        <v>0</v>
      </c>
      <c r="D14" s="1">
        <v>0</v>
      </c>
      <c r="E14" s="1">
        <v>0</v>
      </c>
      <c r="F14" s="19">
        <v>1900</v>
      </c>
      <c r="G14" s="19">
        <v>2699</v>
      </c>
      <c r="H14" s="19">
        <f t="shared" si="0"/>
        <v>5040.7</v>
      </c>
      <c r="I14" s="19">
        <f t="shared" si="2"/>
        <v>995.93100000000004</v>
      </c>
      <c r="J14" s="19">
        <f t="shared" si="1"/>
        <v>6036.6309999999994</v>
      </c>
      <c r="K14" s="1">
        <v>0</v>
      </c>
      <c r="L14" s="19">
        <v>327</v>
      </c>
      <c r="N14" s="248"/>
      <c r="O14" s="248"/>
    </row>
    <row r="15" spans="1:26" x14ac:dyDescent="0.25">
      <c r="A15" s="16">
        <v>45047</v>
      </c>
      <c r="B15" s="16" t="s">
        <v>10</v>
      </c>
      <c r="C15" s="1">
        <v>0</v>
      </c>
      <c r="D15" s="1">
        <v>0</v>
      </c>
      <c r="E15" s="1">
        <v>0</v>
      </c>
      <c r="F15" s="19">
        <f>L15*Z4</f>
        <v>1663.1999999999998</v>
      </c>
      <c r="G15" s="19">
        <v>7148</v>
      </c>
      <c r="H15" s="19">
        <f t="shared" si="0"/>
        <v>4412.4695999999994</v>
      </c>
      <c r="I15" s="19">
        <f t="shared" si="2"/>
        <v>2637.6120000000001</v>
      </c>
      <c r="J15" s="19">
        <f t="shared" si="1"/>
        <v>7050.0815999999995</v>
      </c>
      <c r="K15" s="1">
        <v>0</v>
      </c>
      <c r="L15" s="19">
        <v>126</v>
      </c>
    </row>
    <row r="16" spans="1:26" x14ac:dyDescent="0.25">
      <c r="A16" s="16">
        <v>45047</v>
      </c>
      <c r="B16" s="16" t="s">
        <v>11</v>
      </c>
      <c r="C16" s="1">
        <v>91</v>
      </c>
      <c r="D16" s="1">
        <v>171</v>
      </c>
      <c r="E16" s="1">
        <v>0</v>
      </c>
      <c r="F16" s="19">
        <v>0</v>
      </c>
      <c r="G16" s="19">
        <v>0</v>
      </c>
      <c r="H16" s="19">
        <f t="shared" si="0"/>
        <v>0</v>
      </c>
      <c r="I16" s="19">
        <f t="shared" si="2"/>
        <v>0</v>
      </c>
      <c r="J16" s="19">
        <f t="shared" si="1"/>
        <v>0</v>
      </c>
      <c r="K16" s="1">
        <v>0</v>
      </c>
      <c r="L16" s="19">
        <v>0</v>
      </c>
    </row>
    <row r="17" spans="1:15" x14ac:dyDescent="0.25">
      <c r="A17" s="16">
        <v>45047</v>
      </c>
      <c r="B17" s="16" t="s">
        <v>12</v>
      </c>
      <c r="C17" s="1">
        <v>0</v>
      </c>
      <c r="D17" s="1">
        <v>0</v>
      </c>
      <c r="E17" s="1">
        <v>0</v>
      </c>
      <c r="F17" s="19">
        <v>0</v>
      </c>
      <c r="G17" s="19">
        <v>752</v>
      </c>
      <c r="H17" s="19">
        <f t="shared" si="0"/>
        <v>0</v>
      </c>
      <c r="I17" s="19">
        <f t="shared" si="2"/>
        <v>277.488</v>
      </c>
      <c r="J17" s="19">
        <f t="shared" si="1"/>
        <v>277.488</v>
      </c>
      <c r="K17" s="1">
        <v>0</v>
      </c>
      <c r="L17" s="19">
        <v>0</v>
      </c>
    </row>
    <row r="18" spans="1:15" x14ac:dyDescent="0.25">
      <c r="A18" s="16">
        <v>45047</v>
      </c>
      <c r="B18" s="16" t="s">
        <v>13</v>
      </c>
      <c r="C18" s="1">
        <v>0</v>
      </c>
      <c r="D18" s="1">
        <v>0</v>
      </c>
      <c r="E18" s="1">
        <v>0</v>
      </c>
      <c r="F18" s="19">
        <v>0</v>
      </c>
      <c r="G18" s="19">
        <v>1969</v>
      </c>
      <c r="H18" s="19">
        <f t="shared" si="0"/>
        <v>0</v>
      </c>
      <c r="I18" s="19">
        <f t="shared" si="2"/>
        <v>726.56100000000004</v>
      </c>
      <c r="J18" s="19">
        <f t="shared" si="1"/>
        <v>726.56100000000004</v>
      </c>
      <c r="K18" s="1">
        <v>0</v>
      </c>
      <c r="L18" s="19">
        <v>0</v>
      </c>
    </row>
    <row r="19" spans="1:15" ht="14.45" customHeight="1" x14ac:dyDescent="0.25">
      <c r="A19" s="16">
        <v>45047</v>
      </c>
      <c r="B19" s="16" t="s">
        <v>14</v>
      </c>
      <c r="C19" s="1">
        <v>0</v>
      </c>
      <c r="D19" s="1">
        <v>0</v>
      </c>
      <c r="E19" s="1">
        <v>0</v>
      </c>
      <c r="F19" s="19">
        <v>0</v>
      </c>
      <c r="G19" s="19">
        <v>0</v>
      </c>
      <c r="H19" s="19">
        <f t="shared" si="0"/>
        <v>0</v>
      </c>
      <c r="I19" s="19">
        <f t="shared" si="2"/>
        <v>0</v>
      </c>
      <c r="J19" s="19">
        <f t="shared" si="1"/>
        <v>0</v>
      </c>
      <c r="K19" s="1">
        <v>0</v>
      </c>
      <c r="L19" s="19">
        <v>0</v>
      </c>
      <c r="N19" s="248"/>
      <c r="O19" s="248"/>
    </row>
    <row r="20" spans="1:15" x14ac:dyDescent="0.25">
      <c r="A20" s="16">
        <v>45047</v>
      </c>
      <c r="B20" s="16" t="s">
        <v>15</v>
      </c>
      <c r="C20" s="1">
        <v>0</v>
      </c>
      <c r="D20" s="1">
        <v>0</v>
      </c>
      <c r="E20" s="1">
        <v>0</v>
      </c>
      <c r="F20" s="19">
        <v>1190</v>
      </c>
      <c r="G20" s="19">
        <v>6145</v>
      </c>
      <c r="H20" s="19">
        <f t="shared" si="0"/>
        <v>3157.07</v>
      </c>
      <c r="I20" s="19">
        <f t="shared" si="2"/>
        <v>2267.5050000000001</v>
      </c>
      <c r="J20" s="19">
        <f t="shared" si="1"/>
        <v>5424.5750000000007</v>
      </c>
      <c r="K20" s="1">
        <v>0</v>
      </c>
      <c r="L20" s="19">
        <v>0</v>
      </c>
    </row>
    <row r="21" spans="1:15" x14ac:dyDescent="0.25">
      <c r="A21" s="16">
        <v>45047</v>
      </c>
      <c r="B21" s="16" t="s">
        <v>16</v>
      </c>
      <c r="C21" s="1">
        <v>0</v>
      </c>
      <c r="D21" s="1">
        <v>0</v>
      </c>
      <c r="E21" s="1">
        <v>0</v>
      </c>
      <c r="F21" s="19">
        <f>L21*Z10</f>
        <v>970.2</v>
      </c>
      <c r="G21" s="19">
        <v>1500</v>
      </c>
      <c r="H21" s="19">
        <f t="shared" si="0"/>
        <v>2573.9406000000004</v>
      </c>
      <c r="I21" s="19">
        <f t="shared" si="2"/>
        <v>553.5</v>
      </c>
      <c r="J21" s="19">
        <f t="shared" si="1"/>
        <v>3127.4406000000004</v>
      </c>
      <c r="K21" s="1">
        <v>0</v>
      </c>
      <c r="L21" s="19">
        <v>126</v>
      </c>
    </row>
    <row r="22" spans="1:15" x14ac:dyDescent="0.25">
      <c r="A22" s="16">
        <v>45047</v>
      </c>
      <c r="B22" s="16" t="s">
        <v>33</v>
      </c>
      <c r="C22" s="1">
        <v>0</v>
      </c>
      <c r="D22" s="1">
        <v>0</v>
      </c>
      <c r="E22" s="1">
        <v>0</v>
      </c>
      <c r="F22" s="19">
        <f>L22*S$6</f>
        <v>2575</v>
      </c>
      <c r="G22" s="19">
        <v>18006</v>
      </c>
      <c r="H22" s="19">
        <f t="shared" si="0"/>
        <v>6831.4750000000004</v>
      </c>
      <c r="I22" s="19">
        <f t="shared" si="2"/>
        <v>6644.2139999999999</v>
      </c>
      <c r="J22" s="19">
        <f t="shared" si="1"/>
        <v>13475.689</v>
      </c>
      <c r="K22" s="1">
        <v>0</v>
      </c>
      <c r="L22" s="19">
        <v>103</v>
      </c>
    </row>
    <row r="23" spans="1:15" x14ac:dyDescent="0.25">
      <c r="A23" s="16">
        <v>45047</v>
      </c>
      <c r="B23" s="16" t="s">
        <v>261</v>
      </c>
      <c r="C23" s="233">
        <v>0</v>
      </c>
      <c r="D23" s="233">
        <v>0</v>
      </c>
      <c r="E23" s="233">
        <v>0</v>
      </c>
      <c r="F23" s="19">
        <f>L23*S$5</f>
        <v>5559.6</v>
      </c>
      <c r="G23" s="19">
        <v>13423</v>
      </c>
      <c r="H23" s="19">
        <f t="shared" si="0"/>
        <v>14749.618800000002</v>
      </c>
      <c r="I23" s="19">
        <f t="shared" si="2"/>
        <v>4953.0869999999995</v>
      </c>
      <c r="J23" s="19">
        <f t="shared" si="1"/>
        <v>19702.705800000003</v>
      </c>
      <c r="K23" s="233">
        <v>0</v>
      </c>
      <c r="L23" s="19">
        <v>277.98</v>
      </c>
    </row>
    <row r="24" spans="1:15" x14ac:dyDescent="0.25">
      <c r="A24" s="16">
        <v>45078</v>
      </c>
      <c r="B24" s="16" t="s">
        <v>18</v>
      </c>
      <c r="C24" s="1">
        <v>12</v>
      </c>
      <c r="D24" s="1">
        <v>0</v>
      </c>
      <c r="E24" s="1">
        <v>0</v>
      </c>
      <c r="F24" s="19">
        <f>L24*Z2</f>
        <v>2082.7999999999997</v>
      </c>
      <c r="G24" s="19">
        <v>8603</v>
      </c>
      <c r="H24" s="19">
        <f t="shared" si="0"/>
        <v>5525.6683999999996</v>
      </c>
      <c r="I24" s="19">
        <f t="shared" si="2"/>
        <v>3174.5070000000001</v>
      </c>
      <c r="J24" s="19">
        <f t="shared" si="1"/>
        <v>8700.1754000000001</v>
      </c>
      <c r="K24" s="1">
        <v>0</v>
      </c>
      <c r="L24" s="19">
        <v>127</v>
      </c>
    </row>
    <row r="25" spans="1:15" x14ac:dyDescent="0.25">
      <c r="A25" s="16">
        <v>45078</v>
      </c>
      <c r="B25" s="16" t="s">
        <v>9</v>
      </c>
      <c r="C25" s="1">
        <v>0</v>
      </c>
      <c r="D25" s="1">
        <v>0</v>
      </c>
      <c r="E25" s="1">
        <v>0</v>
      </c>
      <c r="F25" s="19">
        <v>1100</v>
      </c>
      <c r="G25" s="19">
        <v>2699</v>
      </c>
      <c r="H25" s="19">
        <f t="shared" si="0"/>
        <v>2918.3</v>
      </c>
      <c r="I25" s="19">
        <f t="shared" si="2"/>
        <v>995.93100000000004</v>
      </c>
      <c r="J25" s="19">
        <f t="shared" si="1"/>
        <v>3914.2310000000002</v>
      </c>
      <c r="K25" s="1">
        <v>0</v>
      </c>
      <c r="L25" s="19">
        <v>257.58</v>
      </c>
    </row>
    <row r="26" spans="1:15" x14ac:dyDescent="0.25">
      <c r="A26" s="16">
        <v>45078</v>
      </c>
      <c r="B26" s="16" t="s">
        <v>10</v>
      </c>
      <c r="C26" s="1">
        <v>0</v>
      </c>
      <c r="D26" s="1">
        <v>0</v>
      </c>
      <c r="E26" s="1">
        <v>0</v>
      </c>
      <c r="F26" s="19">
        <f>L26*Z4</f>
        <v>673.19999999999993</v>
      </c>
      <c r="G26" s="19">
        <v>9262</v>
      </c>
      <c r="H26" s="19">
        <f t="shared" si="0"/>
        <v>1785.9995999999999</v>
      </c>
      <c r="I26" s="19">
        <f t="shared" si="2"/>
        <v>3417.6779999999999</v>
      </c>
      <c r="J26" s="19">
        <f t="shared" si="1"/>
        <v>5203.6776</v>
      </c>
      <c r="K26" s="1">
        <v>0</v>
      </c>
      <c r="L26" s="19">
        <v>51</v>
      </c>
    </row>
    <row r="27" spans="1:15" x14ac:dyDescent="0.25">
      <c r="A27" s="16">
        <v>45078</v>
      </c>
      <c r="B27" s="16" t="s">
        <v>11</v>
      </c>
      <c r="C27" s="1">
        <v>38</v>
      </c>
      <c r="D27" s="1">
        <v>20</v>
      </c>
      <c r="E27" s="1">
        <v>0</v>
      </c>
      <c r="F27" s="19">
        <v>0</v>
      </c>
      <c r="G27" s="19">
        <v>0</v>
      </c>
      <c r="H27" s="19">
        <f t="shared" si="0"/>
        <v>0</v>
      </c>
      <c r="I27" s="19">
        <f t="shared" si="2"/>
        <v>0</v>
      </c>
      <c r="J27" s="19">
        <f t="shared" si="1"/>
        <v>0</v>
      </c>
      <c r="K27" s="1">
        <v>0</v>
      </c>
      <c r="L27" s="19">
        <v>0</v>
      </c>
    </row>
    <row r="28" spans="1:15" x14ac:dyDescent="0.25">
      <c r="A28" s="16">
        <v>45078</v>
      </c>
      <c r="B28" s="16" t="s">
        <v>12</v>
      </c>
      <c r="C28" s="1">
        <v>65</v>
      </c>
      <c r="D28" s="1">
        <v>39</v>
      </c>
      <c r="E28" s="1">
        <v>6</v>
      </c>
      <c r="F28" s="19">
        <f>L28*Z6</f>
        <v>2385</v>
      </c>
      <c r="G28" s="19">
        <v>2655</v>
      </c>
      <c r="H28" s="19">
        <f t="shared" si="0"/>
        <v>6327.4049999999997</v>
      </c>
      <c r="I28" s="19">
        <f t="shared" si="2"/>
        <v>979.69499999999994</v>
      </c>
      <c r="J28" s="19">
        <f t="shared" si="1"/>
        <v>7307.0999999999995</v>
      </c>
      <c r="K28" s="1">
        <v>0</v>
      </c>
      <c r="L28" s="19">
        <v>450</v>
      </c>
    </row>
    <row r="29" spans="1:15" x14ac:dyDescent="0.25">
      <c r="A29" s="16">
        <v>45078</v>
      </c>
      <c r="B29" s="16" t="s">
        <v>13</v>
      </c>
      <c r="C29" s="1">
        <v>0</v>
      </c>
      <c r="D29" s="1">
        <v>0</v>
      </c>
      <c r="E29" s="1">
        <v>0</v>
      </c>
      <c r="F29" s="19">
        <v>0</v>
      </c>
      <c r="G29" s="19">
        <v>2471</v>
      </c>
      <c r="H29" s="19">
        <f t="shared" si="0"/>
        <v>0</v>
      </c>
      <c r="I29" s="19">
        <f t="shared" si="2"/>
        <v>911.79899999999998</v>
      </c>
      <c r="J29" s="19">
        <f t="shared" si="1"/>
        <v>911.79899999999998</v>
      </c>
      <c r="K29" s="1">
        <v>0</v>
      </c>
      <c r="L29" s="19">
        <v>0</v>
      </c>
    </row>
    <row r="30" spans="1:15" x14ac:dyDescent="0.25">
      <c r="A30" s="16">
        <v>45078</v>
      </c>
      <c r="B30" s="16" t="s">
        <v>14</v>
      </c>
      <c r="C30" s="1">
        <v>0</v>
      </c>
      <c r="D30" s="1">
        <v>0</v>
      </c>
      <c r="E30" s="1">
        <v>0</v>
      </c>
      <c r="F30" s="19">
        <v>2237.87</v>
      </c>
      <c r="G30" s="19">
        <v>1981.88</v>
      </c>
      <c r="H30" s="19">
        <f t="shared" si="0"/>
        <v>5937.0691099999995</v>
      </c>
      <c r="I30" s="19">
        <f t="shared" si="2"/>
        <v>731.31371999999999</v>
      </c>
      <c r="J30" s="19">
        <f t="shared" si="1"/>
        <v>6668.3828299999996</v>
      </c>
      <c r="K30" s="1">
        <v>0</v>
      </c>
      <c r="L30" s="19">
        <v>0</v>
      </c>
    </row>
    <row r="31" spans="1:15" x14ac:dyDescent="0.25">
      <c r="A31" s="16">
        <v>45078</v>
      </c>
      <c r="B31" s="16" t="s">
        <v>15</v>
      </c>
      <c r="C31" s="1">
        <v>0</v>
      </c>
      <c r="D31" s="1">
        <v>0</v>
      </c>
      <c r="E31" s="1">
        <v>0</v>
      </c>
      <c r="F31" s="19">
        <v>1140</v>
      </c>
      <c r="G31" s="19">
        <v>4579</v>
      </c>
      <c r="H31" s="19">
        <f t="shared" si="0"/>
        <v>3024.42</v>
      </c>
      <c r="I31" s="19">
        <f t="shared" si="2"/>
        <v>1689.6510000000001</v>
      </c>
      <c r="J31" s="19">
        <f t="shared" si="1"/>
        <v>4714.0709999999999</v>
      </c>
      <c r="K31" s="1">
        <v>0</v>
      </c>
      <c r="L31" s="19">
        <v>0</v>
      </c>
    </row>
    <row r="32" spans="1:15" x14ac:dyDescent="0.25">
      <c r="A32" s="16">
        <v>45078</v>
      </c>
      <c r="B32" s="16" t="s">
        <v>16</v>
      </c>
      <c r="C32" s="1">
        <v>0</v>
      </c>
      <c r="D32" s="1">
        <v>0</v>
      </c>
      <c r="E32" s="1">
        <v>2</v>
      </c>
      <c r="F32" s="19">
        <f>L32*Z10</f>
        <v>954.80000000000007</v>
      </c>
      <c r="G32" s="19">
        <v>1290</v>
      </c>
      <c r="H32" s="19">
        <f t="shared" si="0"/>
        <v>2533.0844000000002</v>
      </c>
      <c r="I32" s="19">
        <f t="shared" si="2"/>
        <v>476.01</v>
      </c>
      <c r="J32" s="19">
        <f t="shared" si="1"/>
        <v>3009.0944</v>
      </c>
      <c r="K32" s="1">
        <v>0</v>
      </c>
      <c r="L32" s="19">
        <v>124</v>
      </c>
    </row>
    <row r="33" spans="1:12" x14ac:dyDescent="0.25">
      <c r="A33" s="16">
        <v>45078</v>
      </c>
      <c r="B33" s="16" t="s">
        <v>33</v>
      </c>
      <c r="C33" s="1">
        <v>0</v>
      </c>
      <c r="D33" s="1">
        <v>0</v>
      </c>
      <c r="E33" s="1">
        <v>0</v>
      </c>
      <c r="F33" s="19">
        <f>L33*S$6</f>
        <v>2075</v>
      </c>
      <c r="G33" s="19">
        <v>14052</v>
      </c>
      <c r="H33" s="19">
        <f t="shared" si="0"/>
        <v>5504.9750000000004</v>
      </c>
      <c r="I33" s="19">
        <f t="shared" si="2"/>
        <v>5185.1880000000001</v>
      </c>
      <c r="J33" s="19">
        <f t="shared" si="1"/>
        <v>10690.163</v>
      </c>
      <c r="K33" s="1">
        <v>0</v>
      </c>
      <c r="L33" s="19">
        <v>83</v>
      </c>
    </row>
    <row r="34" spans="1:12" x14ac:dyDescent="0.25">
      <c r="A34" s="16">
        <v>45078</v>
      </c>
      <c r="B34" s="16" t="s">
        <v>261</v>
      </c>
      <c r="C34" s="233">
        <v>0</v>
      </c>
      <c r="D34" s="233">
        <v>0</v>
      </c>
      <c r="E34" s="233">
        <v>0</v>
      </c>
      <c r="F34" s="19">
        <f>L34*S$5</f>
        <v>5163.4000000000005</v>
      </c>
      <c r="G34" s="19">
        <v>13760</v>
      </c>
      <c r="H34" s="19">
        <f t="shared" si="0"/>
        <v>13698.500200000002</v>
      </c>
      <c r="I34" s="19">
        <f t="shared" si="2"/>
        <v>5077.4399999999996</v>
      </c>
      <c r="J34" s="19">
        <f t="shared" si="1"/>
        <v>18775.940200000001</v>
      </c>
      <c r="K34" s="233">
        <v>0</v>
      </c>
      <c r="L34" s="19">
        <v>258.17</v>
      </c>
    </row>
    <row r="35" spans="1:12" x14ac:dyDescent="0.25">
      <c r="A35" s="16">
        <v>45108</v>
      </c>
      <c r="B35" s="16" t="s">
        <v>18</v>
      </c>
      <c r="C35" s="233">
        <v>0</v>
      </c>
      <c r="D35" s="233">
        <v>0</v>
      </c>
      <c r="E35" s="233">
        <v>0</v>
      </c>
      <c r="F35" s="19">
        <f>L35*Z2</f>
        <v>1213.5999999999999</v>
      </c>
      <c r="G35" s="19">
        <v>8102</v>
      </c>
      <c r="H35" s="19">
        <f t="shared" si="0"/>
        <v>3219.6807999999996</v>
      </c>
      <c r="I35" s="19">
        <f t="shared" si="2"/>
        <v>2989.6379999999999</v>
      </c>
      <c r="J35" s="19">
        <f t="shared" si="1"/>
        <v>6209.3187999999991</v>
      </c>
      <c r="K35" s="1">
        <v>0</v>
      </c>
      <c r="L35" s="19">
        <v>74</v>
      </c>
    </row>
    <row r="36" spans="1:12" x14ac:dyDescent="0.25">
      <c r="A36" s="16">
        <v>45108</v>
      </c>
      <c r="B36" s="16" t="s">
        <v>9</v>
      </c>
      <c r="C36" s="1">
        <v>0</v>
      </c>
      <c r="D36" s="1">
        <v>0</v>
      </c>
      <c r="E36" s="1">
        <v>0</v>
      </c>
      <c r="F36" s="19">
        <v>1200</v>
      </c>
      <c r="G36" s="19">
        <v>3127</v>
      </c>
      <c r="H36" s="19">
        <f t="shared" si="0"/>
        <v>3183.6</v>
      </c>
      <c r="I36" s="19">
        <f t="shared" si="2"/>
        <v>1153.8630000000001</v>
      </c>
      <c r="J36" s="19">
        <f t="shared" si="1"/>
        <v>4337.4629999999997</v>
      </c>
      <c r="K36" s="1">
        <v>0</v>
      </c>
      <c r="L36" s="19">
        <v>302</v>
      </c>
    </row>
    <row r="37" spans="1:12" x14ac:dyDescent="0.25">
      <c r="A37" s="16">
        <v>45108</v>
      </c>
      <c r="B37" s="16" t="s">
        <v>10</v>
      </c>
      <c r="C37" s="1">
        <v>0</v>
      </c>
      <c r="D37" s="1">
        <v>0</v>
      </c>
      <c r="E37" s="1">
        <v>0</v>
      </c>
      <c r="F37" s="19">
        <f>L37*Z4</f>
        <v>1095.5999999999999</v>
      </c>
      <c r="G37" s="19">
        <v>13932</v>
      </c>
      <c r="H37" s="19">
        <f t="shared" si="0"/>
        <v>2906.6268</v>
      </c>
      <c r="I37" s="19">
        <f t="shared" si="2"/>
        <v>5140.9080000000004</v>
      </c>
      <c r="J37" s="19">
        <f t="shared" si="1"/>
        <v>8047.5348000000004</v>
      </c>
      <c r="K37" s="1">
        <v>0</v>
      </c>
      <c r="L37" s="19">
        <v>83</v>
      </c>
    </row>
    <row r="38" spans="1:12" x14ac:dyDescent="0.25">
      <c r="A38" s="16">
        <v>45108</v>
      </c>
      <c r="B38" s="16" t="s">
        <v>11</v>
      </c>
      <c r="C38" s="1">
        <v>0</v>
      </c>
      <c r="D38" s="1">
        <v>0</v>
      </c>
      <c r="E38" s="1">
        <v>11</v>
      </c>
      <c r="F38" s="19">
        <v>0</v>
      </c>
      <c r="G38" s="19">
        <v>0</v>
      </c>
      <c r="H38" s="19">
        <f t="shared" si="0"/>
        <v>0</v>
      </c>
      <c r="I38" s="19">
        <f t="shared" si="2"/>
        <v>0</v>
      </c>
      <c r="J38" s="19">
        <f t="shared" si="1"/>
        <v>0</v>
      </c>
      <c r="K38" s="1">
        <v>0</v>
      </c>
      <c r="L38" s="19">
        <v>0</v>
      </c>
    </row>
    <row r="39" spans="1:12" x14ac:dyDescent="0.25">
      <c r="A39" s="16">
        <v>45108</v>
      </c>
      <c r="B39" s="16" t="s">
        <v>12</v>
      </c>
      <c r="C39" s="1">
        <v>0</v>
      </c>
      <c r="D39" s="1">
        <v>0</v>
      </c>
      <c r="E39" s="1">
        <v>0</v>
      </c>
      <c r="F39" s="19">
        <f>L39*Z6</f>
        <v>1325</v>
      </c>
      <c r="G39" s="19">
        <v>907</v>
      </c>
      <c r="H39" s="19">
        <f t="shared" si="0"/>
        <v>3515.2249999999999</v>
      </c>
      <c r="I39" s="19">
        <f t="shared" ref="I39:I56" si="3">G39*O$2</f>
        <v>334.68299999999999</v>
      </c>
      <c r="J39" s="19">
        <f t="shared" si="1"/>
        <v>3849.9079999999999</v>
      </c>
      <c r="K39" s="1">
        <v>0</v>
      </c>
      <c r="L39" s="19">
        <v>250</v>
      </c>
    </row>
    <row r="40" spans="1:12" x14ac:dyDescent="0.25">
      <c r="A40" s="16">
        <v>45108</v>
      </c>
      <c r="B40" s="16" t="s">
        <v>13</v>
      </c>
      <c r="C40" s="1">
        <v>0</v>
      </c>
      <c r="D40" s="1">
        <v>0</v>
      </c>
      <c r="E40" s="1">
        <v>0</v>
      </c>
      <c r="F40" s="19">
        <f>L40*Z7</f>
        <v>1104</v>
      </c>
      <c r="G40" s="19">
        <v>3478</v>
      </c>
      <c r="H40" s="19">
        <f t="shared" si="0"/>
        <v>2928.9119999999998</v>
      </c>
      <c r="I40" s="19">
        <f t="shared" si="3"/>
        <v>1283.3820000000001</v>
      </c>
      <c r="J40" s="19">
        <f t="shared" si="1"/>
        <v>4212.2939999999999</v>
      </c>
      <c r="K40" s="1">
        <v>0</v>
      </c>
      <c r="L40" s="19">
        <v>276</v>
      </c>
    </row>
    <row r="41" spans="1:12" x14ac:dyDescent="0.25">
      <c r="A41" s="16">
        <v>45108</v>
      </c>
      <c r="B41" s="16" t="s">
        <v>14</v>
      </c>
      <c r="C41" s="1">
        <v>0</v>
      </c>
      <c r="D41" s="1">
        <v>0</v>
      </c>
      <c r="E41" s="1">
        <v>0</v>
      </c>
      <c r="F41" s="19">
        <v>1774.19</v>
      </c>
      <c r="G41" s="19">
        <v>6981.76</v>
      </c>
      <c r="H41" s="19">
        <f t="shared" si="0"/>
        <v>4706.9260700000004</v>
      </c>
      <c r="I41" s="19">
        <f t="shared" si="3"/>
        <v>2576.26944</v>
      </c>
      <c r="J41" s="19">
        <f t="shared" si="1"/>
        <v>7283.1955100000005</v>
      </c>
      <c r="K41" s="1">
        <v>0</v>
      </c>
      <c r="L41" s="19">
        <v>0</v>
      </c>
    </row>
    <row r="42" spans="1:12" x14ac:dyDescent="0.25">
      <c r="A42" s="16">
        <v>45108</v>
      </c>
      <c r="B42" s="16" t="s">
        <v>15</v>
      </c>
      <c r="C42" s="236">
        <v>4</v>
      </c>
      <c r="D42" s="236">
        <v>1</v>
      </c>
      <c r="E42" s="236">
        <v>1</v>
      </c>
      <c r="F42" s="19">
        <v>640</v>
      </c>
      <c r="G42" s="19">
        <v>5803</v>
      </c>
      <c r="H42" s="19">
        <f t="shared" si="0"/>
        <v>1697.92</v>
      </c>
      <c r="I42" s="19">
        <f t="shared" si="3"/>
        <v>2141.3069999999998</v>
      </c>
      <c r="J42" s="19">
        <f t="shared" si="1"/>
        <v>3839.2269999999999</v>
      </c>
      <c r="K42" s="1">
        <v>0</v>
      </c>
      <c r="L42" s="19">
        <v>52</v>
      </c>
    </row>
    <row r="43" spans="1:12" x14ac:dyDescent="0.25">
      <c r="A43" s="16">
        <v>45108</v>
      </c>
      <c r="B43" s="16" t="s">
        <v>16</v>
      </c>
      <c r="C43" s="235">
        <v>0</v>
      </c>
      <c r="D43" s="235">
        <v>0</v>
      </c>
      <c r="E43" s="235">
        <v>0</v>
      </c>
      <c r="F43" s="19">
        <f>L43*Z10</f>
        <v>839.30000000000007</v>
      </c>
      <c r="G43" s="19">
        <v>1413</v>
      </c>
      <c r="H43" s="19">
        <f t="shared" si="0"/>
        <v>2226.6629000000003</v>
      </c>
      <c r="I43" s="19">
        <f t="shared" si="3"/>
        <v>521.39700000000005</v>
      </c>
      <c r="J43" s="19">
        <f t="shared" si="1"/>
        <v>2748.0599000000002</v>
      </c>
      <c r="K43" s="1">
        <v>0</v>
      </c>
      <c r="L43" s="19">
        <v>109</v>
      </c>
    </row>
    <row r="44" spans="1:12" x14ac:dyDescent="0.25">
      <c r="A44" s="16">
        <v>45108</v>
      </c>
      <c r="B44" s="16" t="s">
        <v>33</v>
      </c>
      <c r="C44" s="234">
        <v>0</v>
      </c>
      <c r="D44" s="234">
        <v>0</v>
      </c>
      <c r="E44" s="234">
        <v>0</v>
      </c>
      <c r="F44" s="19">
        <f>L44*S$6</f>
        <v>2725</v>
      </c>
      <c r="G44" s="19">
        <v>15027</v>
      </c>
      <c r="H44" s="19">
        <f t="shared" si="0"/>
        <v>7229.4250000000002</v>
      </c>
      <c r="I44" s="19">
        <f t="shared" si="3"/>
        <v>5544.9629999999997</v>
      </c>
      <c r="J44" s="19">
        <f t="shared" si="1"/>
        <v>12774.387999999999</v>
      </c>
      <c r="K44" s="1">
        <v>0</v>
      </c>
      <c r="L44" s="247">
        <v>109</v>
      </c>
    </row>
    <row r="45" spans="1:12" x14ac:dyDescent="0.25">
      <c r="A45" s="16">
        <v>45108</v>
      </c>
      <c r="B45" s="16" t="s">
        <v>261</v>
      </c>
      <c r="C45" s="233">
        <v>0</v>
      </c>
      <c r="D45" s="233">
        <v>0</v>
      </c>
      <c r="E45" s="233">
        <v>0</v>
      </c>
      <c r="F45" s="19">
        <f>L45*S$5</f>
        <v>4265</v>
      </c>
      <c r="G45" s="19">
        <v>14008</v>
      </c>
      <c r="H45" s="19">
        <f t="shared" si="0"/>
        <v>11315.045</v>
      </c>
      <c r="I45" s="19">
        <f t="shared" si="3"/>
        <v>5168.9520000000002</v>
      </c>
      <c r="J45" s="19">
        <f t="shared" si="1"/>
        <v>16483.996999999999</v>
      </c>
      <c r="K45" s="233">
        <v>0</v>
      </c>
      <c r="L45" s="19">
        <v>213.25</v>
      </c>
    </row>
    <row r="46" spans="1:12" x14ac:dyDescent="0.25">
      <c r="A46" s="16">
        <v>45139</v>
      </c>
      <c r="B46" s="16" t="s">
        <v>18</v>
      </c>
      <c r="C46" s="1">
        <v>8</v>
      </c>
      <c r="D46" s="1">
        <v>0</v>
      </c>
      <c r="E46" s="1">
        <v>9.5</v>
      </c>
      <c r="F46" s="19">
        <f>L46*Z2</f>
        <v>1148</v>
      </c>
      <c r="G46" s="19">
        <v>10500</v>
      </c>
      <c r="H46" s="19">
        <f t="shared" si="0"/>
        <v>3045.6440000000002</v>
      </c>
      <c r="I46" s="19">
        <f t="shared" si="3"/>
        <v>3874.5</v>
      </c>
      <c r="J46" s="19">
        <f t="shared" si="1"/>
        <v>6920.1440000000002</v>
      </c>
      <c r="K46" s="1">
        <v>0</v>
      </c>
      <c r="L46" s="19">
        <v>70</v>
      </c>
    </row>
    <row r="47" spans="1:12" x14ac:dyDescent="0.25">
      <c r="A47" s="16">
        <v>45139</v>
      </c>
      <c r="B47" s="16" t="s">
        <v>9</v>
      </c>
      <c r="C47" s="1">
        <v>0</v>
      </c>
      <c r="D47" s="1">
        <v>0</v>
      </c>
      <c r="E47" s="1">
        <v>0</v>
      </c>
      <c r="F47" s="19">
        <v>1150</v>
      </c>
      <c r="G47" s="19">
        <v>3491</v>
      </c>
      <c r="H47" s="19">
        <f t="shared" si="0"/>
        <v>3050.95</v>
      </c>
      <c r="I47" s="19">
        <f t="shared" si="3"/>
        <v>1288.1790000000001</v>
      </c>
      <c r="J47" s="19">
        <f t="shared" si="1"/>
        <v>4339.1289999999999</v>
      </c>
      <c r="K47" s="1">
        <v>0</v>
      </c>
      <c r="L47" s="19">
        <v>292</v>
      </c>
    </row>
    <row r="48" spans="1:12" x14ac:dyDescent="0.25">
      <c r="A48" s="16">
        <v>45139</v>
      </c>
      <c r="B48" s="16" t="s">
        <v>10</v>
      </c>
      <c r="C48" s="1">
        <v>0</v>
      </c>
      <c r="D48" s="1">
        <v>0</v>
      </c>
      <c r="E48" s="1">
        <v>0</v>
      </c>
      <c r="F48" s="19">
        <f>L48*Z4</f>
        <v>1122</v>
      </c>
      <c r="G48" s="19">
        <v>13932</v>
      </c>
      <c r="H48" s="19">
        <f t="shared" si="0"/>
        <v>2976.6660000000002</v>
      </c>
      <c r="I48" s="19">
        <f t="shared" si="3"/>
        <v>5140.9080000000004</v>
      </c>
      <c r="J48" s="19">
        <f t="shared" si="1"/>
        <v>8117.5740000000005</v>
      </c>
      <c r="K48" s="1">
        <v>0</v>
      </c>
      <c r="L48" s="19">
        <v>85</v>
      </c>
    </row>
    <row r="49" spans="1:12" x14ac:dyDescent="0.25">
      <c r="A49" s="16">
        <v>45139</v>
      </c>
      <c r="B49" s="16" t="s">
        <v>11</v>
      </c>
      <c r="C49" s="1">
        <v>82</v>
      </c>
      <c r="D49" s="1">
        <v>24</v>
      </c>
      <c r="E49" s="1">
        <v>5</v>
      </c>
      <c r="F49" s="19">
        <v>0</v>
      </c>
      <c r="G49" s="19">
        <v>0</v>
      </c>
      <c r="H49" s="19">
        <f t="shared" si="0"/>
        <v>0</v>
      </c>
      <c r="I49" s="19">
        <f t="shared" si="3"/>
        <v>0</v>
      </c>
      <c r="J49" s="19">
        <f t="shared" si="1"/>
        <v>0</v>
      </c>
      <c r="K49" s="1">
        <v>0</v>
      </c>
      <c r="L49" s="19">
        <v>0</v>
      </c>
    </row>
    <row r="50" spans="1:12" x14ac:dyDescent="0.25">
      <c r="A50" s="16">
        <v>45139</v>
      </c>
      <c r="B50" s="16" t="s">
        <v>12</v>
      </c>
      <c r="C50" s="1">
        <v>50</v>
      </c>
      <c r="D50" s="1">
        <v>14</v>
      </c>
      <c r="E50" s="1">
        <v>3</v>
      </c>
      <c r="F50" s="19">
        <f>L50*Z6</f>
        <v>286.2</v>
      </c>
      <c r="G50" s="19">
        <v>2647</v>
      </c>
      <c r="H50" s="19">
        <f t="shared" si="0"/>
        <v>759.28859999999997</v>
      </c>
      <c r="I50" s="19">
        <f t="shared" si="3"/>
        <v>976.74299999999994</v>
      </c>
      <c r="J50" s="19">
        <f t="shared" si="1"/>
        <v>1736.0315999999998</v>
      </c>
      <c r="K50" s="1">
        <v>0</v>
      </c>
      <c r="L50" s="19">
        <v>54</v>
      </c>
    </row>
    <row r="51" spans="1:12" x14ac:dyDescent="0.25">
      <c r="A51" s="16">
        <v>45139</v>
      </c>
      <c r="B51" s="16" t="s">
        <v>13</v>
      </c>
      <c r="C51" s="1">
        <v>0</v>
      </c>
      <c r="D51" s="1">
        <v>0</v>
      </c>
      <c r="E51" s="1">
        <v>0</v>
      </c>
      <c r="F51" s="19">
        <f>L51*Z7</f>
        <v>956.64</v>
      </c>
      <c r="G51" s="19">
        <v>3091</v>
      </c>
      <c r="H51" s="19">
        <f t="shared" si="0"/>
        <v>2537.9659200000001</v>
      </c>
      <c r="I51" s="19">
        <f t="shared" si="3"/>
        <v>1140.579</v>
      </c>
      <c r="J51" s="19">
        <f t="shared" si="1"/>
        <v>3678.5449200000003</v>
      </c>
      <c r="K51" s="1">
        <v>0</v>
      </c>
      <c r="L51" s="19">
        <v>239.16</v>
      </c>
    </row>
    <row r="52" spans="1:12" x14ac:dyDescent="0.25">
      <c r="A52" s="16">
        <v>45139</v>
      </c>
      <c r="B52" s="16" t="s">
        <v>14</v>
      </c>
      <c r="C52" s="1">
        <v>0</v>
      </c>
      <c r="D52" s="1">
        <v>0</v>
      </c>
      <c r="E52" s="1">
        <v>0</v>
      </c>
      <c r="F52" s="19">
        <v>1149.31</v>
      </c>
      <c r="G52" s="19">
        <v>10201.61</v>
      </c>
      <c r="H52" s="19">
        <f t="shared" si="0"/>
        <v>3049.1194299999997</v>
      </c>
      <c r="I52" s="19">
        <f t="shared" si="3"/>
        <v>3764.3940900000002</v>
      </c>
      <c r="J52" s="19">
        <f t="shared" si="1"/>
        <v>6813.5135200000004</v>
      </c>
      <c r="K52" s="1">
        <v>0</v>
      </c>
      <c r="L52" s="19"/>
    </row>
    <row r="53" spans="1:12" x14ac:dyDescent="0.25">
      <c r="A53" s="16">
        <v>45139</v>
      </c>
      <c r="B53" s="16" t="s">
        <v>15</v>
      </c>
      <c r="C53" s="1">
        <v>2</v>
      </c>
      <c r="D53" s="1">
        <v>0</v>
      </c>
      <c r="E53" s="1">
        <v>2</v>
      </c>
      <c r="F53" s="19">
        <v>970</v>
      </c>
      <c r="G53" s="19">
        <v>3572</v>
      </c>
      <c r="H53" s="19">
        <f t="shared" si="0"/>
        <v>2573.41</v>
      </c>
      <c r="I53" s="19">
        <f t="shared" si="3"/>
        <v>1318.068</v>
      </c>
      <c r="J53" s="19">
        <f t="shared" si="1"/>
        <v>3891.4780000000001</v>
      </c>
      <c r="K53" s="1">
        <v>0</v>
      </c>
      <c r="L53" s="19">
        <v>156</v>
      </c>
    </row>
    <row r="54" spans="1:12" x14ac:dyDescent="0.25">
      <c r="A54" s="16">
        <v>45139</v>
      </c>
      <c r="B54" s="16" t="s">
        <v>16</v>
      </c>
      <c r="C54" s="1">
        <v>0</v>
      </c>
      <c r="D54" s="1">
        <v>0</v>
      </c>
      <c r="E54" s="1">
        <v>0</v>
      </c>
      <c r="F54" s="19">
        <f>L54*Z10</f>
        <v>515.9</v>
      </c>
      <c r="G54" s="19">
        <v>2511</v>
      </c>
      <c r="H54" s="19">
        <f t="shared" si="0"/>
        <v>1368.6826999999998</v>
      </c>
      <c r="I54" s="19">
        <f t="shared" si="3"/>
        <v>926.55899999999997</v>
      </c>
      <c r="J54" s="19">
        <f t="shared" si="1"/>
        <v>2295.2416999999996</v>
      </c>
      <c r="K54" s="1">
        <v>0</v>
      </c>
      <c r="L54" s="19">
        <v>67</v>
      </c>
    </row>
    <row r="55" spans="1:12" x14ac:dyDescent="0.25">
      <c r="A55" s="16">
        <v>45139</v>
      </c>
      <c r="B55" s="16" t="s">
        <v>33</v>
      </c>
      <c r="C55" s="1">
        <v>0</v>
      </c>
      <c r="D55" s="1">
        <v>0</v>
      </c>
      <c r="E55" s="1">
        <v>5</v>
      </c>
      <c r="F55" s="19">
        <v>1530</v>
      </c>
      <c r="G55" s="19">
        <v>21115</v>
      </c>
      <c r="H55" s="19">
        <f t="shared" si="0"/>
        <v>4059.09</v>
      </c>
      <c r="I55" s="19">
        <f t="shared" si="3"/>
        <v>7791.4349999999995</v>
      </c>
      <c r="J55" s="19">
        <f t="shared" si="1"/>
        <v>11850.525</v>
      </c>
      <c r="K55" s="1">
        <v>0</v>
      </c>
      <c r="L55" s="19">
        <v>48</v>
      </c>
    </row>
    <row r="56" spans="1:12" x14ac:dyDescent="0.25">
      <c r="A56" s="16">
        <v>45139</v>
      </c>
      <c r="B56" s="16" t="s">
        <v>261</v>
      </c>
      <c r="C56" s="233">
        <v>0</v>
      </c>
      <c r="D56" s="233">
        <v>0</v>
      </c>
      <c r="E56" s="233">
        <v>0</v>
      </c>
      <c r="F56" s="19"/>
      <c r="G56" s="19">
        <v>16637</v>
      </c>
      <c r="H56" s="19">
        <f t="shared" si="0"/>
        <v>0</v>
      </c>
      <c r="I56" s="19">
        <f t="shared" si="3"/>
        <v>6139.0529999999999</v>
      </c>
      <c r="J56" s="19">
        <f t="shared" si="1"/>
        <v>6139.0529999999999</v>
      </c>
      <c r="K56" s="233">
        <v>0</v>
      </c>
      <c r="L56" s="19"/>
    </row>
    <row r="57" spans="1:12" x14ac:dyDescent="0.25">
      <c r="A57" s="16">
        <v>45170</v>
      </c>
      <c r="B57" s="16" t="s">
        <v>18</v>
      </c>
      <c r="C57" s="1"/>
      <c r="D57" s="1"/>
      <c r="E57" s="1"/>
      <c r="F57" s="19"/>
      <c r="G57" s="19"/>
      <c r="H57" s="19">
        <f t="shared" si="0"/>
        <v>0</v>
      </c>
      <c r="I57" s="19">
        <f t="shared" ref="I57:I66" si="4">G57*O$2</f>
        <v>0</v>
      </c>
      <c r="J57" s="19">
        <f t="shared" si="1"/>
        <v>0</v>
      </c>
      <c r="K57" s="1"/>
      <c r="L57" s="19"/>
    </row>
    <row r="58" spans="1:12" x14ac:dyDescent="0.25">
      <c r="A58" s="16">
        <v>45170</v>
      </c>
      <c r="B58" s="16" t="s">
        <v>9</v>
      </c>
      <c r="C58" s="1"/>
      <c r="D58" s="1"/>
      <c r="E58" s="1"/>
      <c r="F58" s="19"/>
      <c r="G58" s="19"/>
      <c r="H58" s="19">
        <f t="shared" si="0"/>
        <v>0</v>
      </c>
      <c r="I58" s="19">
        <f t="shared" si="4"/>
        <v>0</v>
      </c>
      <c r="J58" s="19">
        <f t="shared" si="1"/>
        <v>0</v>
      </c>
      <c r="K58" s="1"/>
      <c r="L58" s="19"/>
    </row>
    <row r="59" spans="1:12" x14ac:dyDescent="0.25">
      <c r="A59" s="16">
        <v>45170</v>
      </c>
      <c r="B59" s="16" t="s">
        <v>10</v>
      </c>
      <c r="C59" s="1"/>
      <c r="D59" s="1"/>
      <c r="E59" s="1"/>
      <c r="F59" s="19"/>
      <c r="G59" s="19"/>
      <c r="H59" s="19">
        <f t="shared" si="0"/>
        <v>0</v>
      </c>
      <c r="I59" s="19">
        <f t="shared" si="4"/>
        <v>0</v>
      </c>
      <c r="J59" s="19">
        <f t="shared" si="1"/>
        <v>0</v>
      </c>
      <c r="K59" s="1"/>
      <c r="L59" s="19"/>
    </row>
    <row r="60" spans="1:12" x14ac:dyDescent="0.25">
      <c r="A60" s="16">
        <v>45170</v>
      </c>
      <c r="B60" s="16" t="s">
        <v>11</v>
      </c>
      <c r="C60" s="1"/>
      <c r="D60" s="1"/>
      <c r="E60" s="1"/>
      <c r="F60" s="19"/>
      <c r="G60" s="19"/>
      <c r="H60" s="19">
        <f t="shared" si="0"/>
        <v>0</v>
      </c>
      <c r="I60" s="19">
        <f t="shared" si="4"/>
        <v>0</v>
      </c>
      <c r="J60" s="19">
        <f t="shared" si="1"/>
        <v>0</v>
      </c>
      <c r="K60" s="1"/>
      <c r="L60" s="19"/>
    </row>
    <row r="61" spans="1:12" x14ac:dyDescent="0.25">
      <c r="A61" s="16">
        <v>45170</v>
      </c>
      <c r="B61" s="16" t="s">
        <v>12</v>
      </c>
      <c r="C61" s="1"/>
      <c r="D61" s="1"/>
      <c r="E61" s="1"/>
      <c r="F61" s="19"/>
      <c r="G61" s="19"/>
      <c r="H61" s="19">
        <f t="shared" si="0"/>
        <v>0</v>
      </c>
      <c r="I61" s="19">
        <f t="shared" si="4"/>
        <v>0</v>
      </c>
      <c r="J61" s="19">
        <f t="shared" si="1"/>
        <v>0</v>
      </c>
      <c r="K61" s="1"/>
      <c r="L61" s="19"/>
    </row>
    <row r="62" spans="1:12" x14ac:dyDescent="0.25">
      <c r="A62" s="16">
        <v>45170</v>
      </c>
      <c r="B62" s="16" t="s">
        <v>13</v>
      </c>
      <c r="C62" s="1"/>
      <c r="D62" s="1"/>
      <c r="E62" s="1"/>
      <c r="F62" s="19"/>
      <c r="G62" s="19"/>
      <c r="H62" s="19">
        <f t="shared" si="0"/>
        <v>0</v>
      </c>
      <c r="I62" s="19">
        <f t="shared" si="4"/>
        <v>0</v>
      </c>
      <c r="J62" s="19">
        <f t="shared" si="1"/>
        <v>0</v>
      </c>
      <c r="K62" s="1"/>
      <c r="L62" s="19"/>
    </row>
    <row r="63" spans="1:12" x14ac:dyDescent="0.25">
      <c r="A63" s="16">
        <v>45170</v>
      </c>
      <c r="B63" s="16" t="s">
        <v>14</v>
      </c>
      <c r="C63" s="1"/>
      <c r="D63" s="1"/>
      <c r="E63" s="1"/>
      <c r="F63" s="19"/>
      <c r="G63" s="19"/>
      <c r="H63" s="19">
        <f t="shared" si="0"/>
        <v>0</v>
      </c>
      <c r="I63" s="19">
        <f t="shared" si="4"/>
        <v>0</v>
      </c>
      <c r="J63" s="19">
        <f t="shared" si="1"/>
        <v>0</v>
      </c>
      <c r="K63" s="1"/>
      <c r="L63" s="19"/>
    </row>
    <row r="64" spans="1:12" x14ac:dyDescent="0.25">
      <c r="A64" s="16">
        <v>45170</v>
      </c>
      <c r="B64" s="16" t="s">
        <v>15</v>
      </c>
      <c r="C64" s="1"/>
      <c r="D64" s="1"/>
      <c r="E64" s="1"/>
      <c r="F64" s="19"/>
      <c r="G64" s="19"/>
      <c r="H64" s="19">
        <f t="shared" si="0"/>
        <v>0</v>
      </c>
      <c r="I64" s="19">
        <f t="shared" si="4"/>
        <v>0</v>
      </c>
      <c r="J64" s="19">
        <f t="shared" si="1"/>
        <v>0</v>
      </c>
      <c r="K64" s="1"/>
      <c r="L64" s="19"/>
    </row>
    <row r="65" spans="1:12" x14ac:dyDescent="0.25">
      <c r="A65" s="16">
        <v>45170</v>
      </c>
      <c r="B65" s="16" t="s">
        <v>16</v>
      </c>
      <c r="C65" s="1"/>
      <c r="D65" s="1"/>
      <c r="E65" s="1"/>
      <c r="F65" s="19"/>
      <c r="G65" s="19"/>
      <c r="H65" s="19">
        <f t="shared" si="0"/>
        <v>0</v>
      </c>
      <c r="I65" s="19">
        <f t="shared" si="4"/>
        <v>0</v>
      </c>
      <c r="J65" s="19">
        <f t="shared" si="1"/>
        <v>0</v>
      </c>
      <c r="K65" s="1"/>
      <c r="L65" s="19"/>
    </row>
    <row r="66" spans="1:12" x14ac:dyDescent="0.25">
      <c r="A66" s="16">
        <v>45170</v>
      </c>
      <c r="B66" s="16" t="s">
        <v>33</v>
      </c>
      <c r="C66" s="1"/>
      <c r="D66" s="1"/>
      <c r="E66" s="1"/>
      <c r="F66" s="19"/>
      <c r="G66" s="19"/>
      <c r="H66" s="19">
        <f t="shared" si="0"/>
        <v>0</v>
      </c>
      <c r="I66" s="19">
        <f t="shared" si="4"/>
        <v>0</v>
      </c>
      <c r="J66" s="19">
        <f t="shared" si="1"/>
        <v>0</v>
      </c>
      <c r="K66" s="1"/>
      <c r="L66" s="19"/>
    </row>
    <row r="67" spans="1:12" x14ac:dyDescent="0.25">
      <c r="A67" s="16">
        <v>45170</v>
      </c>
      <c r="B67" s="16" t="s">
        <v>261</v>
      </c>
      <c r="C67" s="233"/>
      <c r="D67" s="233"/>
      <c r="E67" s="233"/>
      <c r="F67" s="19"/>
      <c r="G67" s="19"/>
      <c r="H67" s="19">
        <f t="shared" ref="H67:H130" si="5">F67*O$3</f>
        <v>0</v>
      </c>
      <c r="I67" s="19"/>
      <c r="J67" s="19"/>
      <c r="K67" s="233"/>
      <c r="L67" s="19"/>
    </row>
    <row r="68" spans="1:12" x14ac:dyDescent="0.25">
      <c r="A68" s="16">
        <v>45200</v>
      </c>
      <c r="B68" s="16" t="s">
        <v>18</v>
      </c>
      <c r="C68" s="1"/>
      <c r="D68" s="1"/>
      <c r="E68" s="1"/>
      <c r="F68" s="19"/>
      <c r="G68" s="19"/>
      <c r="H68" s="19">
        <f t="shared" si="5"/>
        <v>0</v>
      </c>
      <c r="I68" s="19">
        <f t="shared" ref="I68:I77" si="6">G68*O$2</f>
        <v>0</v>
      </c>
      <c r="J68" s="19">
        <f t="shared" si="1"/>
        <v>0</v>
      </c>
      <c r="K68" s="1"/>
      <c r="L68" s="19"/>
    </row>
    <row r="69" spans="1:12" x14ac:dyDescent="0.25">
      <c r="A69" s="16">
        <v>45200</v>
      </c>
      <c r="B69" s="16" t="s">
        <v>9</v>
      </c>
      <c r="C69" s="1"/>
      <c r="D69" s="1"/>
      <c r="E69" s="1"/>
      <c r="F69" s="19"/>
      <c r="G69" s="19"/>
      <c r="H69" s="19">
        <f t="shared" si="5"/>
        <v>0</v>
      </c>
      <c r="I69" s="19">
        <f t="shared" si="6"/>
        <v>0</v>
      </c>
      <c r="J69" s="19">
        <f t="shared" si="1"/>
        <v>0</v>
      </c>
      <c r="K69" s="1"/>
      <c r="L69" s="19"/>
    </row>
    <row r="70" spans="1:12" x14ac:dyDescent="0.25">
      <c r="A70" s="16">
        <v>45200</v>
      </c>
      <c r="B70" s="16" t="s">
        <v>10</v>
      </c>
      <c r="C70" s="1"/>
      <c r="D70" s="1"/>
      <c r="E70" s="1"/>
      <c r="F70" s="19"/>
      <c r="G70" s="19"/>
      <c r="H70" s="19">
        <f t="shared" si="5"/>
        <v>0</v>
      </c>
      <c r="I70" s="19">
        <f t="shared" si="6"/>
        <v>0</v>
      </c>
      <c r="J70" s="19">
        <f t="shared" si="1"/>
        <v>0</v>
      </c>
      <c r="K70" s="1"/>
      <c r="L70" s="19"/>
    </row>
    <row r="71" spans="1:12" x14ac:dyDescent="0.25">
      <c r="A71" s="16">
        <v>45200</v>
      </c>
      <c r="B71" s="16" t="s">
        <v>11</v>
      </c>
      <c r="C71" s="1"/>
      <c r="D71" s="1"/>
      <c r="E71" s="1"/>
      <c r="F71" s="19"/>
      <c r="G71" s="19"/>
      <c r="H71" s="19">
        <f t="shared" si="5"/>
        <v>0</v>
      </c>
      <c r="I71" s="19">
        <f t="shared" si="6"/>
        <v>0</v>
      </c>
      <c r="J71" s="19">
        <f t="shared" si="1"/>
        <v>0</v>
      </c>
      <c r="K71" s="1"/>
      <c r="L71" s="19"/>
    </row>
    <row r="72" spans="1:12" x14ac:dyDescent="0.25">
      <c r="A72" s="16">
        <v>45200</v>
      </c>
      <c r="B72" s="16" t="s">
        <v>12</v>
      </c>
      <c r="C72" s="1"/>
      <c r="D72" s="1"/>
      <c r="E72" s="1"/>
      <c r="F72" s="19"/>
      <c r="G72" s="19"/>
      <c r="H72" s="19">
        <f t="shared" si="5"/>
        <v>0</v>
      </c>
      <c r="I72" s="19">
        <f t="shared" si="6"/>
        <v>0</v>
      </c>
      <c r="J72" s="19">
        <f t="shared" si="1"/>
        <v>0</v>
      </c>
      <c r="K72" s="1"/>
      <c r="L72" s="19"/>
    </row>
    <row r="73" spans="1:12" x14ac:dyDescent="0.25">
      <c r="A73" s="16">
        <v>45200</v>
      </c>
      <c r="B73" s="16" t="s">
        <v>13</v>
      </c>
      <c r="C73" s="1"/>
      <c r="D73" s="1"/>
      <c r="E73" s="1"/>
      <c r="F73" s="19"/>
      <c r="G73" s="19"/>
      <c r="H73" s="19">
        <f t="shared" si="5"/>
        <v>0</v>
      </c>
      <c r="I73" s="19">
        <f t="shared" si="6"/>
        <v>0</v>
      </c>
      <c r="J73" s="19">
        <f t="shared" ref="J73:J132" si="7">H73+I73</f>
        <v>0</v>
      </c>
      <c r="K73" s="1"/>
      <c r="L73" s="19"/>
    </row>
    <row r="74" spans="1:12" x14ac:dyDescent="0.25">
      <c r="A74" s="16">
        <v>45200</v>
      </c>
      <c r="B74" s="16" t="s">
        <v>14</v>
      </c>
      <c r="C74" s="1"/>
      <c r="D74" s="1"/>
      <c r="E74" s="1"/>
      <c r="F74" s="19"/>
      <c r="G74" s="19"/>
      <c r="H74" s="19">
        <f t="shared" si="5"/>
        <v>0</v>
      </c>
      <c r="I74" s="19">
        <f t="shared" si="6"/>
        <v>0</v>
      </c>
      <c r="J74" s="19">
        <f t="shared" si="7"/>
        <v>0</v>
      </c>
      <c r="K74" s="1"/>
      <c r="L74" s="19"/>
    </row>
    <row r="75" spans="1:12" x14ac:dyDescent="0.25">
      <c r="A75" s="16">
        <v>45200</v>
      </c>
      <c r="B75" s="16" t="s">
        <v>15</v>
      </c>
      <c r="C75" s="1"/>
      <c r="D75" s="1"/>
      <c r="E75" s="1"/>
      <c r="F75" s="19"/>
      <c r="G75" s="19"/>
      <c r="H75" s="19">
        <f t="shared" si="5"/>
        <v>0</v>
      </c>
      <c r="I75" s="19">
        <f t="shared" si="6"/>
        <v>0</v>
      </c>
      <c r="J75" s="19">
        <f t="shared" si="7"/>
        <v>0</v>
      </c>
      <c r="K75" s="1"/>
      <c r="L75" s="19"/>
    </row>
    <row r="76" spans="1:12" x14ac:dyDescent="0.25">
      <c r="A76" s="16">
        <v>45200</v>
      </c>
      <c r="B76" s="16" t="s">
        <v>16</v>
      </c>
      <c r="C76" s="1"/>
      <c r="D76" s="1"/>
      <c r="E76" s="1"/>
      <c r="F76" s="19"/>
      <c r="G76" s="19"/>
      <c r="H76" s="19">
        <f t="shared" si="5"/>
        <v>0</v>
      </c>
      <c r="I76" s="19">
        <f t="shared" si="6"/>
        <v>0</v>
      </c>
      <c r="J76" s="19">
        <f t="shared" si="7"/>
        <v>0</v>
      </c>
      <c r="K76" s="1"/>
      <c r="L76" s="19"/>
    </row>
    <row r="77" spans="1:12" x14ac:dyDescent="0.25">
      <c r="A77" s="16">
        <v>45200</v>
      </c>
      <c r="B77" s="16" t="s">
        <v>33</v>
      </c>
      <c r="C77" s="1"/>
      <c r="D77" s="1"/>
      <c r="E77" s="1"/>
      <c r="F77" s="19"/>
      <c r="G77" s="19"/>
      <c r="H77" s="19">
        <f t="shared" si="5"/>
        <v>0</v>
      </c>
      <c r="I77" s="19">
        <f t="shared" si="6"/>
        <v>0</v>
      </c>
      <c r="J77" s="19">
        <f t="shared" si="7"/>
        <v>0</v>
      </c>
      <c r="K77" s="1"/>
      <c r="L77" s="19"/>
    </row>
    <row r="78" spans="1:12" x14ac:dyDescent="0.25">
      <c r="A78" s="16">
        <v>45200</v>
      </c>
      <c r="B78" s="16" t="s">
        <v>261</v>
      </c>
      <c r="C78" s="233"/>
      <c r="D78" s="233"/>
      <c r="E78" s="233"/>
      <c r="F78" s="19"/>
      <c r="G78" s="19"/>
      <c r="H78" s="19">
        <f t="shared" si="5"/>
        <v>0</v>
      </c>
      <c r="I78" s="19"/>
      <c r="J78" s="19"/>
      <c r="K78" s="233"/>
      <c r="L78" s="19"/>
    </row>
    <row r="79" spans="1:12" x14ac:dyDescent="0.25">
      <c r="A79" s="16">
        <v>45231</v>
      </c>
      <c r="B79" s="16" t="s">
        <v>18</v>
      </c>
      <c r="C79" s="1"/>
      <c r="D79" s="1"/>
      <c r="E79" s="1"/>
      <c r="F79" s="19"/>
      <c r="G79" s="19"/>
      <c r="H79" s="19">
        <f t="shared" si="5"/>
        <v>0</v>
      </c>
      <c r="I79" s="19">
        <f t="shared" ref="I79:I88" si="8">G79*O$2</f>
        <v>0</v>
      </c>
      <c r="J79" s="19">
        <f t="shared" si="7"/>
        <v>0</v>
      </c>
      <c r="K79" s="1"/>
      <c r="L79" s="19"/>
    </row>
    <row r="80" spans="1:12" x14ac:dyDescent="0.25">
      <c r="A80" s="16">
        <v>45231</v>
      </c>
      <c r="B80" s="16" t="s">
        <v>9</v>
      </c>
      <c r="C80" s="1"/>
      <c r="D80" s="1"/>
      <c r="E80" s="1"/>
      <c r="F80" s="19"/>
      <c r="G80" s="19"/>
      <c r="H80" s="19">
        <f t="shared" si="5"/>
        <v>0</v>
      </c>
      <c r="I80" s="19">
        <f t="shared" si="8"/>
        <v>0</v>
      </c>
      <c r="J80" s="19">
        <f t="shared" si="7"/>
        <v>0</v>
      </c>
      <c r="K80" s="1"/>
      <c r="L80" s="19"/>
    </row>
    <row r="81" spans="1:12" x14ac:dyDescent="0.25">
      <c r="A81" s="16">
        <v>45231</v>
      </c>
      <c r="B81" s="16" t="s">
        <v>10</v>
      </c>
      <c r="C81" s="1"/>
      <c r="D81" s="1"/>
      <c r="E81" s="1"/>
      <c r="F81" s="19"/>
      <c r="G81" s="19"/>
      <c r="H81" s="19">
        <f t="shared" si="5"/>
        <v>0</v>
      </c>
      <c r="I81" s="19">
        <f t="shared" si="8"/>
        <v>0</v>
      </c>
      <c r="J81" s="19">
        <f t="shared" si="7"/>
        <v>0</v>
      </c>
      <c r="K81" s="1"/>
      <c r="L81" s="19"/>
    </row>
    <row r="82" spans="1:12" x14ac:dyDescent="0.25">
      <c r="A82" s="16">
        <v>45231</v>
      </c>
      <c r="B82" s="16" t="s">
        <v>11</v>
      </c>
      <c r="C82" s="1"/>
      <c r="D82" s="1"/>
      <c r="E82" s="1"/>
      <c r="F82" s="19"/>
      <c r="G82" s="19"/>
      <c r="H82" s="19">
        <f t="shared" si="5"/>
        <v>0</v>
      </c>
      <c r="I82" s="19">
        <f t="shared" si="8"/>
        <v>0</v>
      </c>
      <c r="J82" s="19">
        <f t="shared" si="7"/>
        <v>0</v>
      </c>
      <c r="K82" s="1"/>
      <c r="L82" s="19"/>
    </row>
    <row r="83" spans="1:12" x14ac:dyDescent="0.25">
      <c r="A83" s="16">
        <v>45231</v>
      </c>
      <c r="B83" s="16" t="s">
        <v>12</v>
      </c>
      <c r="C83" s="1"/>
      <c r="D83" s="1"/>
      <c r="E83" s="1"/>
      <c r="F83" s="19"/>
      <c r="G83" s="19"/>
      <c r="H83" s="19">
        <f t="shared" si="5"/>
        <v>0</v>
      </c>
      <c r="I83" s="19">
        <f t="shared" si="8"/>
        <v>0</v>
      </c>
      <c r="J83" s="19">
        <f t="shared" si="7"/>
        <v>0</v>
      </c>
      <c r="K83" s="1"/>
      <c r="L83" s="19"/>
    </row>
    <row r="84" spans="1:12" x14ac:dyDescent="0.25">
      <c r="A84" s="16">
        <v>45231</v>
      </c>
      <c r="B84" s="16" t="s">
        <v>13</v>
      </c>
      <c r="C84" s="1"/>
      <c r="D84" s="1"/>
      <c r="E84" s="1"/>
      <c r="F84" s="19"/>
      <c r="G84" s="19"/>
      <c r="H84" s="19">
        <f t="shared" si="5"/>
        <v>0</v>
      </c>
      <c r="I84" s="19">
        <f t="shared" si="8"/>
        <v>0</v>
      </c>
      <c r="J84" s="19">
        <f t="shared" si="7"/>
        <v>0</v>
      </c>
      <c r="K84" s="1"/>
      <c r="L84" s="19"/>
    </row>
    <row r="85" spans="1:12" x14ac:dyDescent="0.25">
      <c r="A85" s="16">
        <v>45231</v>
      </c>
      <c r="B85" s="16" t="s">
        <v>14</v>
      </c>
      <c r="C85" s="1"/>
      <c r="D85" s="1"/>
      <c r="E85" s="1"/>
      <c r="F85" s="19"/>
      <c r="G85" s="19"/>
      <c r="H85" s="19">
        <f t="shared" si="5"/>
        <v>0</v>
      </c>
      <c r="I85" s="19">
        <f t="shared" si="8"/>
        <v>0</v>
      </c>
      <c r="J85" s="19">
        <f t="shared" si="7"/>
        <v>0</v>
      </c>
      <c r="K85" s="1"/>
      <c r="L85" s="19"/>
    </row>
    <row r="86" spans="1:12" x14ac:dyDescent="0.25">
      <c r="A86" s="16">
        <v>45231</v>
      </c>
      <c r="B86" s="16" t="s">
        <v>15</v>
      </c>
      <c r="C86" s="1"/>
      <c r="D86" s="1"/>
      <c r="E86" s="1"/>
      <c r="F86" s="19"/>
      <c r="G86" s="19"/>
      <c r="H86" s="19">
        <f t="shared" si="5"/>
        <v>0</v>
      </c>
      <c r="I86" s="19">
        <f t="shared" si="8"/>
        <v>0</v>
      </c>
      <c r="J86" s="19">
        <f t="shared" si="7"/>
        <v>0</v>
      </c>
      <c r="K86" s="1"/>
      <c r="L86" s="19"/>
    </row>
    <row r="87" spans="1:12" x14ac:dyDescent="0.25">
      <c r="A87" s="16">
        <v>45231</v>
      </c>
      <c r="B87" s="16" t="s">
        <v>16</v>
      </c>
      <c r="C87" s="1"/>
      <c r="D87" s="1"/>
      <c r="E87" s="1"/>
      <c r="F87" s="19"/>
      <c r="G87" s="19"/>
      <c r="H87" s="19">
        <f t="shared" si="5"/>
        <v>0</v>
      </c>
      <c r="I87" s="19">
        <f t="shared" si="8"/>
        <v>0</v>
      </c>
      <c r="J87" s="19">
        <f t="shared" si="7"/>
        <v>0</v>
      </c>
      <c r="K87" s="1"/>
      <c r="L87" s="19"/>
    </row>
    <row r="88" spans="1:12" x14ac:dyDescent="0.25">
      <c r="A88" s="16">
        <v>45231</v>
      </c>
      <c r="B88" s="16" t="s">
        <v>33</v>
      </c>
      <c r="C88" s="1"/>
      <c r="D88" s="1"/>
      <c r="E88" s="1"/>
      <c r="F88" s="19"/>
      <c r="G88" s="19"/>
      <c r="H88" s="19">
        <f t="shared" si="5"/>
        <v>0</v>
      </c>
      <c r="I88" s="19">
        <f t="shared" si="8"/>
        <v>0</v>
      </c>
      <c r="J88" s="19">
        <f t="shared" si="7"/>
        <v>0</v>
      </c>
      <c r="K88" s="1"/>
      <c r="L88" s="19"/>
    </row>
    <row r="89" spans="1:12" x14ac:dyDescent="0.25">
      <c r="A89" s="16">
        <v>45231</v>
      </c>
      <c r="B89" s="16" t="s">
        <v>261</v>
      </c>
      <c r="C89" s="233"/>
      <c r="D89" s="233"/>
      <c r="E89" s="233"/>
      <c r="F89" s="19"/>
      <c r="G89" s="19"/>
      <c r="H89" s="19">
        <f t="shared" si="5"/>
        <v>0</v>
      </c>
      <c r="I89" s="19"/>
      <c r="J89" s="19"/>
      <c r="K89" s="233"/>
      <c r="L89" s="19"/>
    </row>
    <row r="90" spans="1:12" x14ac:dyDescent="0.25">
      <c r="A90" s="16">
        <v>45261</v>
      </c>
      <c r="B90" s="16" t="s">
        <v>18</v>
      </c>
      <c r="C90" s="1"/>
      <c r="D90" s="1"/>
      <c r="E90" s="1"/>
      <c r="F90" s="19"/>
      <c r="G90" s="19"/>
      <c r="H90" s="19">
        <f t="shared" si="5"/>
        <v>0</v>
      </c>
      <c r="I90" s="19">
        <f t="shared" ref="I90:I99" si="9">G90*O$2</f>
        <v>0</v>
      </c>
      <c r="J90" s="19">
        <f t="shared" si="7"/>
        <v>0</v>
      </c>
      <c r="K90" s="1"/>
      <c r="L90" s="19"/>
    </row>
    <row r="91" spans="1:12" x14ac:dyDescent="0.25">
      <c r="A91" s="16">
        <v>45261</v>
      </c>
      <c r="B91" s="16" t="s">
        <v>9</v>
      </c>
      <c r="C91" s="1"/>
      <c r="D91" s="1"/>
      <c r="E91" s="1"/>
      <c r="F91" s="19"/>
      <c r="G91" s="19"/>
      <c r="H91" s="19">
        <f t="shared" si="5"/>
        <v>0</v>
      </c>
      <c r="I91" s="19">
        <f t="shared" si="9"/>
        <v>0</v>
      </c>
      <c r="J91" s="19">
        <f t="shared" si="7"/>
        <v>0</v>
      </c>
      <c r="K91" s="1"/>
      <c r="L91" s="19"/>
    </row>
    <row r="92" spans="1:12" x14ac:dyDescent="0.25">
      <c r="A92" s="16">
        <v>45261</v>
      </c>
      <c r="B92" s="16" t="s">
        <v>10</v>
      </c>
      <c r="C92" s="1"/>
      <c r="D92" s="1"/>
      <c r="E92" s="1"/>
      <c r="F92" s="19"/>
      <c r="G92" s="19"/>
      <c r="H92" s="19">
        <f t="shared" si="5"/>
        <v>0</v>
      </c>
      <c r="I92" s="19">
        <f t="shared" si="9"/>
        <v>0</v>
      </c>
      <c r="J92" s="19">
        <f t="shared" si="7"/>
        <v>0</v>
      </c>
      <c r="K92" s="1"/>
      <c r="L92" s="19"/>
    </row>
    <row r="93" spans="1:12" x14ac:dyDescent="0.25">
      <c r="A93" s="16">
        <v>45261</v>
      </c>
      <c r="B93" s="16" t="s">
        <v>11</v>
      </c>
      <c r="C93" s="1"/>
      <c r="D93" s="1"/>
      <c r="E93" s="1"/>
      <c r="F93" s="19"/>
      <c r="G93" s="19"/>
      <c r="H93" s="19">
        <f t="shared" si="5"/>
        <v>0</v>
      </c>
      <c r="I93" s="19">
        <f t="shared" si="9"/>
        <v>0</v>
      </c>
      <c r="J93" s="19">
        <f t="shared" si="7"/>
        <v>0</v>
      </c>
      <c r="K93" s="1"/>
      <c r="L93" s="19"/>
    </row>
    <row r="94" spans="1:12" x14ac:dyDescent="0.25">
      <c r="A94" s="16">
        <v>45261</v>
      </c>
      <c r="B94" s="16" t="s">
        <v>12</v>
      </c>
      <c r="C94" s="1"/>
      <c r="D94" s="1"/>
      <c r="E94" s="1"/>
      <c r="F94" s="19"/>
      <c r="G94" s="19"/>
      <c r="H94" s="19">
        <f t="shared" si="5"/>
        <v>0</v>
      </c>
      <c r="I94" s="19">
        <f t="shared" si="9"/>
        <v>0</v>
      </c>
      <c r="J94" s="19">
        <f t="shared" si="7"/>
        <v>0</v>
      </c>
      <c r="K94" s="1"/>
      <c r="L94" s="19"/>
    </row>
    <row r="95" spans="1:12" x14ac:dyDescent="0.25">
      <c r="A95" s="16">
        <v>45261</v>
      </c>
      <c r="B95" s="16" t="s">
        <v>13</v>
      </c>
      <c r="C95" s="1"/>
      <c r="D95" s="1"/>
      <c r="E95" s="1"/>
      <c r="F95" s="19"/>
      <c r="G95" s="19"/>
      <c r="H95" s="19">
        <f t="shared" si="5"/>
        <v>0</v>
      </c>
      <c r="I95" s="19">
        <f t="shared" si="9"/>
        <v>0</v>
      </c>
      <c r="J95" s="19">
        <f t="shared" si="7"/>
        <v>0</v>
      </c>
      <c r="K95" s="1"/>
      <c r="L95" s="19"/>
    </row>
    <row r="96" spans="1:12" x14ac:dyDescent="0.25">
      <c r="A96" s="16">
        <v>45261</v>
      </c>
      <c r="B96" s="16" t="s">
        <v>14</v>
      </c>
      <c r="C96" s="1"/>
      <c r="D96" s="1"/>
      <c r="E96" s="1"/>
      <c r="F96" s="19"/>
      <c r="G96" s="19"/>
      <c r="H96" s="19">
        <f t="shared" si="5"/>
        <v>0</v>
      </c>
      <c r="I96" s="19">
        <f t="shared" si="9"/>
        <v>0</v>
      </c>
      <c r="J96" s="19">
        <f t="shared" si="7"/>
        <v>0</v>
      </c>
      <c r="K96" s="1"/>
      <c r="L96" s="19"/>
    </row>
    <row r="97" spans="1:12" x14ac:dyDescent="0.25">
      <c r="A97" s="16">
        <v>45261</v>
      </c>
      <c r="B97" s="16" t="s">
        <v>15</v>
      </c>
      <c r="C97" s="1"/>
      <c r="D97" s="1"/>
      <c r="E97" s="1"/>
      <c r="F97" s="19"/>
      <c r="G97" s="19"/>
      <c r="H97" s="19">
        <f t="shared" si="5"/>
        <v>0</v>
      </c>
      <c r="I97" s="19">
        <f t="shared" si="9"/>
        <v>0</v>
      </c>
      <c r="J97" s="19">
        <f t="shared" si="7"/>
        <v>0</v>
      </c>
      <c r="K97" s="1"/>
      <c r="L97" s="19"/>
    </row>
    <row r="98" spans="1:12" x14ac:dyDescent="0.25">
      <c r="A98" s="16">
        <v>45261</v>
      </c>
      <c r="B98" s="16" t="s">
        <v>16</v>
      </c>
      <c r="C98" s="1"/>
      <c r="D98" s="1"/>
      <c r="E98" s="1"/>
      <c r="F98" s="19"/>
      <c r="G98" s="19"/>
      <c r="H98" s="19">
        <f t="shared" si="5"/>
        <v>0</v>
      </c>
      <c r="I98" s="19">
        <f t="shared" si="9"/>
        <v>0</v>
      </c>
      <c r="J98" s="19">
        <f t="shared" si="7"/>
        <v>0</v>
      </c>
      <c r="K98" s="1"/>
      <c r="L98" s="19"/>
    </row>
    <row r="99" spans="1:12" x14ac:dyDescent="0.25">
      <c r="A99" s="16">
        <v>45261</v>
      </c>
      <c r="B99" s="16" t="s">
        <v>33</v>
      </c>
      <c r="C99" s="1"/>
      <c r="D99" s="1"/>
      <c r="E99" s="1"/>
      <c r="F99" s="19"/>
      <c r="G99" s="19"/>
      <c r="H99" s="19">
        <f t="shared" si="5"/>
        <v>0</v>
      </c>
      <c r="I99" s="19">
        <f t="shared" si="9"/>
        <v>0</v>
      </c>
      <c r="J99" s="19">
        <f t="shared" si="7"/>
        <v>0</v>
      </c>
      <c r="K99" s="1"/>
      <c r="L99" s="19"/>
    </row>
    <row r="100" spans="1:12" x14ac:dyDescent="0.25">
      <c r="A100" s="16">
        <v>45261</v>
      </c>
      <c r="B100" s="16" t="s">
        <v>261</v>
      </c>
      <c r="C100" s="233"/>
      <c r="D100" s="233"/>
      <c r="E100" s="233"/>
      <c r="F100" s="19"/>
      <c r="G100" s="19"/>
      <c r="H100" s="19">
        <f t="shared" si="5"/>
        <v>0</v>
      </c>
      <c r="I100" s="19"/>
      <c r="J100" s="19"/>
      <c r="K100" s="233"/>
      <c r="L100" s="19"/>
    </row>
    <row r="101" spans="1:12" x14ac:dyDescent="0.25">
      <c r="A101" s="16">
        <v>45292</v>
      </c>
      <c r="B101" s="16" t="s">
        <v>18</v>
      </c>
      <c r="C101" s="1"/>
      <c r="D101" s="1"/>
      <c r="E101" s="1"/>
      <c r="F101" s="19"/>
      <c r="G101" s="19"/>
      <c r="H101" s="19">
        <f t="shared" si="5"/>
        <v>0</v>
      </c>
      <c r="I101" s="19">
        <f t="shared" ref="I101:I110" si="10">G101*O$2</f>
        <v>0</v>
      </c>
      <c r="J101" s="19">
        <f t="shared" si="7"/>
        <v>0</v>
      </c>
      <c r="K101" s="1"/>
      <c r="L101" s="19"/>
    </row>
    <row r="102" spans="1:12" x14ac:dyDescent="0.25">
      <c r="A102" s="16">
        <v>45292</v>
      </c>
      <c r="B102" s="16" t="s">
        <v>9</v>
      </c>
      <c r="C102" s="1"/>
      <c r="D102" s="1"/>
      <c r="E102" s="1"/>
      <c r="F102" s="19"/>
      <c r="G102" s="19"/>
      <c r="H102" s="19">
        <f t="shared" si="5"/>
        <v>0</v>
      </c>
      <c r="I102" s="19">
        <f t="shared" si="10"/>
        <v>0</v>
      </c>
      <c r="J102" s="19">
        <f t="shared" si="7"/>
        <v>0</v>
      </c>
      <c r="K102" s="1"/>
      <c r="L102" s="19"/>
    </row>
    <row r="103" spans="1:12" x14ac:dyDescent="0.25">
      <c r="A103" s="16">
        <v>45292</v>
      </c>
      <c r="B103" s="16" t="s">
        <v>10</v>
      </c>
      <c r="C103" s="1"/>
      <c r="D103" s="1"/>
      <c r="E103" s="1"/>
      <c r="F103" s="19"/>
      <c r="G103" s="19"/>
      <c r="H103" s="19">
        <f t="shared" si="5"/>
        <v>0</v>
      </c>
      <c r="I103" s="19">
        <f t="shared" si="10"/>
        <v>0</v>
      </c>
      <c r="J103" s="19">
        <f t="shared" si="7"/>
        <v>0</v>
      </c>
      <c r="K103" s="1"/>
      <c r="L103" s="19"/>
    </row>
    <row r="104" spans="1:12" x14ac:dyDescent="0.25">
      <c r="A104" s="16">
        <v>45292</v>
      </c>
      <c r="B104" s="16" t="s">
        <v>11</v>
      </c>
      <c r="C104" s="1"/>
      <c r="D104" s="1"/>
      <c r="E104" s="1"/>
      <c r="F104" s="19"/>
      <c r="G104" s="19"/>
      <c r="H104" s="19">
        <f t="shared" si="5"/>
        <v>0</v>
      </c>
      <c r="I104" s="19">
        <f t="shared" si="10"/>
        <v>0</v>
      </c>
      <c r="J104" s="19">
        <f t="shared" si="7"/>
        <v>0</v>
      </c>
      <c r="K104" s="1"/>
      <c r="L104" s="19"/>
    </row>
    <row r="105" spans="1:12" x14ac:dyDescent="0.25">
      <c r="A105" s="16">
        <v>45292</v>
      </c>
      <c r="B105" s="16" t="s">
        <v>12</v>
      </c>
      <c r="C105" s="1"/>
      <c r="D105" s="1"/>
      <c r="E105" s="1"/>
      <c r="F105" s="19"/>
      <c r="G105" s="19"/>
      <c r="H105" s="19">
        <f t="shared" si="5"/>
        <v>0</v>
      </c>
      <c r="I105" s="19">
        <f t="shared" si="10"/>
        <v>0</v>
      </c>
      <c r="J105" s="19">
        <f t="shared" si="7"/>
        <v>0</v>
      </c>
      <c r="K105" s="1"/>
      <c r="L105" s="19"/>
    </row>
    <row r="106" spans="1:12" x14ac:dyDescent="0.25">
      <c r="A106" s="16">
        <v>45292</v>
      </c>
      <c r="B106" s="16" t="s">
        <v>13</v>
      </c>
      <c r="C106" s="1"/>
      <c r="D106" s="1"/>
      <c r="E106" s="1"/>
      <c r="F106" s="19"/>
      <c r="G106" s="19"/>
      <c r="H106" s="19">
        <f t="shared" si="5"/>
        <v>0</v>
      </c>
      <c r="I106" s="19">
        <f t="shared" si="10"/>
        <v>0</v>
      </c>
      <c r="J106" s="19">
        <f t="shared" si="7"/>
        <v>0</v>
      </c>
      <c r="K106" s="1"/>
      <c r="L106" s="19"/>
    </row>
    <row r="107" spans="1:12" x14ac:dyDescent="0.25">
      <c r="A107" s="16">
        <v>45292</v>
      </c>
      <c r="B107" s="16" t="s">
        <v>14</v>
      </c>
      <c r="C107" s="1"/>
      <c r="D107" s="1"/>
      <c r="E107" s="1"/>
      <c r="F107" s="19"/>
      <c r="G107" s="19"/>
      <c r="H107" s="19">
        <f t="shared" si="5"/>
        <v>0</v>
      </c>
      <c r="I107" s="19">
        <f t="shared" si="10"/>
        <v>0</v>
      </c>
      <c r="J107" s="19">
        <f t="shared" si="7"/>
        <v>0</v>
      </c>
      <c r="K107" s="1"/>
      <c r="L107" s="19"/>
    </row>
    <row r="108" spans="1:12" x14ac:dyDescent="0.25">
      <c r="A108" s="16">
        <v>45292</v>
      </c>
      <c r="B108" s="16" t="s">
        <v>15</v>
      </c>
      <c r="C108" s="1"/>
      <c r="D108" s="1"/>
      <c r="E108" s="1"/>
      <c r="F108" s="19"/>
      <c r="G108" s="19"/>
      <c r="H108" s="19">
        <f t="shared" si="5"/>
        <v>0</v>
      </c>
      <c r="I108" s="19">
        <f t="shared" si="10"/>
        <v>0</v>
      </c>
      <c r="J108" s="19">
        <f t="shared" si="7"/>
        <v>0</v>
      </c>
      <c r="K108" s="1"/>
      <c r="L108" s="19"/>
    </row>
    <row r="109" spans="1:12" x14ac:dyDescent="0.25">
      <c r="A109" s="16">
        <v>45292</v>
      </c>
      <c r="B109" s="16" t="s">
        <v>16</v>
      </c>
      <c r="C109" s="1"/>
      <c r="D109" s="1"/>
      <c r="E109" s="1"/>
      <c r="F109" s="19"/>
      <c r="G109" s="19"/>
      <c r="H109" s="19">
        <f t="shared" si="5"/>
        <v>0</v>
      </c>
      <c r="I109" s="19">
        <f t="shared" si="10"/>
        <v>0</v>
      </c>
      <c r="J109" s="19">
        <f t="shared" si="7"/>
        <v>0</v>
      </c>
      <c r="K109" s="1"/>
      <c r="L109" s="19"/>
    </row>
    <row r="110" spans="1:12" x14ac:dyDescent="0.25">
      <c r="A110" s="16">
        <v>45292</v>
      </c>
      <c r="B110" s="16" t="s">
        <v>33</v>
      </c>
      <c r="C110" s="1"/>
      <c r="D110" s="1"/>
      <c r="E110" s="1"/>
      <c r="F110" s="19"/>
      <c r="G110" s="19"/>
      <c r="H110" s="19">
        <f t="shared" si="5"/>
        <v>0</v>
      </c>
      <c r="I110" s="19">
        <f t="shared" si="10"/>
        <v>0</v>
      </c>
      <c r="J110" s="19">
        <f t="shared" si="7"/>
        <v>0</v>
      </c>
      <c r="K110" s="1"/>
      <c r="L110" s="19"/>
    </row>
    <row r="111" spans="1:12" x14ac:dyDescent="0.25">
      <c r="A111" s="16">
        <v>45292</v>
      </c>
      <c r="B111" s="16" t="s">
        <v>261</v>
      </c>
      <c r="C111" s="233"/>
      <c r="D111" s="233"/>
      <c r="E111" s="233"/>
      <c r="F111" s="19"/>
      <c r="G111" s="19"/>
      <c r="H111" s="19">
        <f t="shared" si="5"/>
        <v>0</v>
      </c>
      <c r="I111" s="19"/>
      <c r="J111" s="19"/>
      <c r="K111" s="233"/>
      <c r="L111" s="19"/>
    </row>
    <row r="112" spans="1:12" x14ac:dyDescent="0.25">
      <c r="A112" s="16">
        <v>45323</v>
      </c>
      <c r="B112" s="16" t="s">
        <v>18</v>
      </c>
      <c r="C112" s="1"/>
      <c r="D112" s="1"/>
      <c r="E112" s="1"/>
      <c r="F112" s="19"/>
      <c r="G112" s="19"/>
      <c r="H112" s="19">
        <f t="shared" si="5"/>
        <v>0</v>
      </c>
      <c r="I112" s="19">
        <f t="shared" ref="I112:I121" si="11">G112*O$2</f>
        <v>0</v>
      </c>
      <c r="J112" s="19">
        <f t="shared" si="7"/>
        <v>0</v>
      </c>
      <c r="K112" s="1"/>
      <c r="L112" s="19"/>
    </row>
    <row r="113" spans="1:12" x14ac:dyDescent="0.25">
      <c r="A113" s="16">
        <v>45323</v>
      </c>
      <c r="B113" s="16" t="s">
        <v>9</v>
      </c>
      <c r="C113" s="1"/>
      <c r="D113" s="1"/>
      <c r="E113" s="1"/>
      <c r="F113" s="19"/>
      <c r="G113" s="19"/>
      <c r="H113" s="19">
        <f t="shared" si="5"/>
        <v>0</v>
      </c>
      <c r="I113" s="19">
        <f t="shared" si="11"/>
        <v>0</v>
      </c>
      <c r="J113" s="19">
        <f t="shared" si="7"/>
        <v>0</v>
      </c>
      <c r="K113" s="1"/>
      <c r="L113" s="19"/>
    </row>
    <row r="114" spans="1:12" x14ac:dyDescent="0.25">
      <c r="A114" s="16">
        <v>45323</v>
      </c>
      <c r="B114" s="16" t="s">
        <v>10</v>
      </c>
      <c r="C114" s="1"/>
      <c r="D114" s="1"/>
      <c r="E114" s="1"/>
      <c r="F114" s="19"/>
      <c r="G114" s="19"/>
      <c r="H114" s="19">
        <f t="shared" si="5"/>
        <v>0</v>
      </c>
      <c r="I114" s="19">
        <f t="shared" si="11"/>
        <v>0</v>
      </c>
      <c r="J114" s="19">
        <f t="shared" si="7"/>
        <v>0</v>
      </c>
      <c r="K114" s="1"/>
      <c r="L114" s="19"/>
    </row>
    <row r="115" spans="1:12" x14ac:dyDescent="0.25">
      <c r="A115" s="16">
        <v>45323</v>
      </c>
      <c r="B115" s="16" t="s">
        <v>11</v>
      </c>
      <c r="C115" s="1"/>
      <c r="D115" s="1"/>
      <c r="E115" s="1"/>
      <c r="F115" s="19"/>
      <c r="G115" s="19"/>
      <c r="H115" s="19">
        <f t="shared" si="5"/>
        <v>0</v>
      </c>
      <c r="I115" s="19">
        <f t="shared" si="11"/>
        <v>0</v>
      </c>
      <c r="J115" s="19">
        <f t="shared" si="7"/>
        <v>0</v>
      </c>
      <c r="K115" s="1"/>
      <c r="L115" s="19"/>
    </row>
    <row r="116" spans="1:12" x14ac:dyDescent="0.25">
      <c r="A116" s="16">
        <v>45323</v>
      </c>
      <c r="B116" s="16" t="s">
        <v>12</v>
      </c>
      <c r="C116" s="1"/>
      <c r="D116" s="1"/>
      <c r="E116" s="1"/>
      <c r="F116" s="19"/>
      <c r="G116" s="19"/>
      <c r="H116" s="19">
        <f t="shared" si="5"/>
        <v>0</v>
      </c>
      <c r="I116" s="19">
        <f t="shared" si="11"/>
        <v>0</v>
      </c>
      <c r="J116" s="19">
        <f t="shared" si="7"/>
        <v>0</v>
      </c>
      <c r="K116" s="1"/>
      <c r="L116" s="19"/>
    </row>
    <row r="117" spans="1:12" x14ac:dyDescent="0.25">
      <c r="A117" s="16">
        <v>45323</v>
      </c>
      <c r="B117" s="16" t="s">
        <v>13</v>
      </c>
      <c r="C117" s="1"/>
      <c r="D117" s="1"/>
      <c r="E117" s="1"/>
      <c r="F117" s="19"/>
      <c r="G117" s="19"/>
      <c r="H117" s="19">
        <f t="shared" si="5"/>
        <v>0</v>
      </c>
      <c r="I117" s="19">
        <f t="shared" si="11"/>
        <v>0</v>
      </c>
      <c r="J117" s="19">
        <f t="shared" si="7"/>
        <v>0</v>
      </c>
      <c r="K117" s="1"/>
      <c r="L117" s="19"/>
    </row>
    <row r="118" spans="1:12" x14ac:dyDescent="0.25">
      <c r="A118" s="16">
        <v>45323</v>
      </c>
      <c r="B118" s="16" t="s">
        <v>14</v>
      </c>
      <c r="C118" s="1"/>
      <c r="D118" s="1"/>
      <c r="E118" s="1"/>
      <c r="F118" s="19"/>
      <c r="G118" s="19"/>
      <c r="H118" s="19">
        <f t="shared" si="5"/>
        <v>0</v>
      </c>
      <c r="I118" s="19">
        <f t="shared" si="11"/>
        <v>0</v>
      </c>
      <c r="J118" s="19">
        <f t="shared" si="7"/>
        <v>0</v>
      </c>
      <c r="K118" s="1"/>
      <c r="L118" s="19"/>
    </row>
    <row r="119" spans="1:12" x14ac:dyDescent="0.25">
      <c r="A119" s="16">
        <v>45323</v>
      </c>
      <c r="B119" s="16" t="s">
        <v>15</v>
      </c>
      <c r="C119" s="1"/>
      <c r="D119" s="1"/>
      <c r="E119" s="1"/>
      <c r="F119" s="19"/>
      <c r="G119" s="19"/>
      <c r="H119" s="19">
        <f t="shared" si="5"/>
        <v>0</v>
      </c>
      <c r="I119" s="19">
        <f t="shared" si="11"/>
        <v>0</v>
      </c>
      <c r="J119" s="19">
        <f t="shared" si="7"/>
        <v>0</v>
      </c>
      <c r="K119" s="1"/>
      <c r="L119" s="19"/>
    </row>
    <row r="120" spans="1:12" x14ac:dyDescent="0.25">
      <c r="A120" s="16">
        <v>45323</v>
      </c>
      <c r="B120" s="16" t="s">
        <v>16</v>
      </c>
      <c r="C120" s="1"/>
      <c r="D120" s="1"/>
      <c r="E120" s="1"/>
      <c r="F120" s="19"/>
      <c r="G120" s="19"/>
      <c r="H120" s="19">
        <f t="shared" si="5"/>
        <v>0</v>
      </c>
      <c r="I120" s="19">
        <f t="shared" si="11"/>
        <v>0</v>
      </c>
      <c r="J120" s="19">
        <f t="shared" si="7"/>
        <v>0</v>
      </c>
      <c r="K120" s="1"/>
      <c r="L120" s="19"/>
    </row>
    <row r="121" spans="1:12" x14ac:dyDescent="0.25">
      <c r="A121" s="16">
        <v>45323</v>
      </c>
      <c r="B121" s="16" t="s">
        <v>33</v>
      </c>
      <c r="C121" s="1"/>
      <c r="D121" s="1"/>
      <c r="E121" s="1"/>
      <c r="F121" s="19"/>
      <c r="G121" s="19"/>
      <c r="H121" s="19">
        <f t="shared" si="5"/>
        <v>0</v>
      </c>
      <c r="I121" s="19">
        <f t="shared" si="11"/>
        <v>0</v>
      </c>
      <c r="J121" s="19">
        <f t="shared" si="7"/>
        <v>0</v>
      </c>
      <c r="K121" s="1"/>
      <c r="L121" s="19"/>
    </row>
    <row r="122" spans="1:12" x14ac:dyDescent="0.25">
      <c r="A122" s="16">
        <v>45323</v>
      </c>
      <c r="B122" s="16" t="s">
        <v>261</v>
      </c>
      <c r="C122" s="233"/>
      <c r="D122" s="233"/>
      <c r="E122" s="233"/>
      <c r="F122" s="19"/>
      <c r="G122" s="19"/>
      <c r="H122" s="19">
        <f t="shared" si="5"/>
        <v>0</v>
      </c>
      <c r="I122" s="19"/>
      <c r="J122" s="19"/>
      <c r="K122" s="233"/>
      <c r="L122" s="19"/>
    </row>
    <row r="123" spans="1:12" x14ac:dyDescent="0.25">
      <c r="A123" s="16">
        <v>45352</v>
      </c>
      <c r="B123" s="16" t="s">
        <v>18</v>
      </c>
      <c r="C123" s="1"/>
      <c r="D123" s="1"/>
      <c r="E123" s="1"/>
      <c r="F123" s="19"/>
      <c r="G123" s="19"/>
      <c r="H123" s="19">
        <f t="shared" si="5"/>
        <v>0</v>
      </c>
      <c r="I123" s="19">
        <f t="shared" ref="I123:I133" si="12">G123*O$2</f>
        <v>0</v>
      </c>
      <c r="J123" s="19">
        <f t="shared" si="7"/>
        <v>0</v>
      </c>
      <c r="K123" s="1"/>
      <c r="L123" s="19"/>
    </row>
    <row r="124" spans="1:12" x14ac:dyDescent="0.25">
      <c r="A124" s="16">
        <v>45352</v>
      </c>
      <c r="B124" s="16" t="s">
        <v>9</v>
      </c>
      <c r="C124" s="1"/>
      <c r="D124" s="1"/>
      <c r="E124" s="1"/>
      <c r="F124" s="19"/>
      <c r="G124" s="19"/>
      <c r="H124" s="19">
        <f t="shared" si="5"/>
        <v>0</v>
      </c>
      <c r="I124" s="19">
        <f t="shared" si="12"/>
        <v>0</v>
      </c>
      <c r="J124" s="19">
        <f t="shared" si="7"/>
        <v>0</v>
      </c>
      <c r="K124" s="1"/>
      <c r="L124" s="19"/>
    </row>
    <row r="125" spans="1:12" x14ac:dyDescent="0.25">
      <c r="A125" s="16">
        <v>45352</v>
      </c>
      <c r="B125" s="16" t="s">
        <v>10</v>
      </c>
      <c r="C125" s="1"/>
      <c r="D125" s="1"/>
      <c r="E125" s="1"/>
      <c r="F125" s="19"/>
      <c r="G125" s="19"/>
      <c r="H125" s="19">
        <f t="shared" si="5"/>
        <v>0</v>
      </c>
      <c r="I125" s="19">
        <f t="shared" si="12"/>
        <v>0</v>
      </c>
      <c r="J125" s="19">
        <f t="shared" si="7"/>
        <v>0</v>
      </c>
      <c r="K125" s="1"/>
      <c r="L125" s="19"/>
    </row>
    <row r="126" spans="1:12" x14ac:dyDescent="0.25">
      <c r="A126" s="16">
        <v>45352</v>
      </c>
      <c r="B126" s="16" t="s">
        <v>11</v>
      </c>
      <c r="C126" s="1"/>
      <c r="D126" s="1"/>
      <c r="E126" s="1"/>
      <c r="F126" s="19"/>
      <c r="G126" s="19"/>
      <c r="H126" s="19">
        <f t="shared" si="5"/>
        <v>0</v>
      </c>
      <c r="I126" s="19">
        <f t="shared" si="12"/>
        <v>0</v>
      </c>
      <c r="J126" s="19">
        <f t="shared" si="7"/>
        <v>0</v>
      </c>
      <c r="K126" s="1"/>
      <c r="L126" s="19"/>
    </row>
    <row r="127" spans="1:12" x14ac:dyDescent="0.25">
      <c r="A127" s="16">
        <v>45352</v>
      </c>
      <c r="B127" s="16" t="s">
        <v>12</v>
      </c>
      <c r="C127" s="1"/>
      <c r="D127" s="1"/>
      <c r="E127" s="1"/>
      <c r="F127" s="19"/>
      <c r="G127" s="19"/>
      <c r="H127" s="19">
        <f t="shared" si="5"/>
        <v>0</v>
      </c>
      <c r="I127" s="19">
        <f t="shared" si="12"/>
        <v>0</v>
      </c>
      <c r="J127" s="19">
        <f t="shared" si="7"/>
        <v>0</v>
      </c>
      <c r="K127" s="1"/>
      <c r="L127" s="19"/>
    </row>
    <row r="128" spans="1:12" x14ac:dyDescent="0.25">
      <c r="A128" s="16">
        <v>45352</v>
      </c>
      <c r="B128" s="16" t="s">
        <v>13</v>
      </c>
      <c r="C128" s="1"/>
      <c r="D128" s="1"/>
      <c r="E128" s="1"/>
      <c r="F128" s="19"/>
      <c r="G128" s="19"/>
      <c r="H128" s="19">
        <f t="shared" si="5"/>
        <v>0</v>
      </c>
      <c r="I128" s="19">
        <f t="shared" si="12"/>
        <v>0</v>
      </c>
      <c r="J128" s="19">
        <f t="shared" si="7"/>
        <v>0</v>
      </c>
      <c r="K128" s="1"/>
      <c r="L128" s="19"/>
    </row>
    <row r="129" spans="1:12" x14ac:dyDescent="0.25">
      <c r="A129" s="16">
        <v>45352</v>
      </c>
      <c r="B129" s="16" t="s">
        <v>14</v>
      </c>
      <c r="C129" s="1"/>
      <c r="D129" s="1"/>
      <c r="E129" s="1"/>
      <c r="F129" s="19"/>
      <c r="G129" s="19"/>
      <c r="H129" s="19">
        <f t="shared" si="5"/>
        <v>0</v>
      </c>
      <c r="I129" s="19">
        <f t="shared" si="12"/>
        <v>0</v>
      </c>
      <c r="J129" s="19">
        <f t="shared" si="7"/>
        <v>0</v>
      </c>
      <c r="K129" s="1"/>
      <c r="L129" s="19"/>
    </row>
    <row r="130" spans="1:12" x14ac:dyDescent="0.25">
      <c r="A130" s="16">
        <v>45352</v>
      </c>
      <c r="B130" s="16" t="s">
        <v>15</v>
      </c>
      <c r="C130" s="1"/>
      <c r="D130" s="1"/>
      <c r="E130" s="1"/>
      <c r="F130" s="19"/>
      <c r="G130" s="19"/>
      <c r="H130" s="19">
        <f t="shared" si="5"/>
        <v>0</v>
      </c>
      <c r="I130" s="19">
        <f t="shared" si="12"/>
        <v>0</v>
      </c>
      <c r="J130" s="19">
        <f t="shared" si="7"/>
        <v>0</v>
      </c>
      <c r="K130" s="1"/>
      <c r="L130" s="19"/>
    </row>
    <row r="131" spans="1:12" x14ac:dyDescent="0.25">
      <c r="A131" s="16">
        <v>45352</v>
      </c>
      <c r="B131" s="16" t="s">
        <v>16</v>
      </c>
      <c r="C131" s="1"/>
      <c r="D131" s="1"/>
      <c r="E131" s="1"/>
      <c r="F131" s="19"/>
      <c r="G131" s="19"/>
      <c r="H131" s="19">
        <f t="shared" ref="H131:H133" si="13">F131*O$3</f>
        <v>0</v>
      </c>
      <c r="I131" s="19">
        <f t="shared" si="12"/>
        <v>0</v>
      </c>
      <c r="J131" s="19">
        <f t="shared" si="7"/>
        <v>0</v>
      </c>
      <c r="K131" s="1"/>
      <c r="L131" s="19"/>
    </row>
    <row r="132" spans="1:12" x14ac:dyDescent="0.25">
      <c r="A132" s="16">
        <v>45352</v>
      </c>
      <c r="B132" s="16" t="s">
        <v>33</v>
      </c>
      <c r="C132" s="1"/>
      <c r="D132" s="1"/>
      <c r="E132" s="1"/>
      <c r="F132" s="19"/>
      <c r="G132" s="19"/>
      <c r="H132" s="19">
        <f t="shared" si="13"/>
        <v>0</v>
      </c>
      <c r="I132" s="19">
        <f t="shared" si="12"/>
        <v>0</v>
      </c>
      <c r="J132" s="19">
        <f t="shared" si="7"/>
        <v>0</v>
      </c>
      <c r="K132" s="1"/>
      <c r="L132" s="19"/>
    </row>
    <row r="133" spans="1:12" x14ac:dyDescent="0.25">
      <c r="A133" s="16">
        <v>45352</v>
      </c>
      <c r="B133" s="16" t="s">
        <v>261</v>
      </c>
      <c r="C133" s="233"/>
      <c r="D133" s="233"/>
      <c r="E133" s="233"/>
      <c r="F133" s="19"/>
      <c r="G133" s="19"/>
      <c r="H133" s="19">
        <f t="shared" si="13"/>
        <v>0</v>
      </c>
      <c r="I133" s="19">
        <f t="shared" si="12"/>
        <v>0</v>
      </c>
      <c r="J133" s="19">
        <f t="shared" ref="J133" si="14">H133+I133</f>
        <v>0</v>
      </c>
      <c r="K133" s="233"/>
      <c r="L133" s="19"/>
    </row>
  </sheetData>
  <mergeCells count="1">
    <mergeCell ref="N7:O7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53C10-AE9D-4CDE-845B-25AFECB53E5B}">
  <dimension ref="A1:B35"/>
  <sheetViews>
    <sheetView workbookViewId="0">
      <selection activeCell="A36" sqref="A36"/>
    </sheetView>
  </sheetViews>
  <sheetFormatPr defaultRowHeight="12.75" x14ac:dyDescent="0.2"/>
  <sheetData>
    <row r="1" spans="1:2" x14ac:dyDescent="0.2">
      <c r="A1" s="390" t="s">
        <v>361</v>
      </c>
      <c r="B1" s="390"/>
    </row>
    <row r="2" spans="1:2" x14ac:dyDescent="0.2">
      <c r="A2" t="s">
        <v>356</v>
      </c>
      <c r="B2" t="s">
        <v>357</v>
      </c>
    </row>
    <row r="3" spans="1:2" x14ac:dyDescent="0.2">
      <c r="A3">
        <v>0.25</v>
      </c>
      <c r="B3">
        <v>10</v>
      </c>
    </row>
    <row r="4" spans="1:2" x14ac:dyDescent="0.2">
      <c r="A4">
        <v>0.5</v>
      </c>
      <c r="B4">
        <v>20</v>
      </c>
    </row>
    <row r="5" spans="1:2" x14ac:dyDescent="0.2">
      <c r="A5">
        <v>0.75</v>
      </c>
      <c r="B5">
        <v>30</v>
      </c>
    </row>
    <row r="6" spans="1:2" x14ac:dyDescent="0.2">
      <c r="A6">
        <v>1</v>
      </c>
      <c r="B6">
        <v>40</v>
      </c>
    </row>
    <row r="8" spans="1:2" x14ac:dyDescent="0.2">
      <c r="A8">
        <v>0.41</v>
      </c>
      <c r="B8">
        <f>40*A8</f>
        <v>16.399999999999999</v>
      </c>
    </row>
    <row r="9" spans="1:2" x14ac:dyDescent="0.2">
      <c r="A9">
        <v>0.33</v>
      </c>
      <c r="B9">
        <f>40*A9</f>
        <v>13.200000000000001</v>
      </c>
    </row>
    <row r="10" spans="1:2" x14ac:dyDescent="0.2">
      <c r="A10">
        <v>0.1</v>
      </c>
      <c r="B10">
        <f>40*A10</f>
        <v>4</v>
      </c>
    </row>
    <row r="11" spans="1:2" x14ac:dyDescent="0.2">
      <c r="A11">
        <v>0.35010000000000002</v>
      </c>
      <c r="B11">
        <f>40*A11</f>
        <v>14.004000000000001</v>
      </c>
    </row>
    <row r="15" spans="1:2" x14ac:dyDescent="0.2">
      <c r="A15" s="390" t="s">
        <v>481</v>
      </c>
      <c r="B15" s="390"/>
    </row>
    <row r="16" spans="1:2" x14ac:dyDescent="0.2">
      <c r="A16" t="s">
        <v>356</v>
      </c>
      <c r="B16" t="s">
        <v>357</v>
      </c>
    </row>
    <row r="17" spans="1:2" x14ac:dyDescent="0.2">
      <c r="A17">
        <v>0.25</v>
      </c>
      <c r="B17">
        <v>7</v>
      </c>
    </row>
    <row r="18" spans="1:2" x14ac:dyDescent="0.2">
      <c r="A18">
        <v>0.5</v>
      </c>
      <c r="B18">
        <v>12</v>
      </c>
    </row>
    <row r="19" spans="1:2" x14ac:dyDescent="0.2">
      <c r="A19">
        <v>0.75</v>
      </c>
      <c r="B19">
        <v>18</v>
      </c>
    </row>
    <row r="20" spans="1:2" x14ac:dyDescent="0.2">
      <c r="A20">
        <v>1</v>
      </c>
      <c r="B20">
        <v>25</v>
      </c>
    </row>
    <row r="22" spans="1:2" x14ac:dyDescent="0.2">
      <c r="A22">
        <v>0.2</v>
      </c>
      <c r="B22">
        <f>24*A22+0.5</f>
        <v>5.3000000000000007</v>
      </c>
    </row>
    <row r="23" spans="1:2" x14ac:dyDescent="0.2">
      <c r="A23">
        <v>0.3</v>
      </c>
      <c r="B23">
        <f>24*A23+0.5</f>
        <v>7.6999999999999993</v>
      </c>
    </row>
    <row r="29" spans="1:2" x14ac:dyDescent="0.2">
      <c r="A29" t="s">
        <v>356</v>
      </c>
      <c r="B29" t="s">
        <v>357</v>
      </c>
    </row>
    <row r="30" spans="1:2" x14ac:dyDescent="0.2">
      <c r="A30">
        <v>0.25</v>
      </c>
      <c r="B30">
        <v>19</v>
      </c>
    </row>
    <row r="31" spans="1:2" x14ac:dyDescent="0.2">
      <c r="A31">
        <v>0.5</v>
      </c>
      <c r="B31">
        <v>38</v>
      </c>
    </row>
    <row r="32" spans="1:2" x14ac:dyDescent="0.2">
      <c r="A32">
        <v>0.75</v>
      </c>
      <c r="B32">
        <v>56</v>
      </c>
    </row>
    <row r="33" spans="1:2" x14ac:dyDescent="0.2">
      <c r="A33">
        <v>1</v>
      </c>
      <c r="B33">
        <v>75</v>
      </c>
    </row>
    <row r="35" spans="1:2" x14ac:dyDescent="0.2">
      <c r="A35">
        <v>0.33</v>
      </c>
      <c r="B35" s="280">
        <f>75.067*A35</f>
        <v>24.772109999999998</v>
      </c>
    </row>
  </sheetData>
  <mergeCells count="2">
    <mergeCell ref="A1:B1"/>
    <mergeCell ref="A15:B15"/>
  </mergeCells>
  <pageMargins left="0.7" right="0.7" top="0.75" bottom="0.75" header="0.3" footer="0.3"/>
  <pageSetup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68EF1-E994-4FD4-96B9-C494395A6455}">
  <dimension ref="A1:G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134" sqref="F134"/>
    </sheetView>
  </sheetViews>
  <sheetFormatPr defaultColWidth="9.33203125" defaultRowHeight="15.75" x14ac:dyDescent="0.2"/>
  <cols>
    <col min="1" max="1" width="10.1640625" style="4" bestFit="1" customWidth="1"/>
    <col min="2" max="2" width="29.1640625" style="4" bestFit="1" customWidth="1"/>
    <col min="3" max="3" width="33.83203125" style="4" customWidth="1"/>
    <col min="4" max="4" width="17.1640625" style="4" customWidth="1"/>
    <col min="5" max="5" width="20.6640625" style="4" customWidth="1"/>
    <col min="6" max="6" width="17.83203125" style="4" customWidth="1"/>
    <col min="7" max="7" width="17.83203125" style="14" customWidth="1"/>
    <col min="8" max="16384" width="9.33203125" style="4"/>
  </cols>
  <sheetData>
    <row r="1" spans="1:7" ht="69" customHeight="1" x14ac:dyDescent="0.2">
      <c r="A1" s="1" t="s">
        <v>0</v>
      </c>
      <c r="B1" s="1" t="s">
        <v>17</v>
      </c>
      <c r="C1" s="2" t="s">
        <v>37</v>
      </c>
      <c r="D1" s="2" t="s">
        <v>29</v>
      </c>
      <c r="E1" s="2" t="s">
        <v>30</v>
      </c>
      <c r="F1" s="2" t="s">
        <v>31</v>
      </c>
      <c r="G1" s="3" t="s">
        <v>32</v>
      </c>
    </row>
    <row r="2" spans="1:7" x14ac:dyDescent="0.2">
      <c r="A2" s="16">
        <v>45017</v>
      </c>
      <c r="B2" s="16" t="s">
        <v>79</v>
      </c>
      <c r="C2" s="1">
        <v>1</v>
      </c>
      <c r="D2" s="1">
        <v>8</v>
      </c>
      <c r="E2" s="1">
        <v>6</v>
      </c>
      <c r="F2" s="1">
        <v>10</v>
      </c>
      <c r="G2" s="19">
        <v>12800</v>
      </c>
    </row>
    <row r="3" spans="1:7" x14ac:dyDescent="0.2">
      <c r="A3" s="16">
        <v>45017</v>
      </c>
      <c r="B3" s="16" t="s">
        <v>9</v>
      </c>
      <c r="C3" s="1">
        <v>1</v>
      </c>
      <c r="D3" s="1">
        <v>105</v>
      </c>
      <c r="E3" s="1">
        <v>105</v>
      </c>
      <c r="F3" s="1">
        <v>72</v>
      </c>
      <c r="G3" s="19">
        <v>275000</v>
      </c>
    </row>
    <row r="4" spans="1:7" ht="14.45" customHeight="1" x14ac:dyDescent="0.2">
      <c r="A4" s="16">
        <v>45017</v>
      </c>
      <c r="B4" s="16" t="s">
        <v>10</v>
      </c>
      <c r="C4" s="2">
        <v>0</v>
      </c>
      <c r="D4" s="2">
        <v>0</v>
      </c>
      <c r="E4" s="1">
        <v>0</v>
      </c>
      <c r="F4" s="1">
        <v>0</v>
      </c>
      <c r="G4" s="19">
        <v>0</v>
      </c>
    </row>
    <row r="5" spans="1:7" x14ac:dyDescent="0.2">
      <c r="A5" s="16">
        <v>45017</v>
      </c>
      <c r="B5" s="16" t="s">
        <v>11</v>
      </c>
      <c r="C5" s="1">
        <v>0</v>
      </c>
      <c r="D5" s="1">
        <v>0</v>
      </c>
      <c r="E5" s="1">
        <v>0</v>
      </c>
      <c r="F5" s="1">
        <v>0</v>
      </c>
      <c r="G5" s="19">
        <v>0</v>
      </c>
    </row>
    <row r="6" spans="1:7" x14ac:dyDescent="0.2">
      <c r="A6" s="16">
        <v>45017</v>
      </c>
      <c r="B6" s="16" t="s">
        <v>12</v>
      </c>
      <c r="C6" s="1">
        <v>0</v>
      </c>
      <c r="D6" s="1">
        <v>0</v>
      </c>
      <c r="E6" s="1">
        <v>0</v>
      </c>
      <c r="F6" s="1">
        <v>0</v>
      </c>
      <c r="G6" s="19">
        <v>0</v>
      </c>
    </row>
    <row r="7" spans="1:7" x14ac:dyDescent="0.2">
      <c r="A7" s="16">
        <v>45017</v>
      </c>
      <c r="B7" s="16" t="s">
        <v>281</v>
      </c>
      <c r="C7" s="1">
        <v>1</v>
      </c>
      <c r="D7" s="1">
        <v>4</v>
      </c>
      <c r="E7" s="1">
        <v>4</v>
      </c>
      <c r="F7" s="1">
        <v>7</v>
      </c>
      <c r="G7" s="19">
        <v>0</v>
      </c>
    </row>
    <row r="8" spans="1:7" x14ac:dyDescent="0.2">
      <c r="A8" s="16">
        <v>45017</v>
      </c>
      <c r="B8" s="16" t="s">
        <v>14</v>
      </c>
      <c r="C8" s="1">
        <v>0</v>
      </c>
      <c r="D8" s="1">
        <v>0</v>
      </c>
      <c r="E8" s="1">
        <v>0</v>
      </c>
      <c r="F8" s="1">
        <v>0</v>
      </c>
      <c r="G8" s="19">
        <v>0</v>
      </c>
    </row>
    <row r="9" spans="1:7" x14ac:dyDescent="0.2">
      <c r="A9" s="16">
        <v>45017</v>
      </c>
      <c r="B9" s="16" t="s">
        <v>15</v>
      </c>
      <c r="C9" s="1">
        <v>0</v>
      </c>
      <c r="D9" s="1">
        <v>0</v>
      </c>
      <c r="E9" s="1">
        <v>0</v>
      </c>
      <c r="F9" s="1">
        <v>0</v>
      </c>
      <c r="G9" s="19">
        <v>0</v>
      </c>
    </row>
    <row r="10" spans="1:7" x14ac:dyDescent="0.2">
      <c r="A10" s="16">
        <v>45017</v>
      </c>
      <c r="B10" s="16" t="s">
        <v>16</v>
      </c>
      <c r="C10" s="1">
        <v>0</v>
      </c>
      <c r="D10" s="1">
        <v>0</v>
      </c>
      <c r="E10" s="1">
        <v>0</v>
      </c>
      <c r="F10" s="1">
        <v>0</v>
      </c>
      <c r="G10" s="19">
        <v>0</v>
      </c>
    </row>
    <row r="11" spans="1:7" x14ac:dyDescent="0.2">
      <c r="A11" s="16">
        <v>45017</v>
      </c>
      <c r="B11" s="16" t="s">
        <v>33</v>
      </c>
      <c r="C11" s="1">
        <v>0</v>
      </c>
      <c r="D11" s="1">
        <v>0</v>
      </c>
      <c r="E11" s="1">
        <v>0</v>
      </c>
      <c r="F11" s="1">
        <v>0</v>
      </c>
      <c r="G11" s="19">
        <v>0</v>
      </c>
    </row>
    <row r="12" spans="1:7" x14ac:dyDescent="0.2">
      <c r="A12" s="16">
        <v>45017</v>
      </c>
      <c r="B12" s="16" t="s">
        <v>261</v>
      </c>
      <c r="C12" s="233">
        <v>0</v>
      </c>
      <c r="D12" s="233">
        <v>0</v>
      </c>
      <c r="E12" s="233">
        <v>0</v>
      </c>
      <c r="F12" s="233">
        <v>0</v>
      </c>
      <c r="G12" s="19">
        <v>0</v>
      </c>
    </row>
    <row r="13" spans="1:7" x14ac:dyDescent="0.2">
      <c r="A13" s="16">
        <v>45047</v>
      </c>
      <c r="B13" s="16" t="s">
        <v>79</v>
      </c>
      <c r="C13" s="1">
        <v>0</v>
      </c>
      <c r="D13" s="1">
        <v>0</v>
      </c>
      <c r="E13" s="1">
        <v>0</v>
      </c>
      <c r="F13" s="1">
        <v>0</v>
      </c>
      <c r="G13" s="19">
        <v>0</v>
      </c>
    </row>
    <row r="14" spans="1:7" x14ac:dyDescent="0.2">
      <c r="A14" s="16">
        <v>45047</v>
      </c>
      <c r="B14" s="16" t="s">
        <v>9</v>
      </c>
      <c r="C14" s="1">
        <v>0</v>
      </c>
      <c r="D14" s="1">
        <v>0</v>
      </c>
      <c r="E14" s="1">
        <v>0</v>
      </c>
      <c r="F14" s="1">
        <v>0</v>
      </c>
      <c r="G14" s="19">
        <v>0</v>
      </c>
    </row>
    <row r="15" spans="1:7" x14ac:dyDescent="0.2">
      <c r="A15" s="16">
        <v>45047</v>
      </c>
      <c r="B15" s="16" t="s">
        <v>10</v>
      </c>
      <c r="C15" s="1">
        <v>0</v>
      </c>
      <c r="D15" s="1">
        <v>0</v>
      </c>
      <c r="E15" s="1">
        <v>0</v>
      </c>
      <c r="F15" s="1">
        <v>0</v>
      </c>
      <c r="G15" s="19">
        <v>0</v>
      </c>
    </row>
    <row r="16" spans="1:7" x14ac:dyDescent="0.2">
      <c r="A16" s="16">
        <v>45047</v>
      </c>
      <c r="B16" s="16" t="s">
        <v>11</v>
      </c>
      <c r="C16" s="1">
        <v>0</v>
      </c>
      <c r="D16" s="1">
        <v>0</v>
      </c>
      <c r="E16" s="1">
        <v>0</v>
      </c>
      <c r="F16" s="1">
        <v>0</v>
      </c>
      <c r="G16" s="19">
        <v>0</v>
      </c>
    </row>
    <row r="17" spans="1:7" x14ac:dyDescent="0.2">
      <c r="A17" s="16">
        <v>45047</v>
      </c>
      <c r="B17" s="16" t="s">
        <v>12</v>
      </c>
      <c r="C17" s="1">
        <v>0</v>
      </c>
      <c r="D17" s="1">
        <v>0</v>
      </c>
      <c r="E17" s="1">
        <v>0</v>
      </c>
      <c r="F17" s="1">
        <v>0</v>
      </c>
      <c r="G17" s="19">
        <v>0</v>
      </c>
    </row>
    <row r="18" spans="1:7" x14ac:dyDescent="0.2">
      <c r="A18" s="16">
        <v>45047</v>
      </c>
      <c r="B18" s="16" t="s">
        <v>281</v>
      </c>
      <c r="C18" s="1">
        <v>0</v>
      </c>
      <c r="D18" s="1">
        <v>0</v>
      </c>
      <c r="E18" s="1">
        <v>0</v>
      </c>
      <c r="F18" s="1">
        <v>0</v>
      </c>
      <c r="G18" s="19">
        <v>0</v>
      </c>
    </row>
    <row r="19" spans="1:7" x14ac:dyDescent="0.2">
      <c r="A19" s="16">
        <v>45047</v>
      </c>
      <c r="B19" s="16" t="s">
        <v>14</v>
      </c>
      <c r="C19" s="1">
        <v>0</v>
      </c>
      <c r="D19" s="1">
        <v>0</v>
      </c>
      <c r="E19" s="1">
        <v>0</v>
      </c>
      <c r="F19" s="1">
        <v>0</v>
      </c>
      <c r="G19" s="19">
        <v>0</v>
      </c>
    </row>
    <row r="20" spans="1:7" x14ac:dyDescent="0.2">
      <c r="A20" s="16">
        <v>45047</v>
      </c>
      <c r="B20" s="16" t="s">
        <v>15</v>
      </c>
      <c r="C20" s="1">
        <v>0</v>
      </c>
      <c r="D20" s="1">
        <v>0</v>
      </c>
      <c r="E20" s="1">
        <v>0</v>
      </c>
      <c r="F20" s="1">
        <v>0</v>
      </c>
      <c r="G20" s="19">
        <v>0</v>
      </c>
    </row>
    <row r="21" spans="1:7" x14ac:dyDescent="0.2">
      <c r="A21" s="16">
        <v>45047</v>
      </c>
      <c r="B21" s="16" t="s">
        <v>16</v>
      </c>
      <c r="C21" s="1">
        <v>0</v>
      </c>
      <c r="D21" s="1">
        <v>0</v>
      </c>
      <c r="E21" s="1">
        <v>0</v>
      </c>
      <c r="F21" s="1">
        <v>0</v>
      </c>
      <c r="G21" s="19">
        <v>0</v>
      </c>
    </row>
    <row r="22" spans="1:7" x14ac:dyDescent="0.2">
      <c r="A22" s="16">
        <v>45047</v>
      </c>
      <c r="B22" s="16" t="s">
        <v>33</v>
      </c>
      <c r="C22" s="1">
        <v>0</v>
      </c>
      <c r="D22" s="1">
        <v>0</v>
      </c>
      <c r="E22" s="1">
        <v>0</v>
      </c>
      <c r="F22" s="1">
        <v>0</v>
      </c>
      <c r="G22" s="19">
        <v>0</v>
      </c>
    </row>
    <row r="23" spans="1:7" x14ac:dyDescent="0.2">
      <c r="A23" s="16">
        <v>45047</v>
      </c>
      <c r="B23" s="16" t="s">
        <v>261</v>
      </c>
      <c r="C23" s="233">
        <v>0</v>
      </c>
      <c r="D23" s="233">
        <v>0</v>
      </c>
      <c r="E23" s="233">
        <v>0</v>
      </c>
      <c r="F23" s="233">
        <v>0</v>
      </c>
      <c r="G23" s="19">
        <v>0</v>
      </c>
    </row>
    <row r="24" spans="1:7" x14ac:dyDescent="0.2">
      <c r="A24" s="16">
        <v>45078</v>
      </c>
      <c r="B24" s="16" t="s">
        <v>79</v>
      </c>
      <c r="C24" s="2">
        <v>1</v>
      </c>
      <c r="D24" s="1">
        <v>23</v>
      </c>
      <c r="E24" s="1">
        <v>12</v>
      </c>
      <c r="F24" s="1">
        <v>27.4</v>
      </c>
      <c r="G24" s="19">
        <v>12181.82</v>
      </c>
    </row>
    <row r="25" spans="1:7" x14ac:dyDescent="0.2">
      <c r="A25" s="16">
        <v>45078</v>
      </c>
      <c r="B25" s="16" t="s">
        <v>9</v>
      </c>
      <c r="C25" s="2">
        <v>1</v>
      </c>
      <c r="D25" s="1">
        <v>15</v>
      </c>
      <c r="E25" s="1">
        <v>5</v>
      </c>
      <c r="F25" s="1">
        <v>12.5</v>
      </c>
      <c r="G25" s="19">
        <v>5075.76</v>
      </c>
    </row>
    <row r="26" spans="1:7" x14ac:dyDescent="0.2">
      <c r="A26" s="16">
        <v>45078</v>
      </c>
      <c r="B26" s="16" t="s">
        <v>10</v>
      </c>
      <c r="C26" s="2">
        <v>1</v>
      </c>
      <c r="D26" s="1">
        <v>20</v>
      </c>
      <c r="E26" s="1">
        <v>17</v>
      </c>
      <c r="F26" s="1">
        <v>37.799999999999997</v>
      </c>
      <c r="G26" s="19">
        <v>17257.580000000002</v>
      </c>
    </row>
    <row r="27" spans="1:7" x14ac:dyDescent="0.2">
      <c r="A27" s="16">
        <v>45078</v>
      </c>
      <c r="B27" s="16" t="s">
        <v>11</v>
      </c>
      <c r="C27" s="2">
        <v>1</v>
      </c>
      <c r="D27" s="1">
        <v>6</v>
      </c>
      <c r="E27" s="1">
        <v>6</v>
      </c>
      <c r="F27" s="1">
        <v>13.6</v>
      </c>
      <c r="G27" s="19">
        <v>6090.91</v>
      </c>
    </row>
    <row r="28" spans="1:7" x14ac:dyDescent="0.2">
      <c r="A28" s="16">
        <v>45078</v>
      </c>
      <c r="B28" s="16" t="s">
        <v>12</v>
      </c>
      <c r="C28" s="2">
        <v>1</v>
      </c>
      <c r="D28" s="1">
        <v>8</v>
      </c>
      <c r="E28" s="1">
        <v>3</v>
      </c>
      <c r="F28" s="1">
        <v>6</v>
      </c>
      <c r="G28" s="19">
        <v>3045.45</v>
      </c>
    </row>
    <row r="29" spans="1:7" x14ac:dyDescent="0.2">
      <c r="A29" s="16">
        <v>45078</v>
      </c>
      <c r="B29" s="16" t="s">
        <v>281</v>
      </c>
      <c r="C29" s="2">
        <v>1</v>
      </c>
      <c r="D29" s="1">
        <v>1</v>
      </c>
      <c r="E29" s="1">
        <v>1</v>
      </c>
      <c r="F29" s="1">
        <v>2</v>
      </c>
      <c r="G29" s="19">
        <v>1015.15</v>
      </c>
    </row>
    <row r="30" spans="1:7" x14ac:dyDescent="0.2">
      <c r="A30" s="16">
        <v>45078</v>
      </c>
      <c r="B30" s="16" t="s">
        <v>14</v>
      </c>
      <c r="C30" s="2">
        <v>1</v>
      </c>
      <c r="D30" s="1">
        <v>14</v>
      </c>
      <c r="E30" s="1">
        <v>4</v>
      </c>
      <c r="F30" s="1">
        <v>9.5</v>
      </c>
      <c r="G30" s="19">
        <v>4060.6</v>
      </c>
    </row>
    <row r="31" spans="1:7" x14ac:dyDescent="0.2">
      <c r="A31" s="16">
        <v>45078</v>
      </c>
      <c r="B31" s="16" t="s">
        <v>15</v>
      </c>
      <c r="C31" s="1">
        <v>0</v>
      </c>
      <c r="D31" s="1">
        <v>0</v>
      </c>
      <c r="E31" s="1">
        <v>0</v>
      </c>
      <c r="F31" s="1">
        <v>0</v>
      </c>
      <c r="G31" s="19">
        <v>0</v>
      </c>
    </row>
    <row r="32" spans="1:7" x14ac:dyDescent="0.2">
      <c r="A32" s="16">
        <v>45078</v>
      </c>
      <c r="B32" s="16" t="s">
        <v>16</v>
      </c>
      <c r="C32" s="1">
        <v>0</v>
      </c>
      <c r="D32" s="1">
        <v>0</v>
      </c>
      <c r="E32" s="1">
        <v>0</v>
      </c>
      <c r="F32" s="1">
        <v>0</v>
      </c>
      <c r="G32" s="19">
        <v>0</v>
      </c>
    </row>
    <row r="33" spans="1:7" x14ac:dyDescent="0.2">
      <c r="A33" s="16">
        <v>45078</v>
      </c>
      <c r="B33" s="16" t="s">
        <v>33</v>
      </c>
      <c r="C33" s="2">
        <v>1</v>
      </c>
      <c r="D33" s="1">
        <v>15</v>
      </c>
      <c r="E33" s="1">
        <v>18</v>
      </c>
      <c r="F33" s="1">
        <v>40.9</v>
      </c>
      <c r="G33" s="19">
        <v>18272.73</v>
      </c>
    </row>
    <row r="34" spans="1:7" x14ac:dyDescent="0.2">
      <c r="A34" s="16">
        <v>45078</v>
      </c>
      <c r="B34" s="16" t="s">
        <v>261</v>
      </c>
      <c r="C34" s="2">
        <v>0</v>
      </c>
      <c r="D34" s="233">
        <v>0</v>
      </c>
      <c r="E34" s="233">
        <v>0</v>
      </c>
      <c r="F34" s="233">
        <v>0</v>
      </c>
      <c r="G34" s="19">
        <v>0</v>
      </c>
    </row>
    <row r="35" spans="1:7" x14ac:dyDescent="0.2">
      <c r="A35" s="16">
        <v>45108</v>
      </c>
      <c r="B35" s="16" t="s">
        <v>79</v>
      </c>
      <c r="C35" s="1">
        <v>1</v>
      </c>
      <c r="D35" s="1">
        <v>1</v>
      </c>
      <c r="E35" s="1">
        <v>1</v>
      </c>
      <c r="F35" s="1">
        <v>5</v>
      </c>
      <c r="G35" s="19">
        <v>0</v>
      </c>
    </row>
    <row r="36" spans="1:7" x14ac:dyDescent="0.2">
      <c r="A36" s="16">
        <v>45108</v>
      </c>
      <c r="B36" s="16" t="s">
        <v>9</v>
      </c>
      <c r="C36" s="1">
        <v>2</v>
      </c>
      <c r="D36" s="1">
        <v>7</v>
      </c>
      <c r="E36" s="1">
        <v>7</v>
      </c>
      <c r="F36" s="1">
        <v>36.5</v>
      </c>
      <c r="G36" s="19"/>
    </row>
    <row r="37" spans="1:7" x14ac:dyDescent="0.2">
      <c r="A37" s="16">
        <v>45108</v>
      </c>
      <c r="B37" s="16" t="s">
        <v>10</v>
      </c>
      <c r="C37" s="1">
        <v>2</v>
      </c>
      <c r="D37" s="1">
        <v>2</v>
      </c>
      <c r="E37" s="1">
        <v>2</v>
      </c>
      <c r="F37" s="1">
        <v>10.5</v>
      </c>
      <c r="G37" s="19"/>
    </row>
    <row r="38" spans="1:7" x14ac:dyDescent="0.2">
      <c r="A38" s="16">
        <v>45108</v>
      </c>
      <c r="B38" s="16" t="s">
        <v>11</v>
      </c>
      <c r="C38" s="1">
        <v>1</v>
      </c>
      <c r="D38" s="1">
        <v>2</v>
      </c>
      <c r="E38" s="1">
        <v>2</v>
      </c>
      <c r="F38" s="1">
        <v>10</v>
      </c>
      <c r="G38" s="19"/>
    </row>
    <row r="39" spans="1:7" x14ac:dyDescent="0.2">
      <c r="A39" s="16">
        <v>45108</v>
      </c>
      <c r="B39" s="16" t="s">
        <v>12</v>
      </c>
      <c r="C39" s="1">
        <v>2</v>
      </c>
      <c r="D39" s="1">
        <v>2</v>
      </c>
      <c r="E39" s="1">
        <v>1</v>
      </c>
      <c r="F39" s="1">
        <v>5.5</v>
      </c>
      <c r="G39" s="19"/>
    </row>
    <row r="40" spans="1:7" x14ac:dyDescent="0.2">
      <c r="A40" s="16">
        <v>45108</v>
      </c>
      <c r="B40" s="16" t="s">
        <v>13</v>
      </c>
      <c r="C40" s="1">
        <v>1</v>
      </c>
      <c r="D40" s="1">
        <v>2</v>
      </c>
      <c r="E40" s="1">
        <v>2</v>
      </c>
      <c r="F40" s="1">
        <v>10</v>
      </c>
      <c r="G40" s="19"/>
    </row>
    <row r="41" spans="1:7" x14ac:dyDescent="0.2">
      <c r="A41" s="16">
        <v>45108</v>
      </c>
      <c r="B41" s="16" t="s">
        <v>14</v>
      </c>
      <c r="C41" s="1">
        <v>2</v>
      </c>
      <c r="D41" s="1">
        <v>3</v>
      </c>
      <c r="E41" s="1">
        <v>3</v>
      </c>
      <c r="F41" s="1">
        <v>16</v>
      </c>
      <c r="G41" s="19"/>
    </row>
    <row r="42" spans="1:7" x14ac:dyDescent="0.2">
      <c r="A42" s="16">
        <v>45108</v>
      </c>
      <c r="B42" s="16" t="s">
        <v>15</v>
      </c>
      <c r="C42" s="1">
        <v>2</v>
      </c>
      <c r="D42" s="1">
        <v>1</v>
      </c>
      <c r="E42" s="1">
        <v>1</v>
      </c>
      <c r="F42" s="1">
        <v>10.5</v>
      </c>
      <c r="G42" s="19"/>
    </row>
    <row r="43" spans="1:7" x14ac:dyDescent="0.2">
      <c r="A43" s="16">
        <v>45108</v>
      </c>
      <c r="B43" s="16" t="s">
        <v>16</v>
      </c>
      <c r="C43" s="1">
        <v>2</v>
      </c>
      <c r="D43" s="1">
        <v>1</v>
      </c>
      <c r="E43" s="1">
        <v>1</v>
      </c>
      <c r="F43" s="1">
        <v>10.5</v>
      </c>
      <c r="G43" s="19"/>
    </row>
    <row r="44" spans="1:7" x14ac:dyDescent="0.2">
      <c r="A44" s="16">
        <v>45108</v>
      </c>
      <c r="B44" s="16" t="s">
        <v>33</v>
      </c>
      <c r="C44" s="1">
        <v>2</v>
      </c>
      <c r="D44" s="1">
        <v>12</v>
      </c>
      <c r="E44" s="1">
        <v>12</v>
      </c>
      <c r="F44" s="1">
        <v>61</v>
      </c>
      <c r="G44" s="19"/>
    </row>
    <row r="45" spans="1:7" x14ac:dyDescent="0.2">
      <c r="A45" s="16">
        <v>45108</v>
      </c>
      <c r="B45" s="16" t="s">
        <v>261</v>
      </c>
      <c r="C45" s="233">
        <v>2</v>
      </c>
      <c r="D45" s="233">
        <v>7</v>
      </c>
      <c r="E45" s="233">
        <v>6</v>
      </c>
      <c r="F45" s="233">
        <v>31.5</v>
      </c>
      <c r="G45" s="19"/>
    </row>
    <row r="46" spans="1:7" x14ac:dyDescent="0.2">
      <c r="A46" s="16">
        <v>45139</v>
      </c>
      <c r="B46" s="16" t="s">
        <v>79</v>
      </c>
      <c r="C46" s="1">
        <v>2</v>
      </c>
      <c r="D46" s="1">
        <v>18</v>
      </c>
      <c r="E46" s="1">
        <v>15</v>
      </c>
      <c r="F46" s="1">
        <v>36.5</v>
      </c>
      <c r="G46" s="19"/>
    </row>
    <row r="47" spans="1:7" x14ac:dyDescent="0.2">
      <c r="A47" s="16">
        <v>45139</v>
      </c>
      <c r="B47" s="16" t="s">
        <v>9</v>
      </c>
      <c r="C47" s="1">
        <v>2</v>
      </c>
      <c r="D47" s="1">
        <v>80</v>
      </c>
      <c r="E47" s="1">
        <v>80</v>
      </c>
      <c r="F47" s="1">
        <v>26.3</v>
      </c>
      <c r="G47" s="19"/>
    </row>
    <row r="48" spans="1:7" x14ac:dyDescent="0.2">
      <c r="A48" s="16">
        <v>45139</v>
      </c>
      <c r="B48" s="16" t="s">
        <v>10</v>
      </c>
      <c r="C48" s="1">
        <v>2</v>
      </c>
      <c r="D48" s="1">
        <v>5</v>
      </c>
      <c r="E48" s="1">
        <v>3</v>
      </c>
      <c r="F48" s="1">
        <v>4.5</v>
      </c>
      <c r="G48" s="19"/>
    </row>
    <row r="49" spans="1:7" x14ac:dyDescent="0.2">
      <c r="A49" s="16">
        <v>45139</v>
      </c>
      <c r="B49" s="16" t="s">
        <v>11</v>
      </c>
      <c r="C49" s="1">
        <v>1</v>
      </c>
      <c r="D49" s="1">
        <v>1</v>
      </c>
      <c r="E49" s="1">
        <v>1</v>
      </c>
      <c r="F49" s="1">
        <v>1.5</v>
      </c>
      <c r="G49" s="19"/>
    </row>
    <row r="50" spans="1:7" x14ac:dyDescent="0.2">
      <c r="A50" s="16">
        <v>45139</v>
      </c>
      <c r="B50" s="16" t="s">
        <v>12</v>
      </c>
      <c r="C50" s="1">
        <v>2</v>
      </c>
      <c r="D50" s="1">
        <v>3</v>
      </c>
      <c r="E50" s="1">
        <v>3</v>
      </c>
      <c r="F50" s="1">
        <v>11.5</v>
      </c>
      <c r="G50" s="19"/>
    </row>
    <row r="51" spans="1:7" x14ac:dyDescent="0.2">
      <c r="A51" s="16">
        <v>45139</v>
      </c>
      <c r="B51" s="16" t="s">
        <v>281</v>
      </c>
      <c r="C51" s="1">
        <v>2</v>
      </c>
      <c r="D51" s="1">
        <v>13</v>
      </c>
      <c r="E51" s="1">
        <v>9</v>
      </c>
      <c r="F51" s="1">
        <v>20.5</v>
      </c>
      <c r="G51" s="19"/>
    </row>
    <row r="52" spans="1:7" x14ac:dyDescent="0.2">
      <c r="A52" s="16">
        <v>45139</v>
      </c>
      <c r="B52" s="16" t="s">
        <v>14</v>
      </c>
      <c r="C52" s="1">
        <v>1</v>
      </c>
      <c r="D52" s="1">
        <v>11</v>
      </c>
      <c r="E52" s="1">
        <v>7</v>
      </c>
      <c r="F52" s="1">
        <v>10.5</v>
      </c>
      <c r="G52" s="19"/>
    </row>
    <row r="53" spans="1:7" x14ac:dyDescent="0.2">
      <c r="A53" s="16">
        <v>45139</v>
      </c>
      <c r="B53" s="16" t="s">
        <v>15</v>
      </c>
      <c r="C53" s="1">
        <v>0</v>
      </c>
      <c r="D53" s="1">
        <v>0</v>
      </c>
      <c r="E53" s="1">
        <v>0</v>
      </c>
      <c r="F53" s="1">
        <v>0</v>
      </c>
      <c r="G53" s="19"/>
    </row>
    <row r="54" spans="1:7" x14ac:dyDescent="0.2">
      <c r="A54" s="16">
        <v>45139</v>
      </c>
      <c r="B54" s="16" t="s">
        <v>16</v>
      </c>
      <c r="C54" s="1">
        <v>0</v>
      </c>
      <c r="D54" s="1">
        <v>0</v>
      </c>
      <c r="E54" s="1">
        <v>0</v>
      </c>
      <c r="F54" s="1">
        <v>0</v>
      </c>
      <c r="G54" s="19"/>
    </row>
    <row r="55" spans="1:7" x14ac:dyDescent="0.2">
      <c r="A55" s="16">
        <v>45139</v>
      </c>
      <c r="B55" s="16" t="s">
        <v>33</v>
      </c>
      <c r="C55" s="1">
        <v>1</v>
      </c>
      <c r="D55" s="1">
        <v>4</v>
      </c>
      <c r="E55" s="1">
        <v>5</v>
      </c>
      <c r="F55" s="1">
        <v>25</v>
      </c>
      <c r="G55" s="19"/>
    </row>
    <row r="56" spans="1:7" x14ac:dyDescent="0.2">
      <c r="A56" s="16">
        <v>45139</v>
      </c>
      <c r="B56" s="16" t="s">
        <v>261</v>
      </c>
      <c r="C56" s="233">
        <v>1</v>
      </c>
      <c r="D56" s="233">
        <v>4</v>
      </c>
      <c r="E56" s="233">
        <v>2</v>
      </c>
      <c r="F56" s="233">
        <v>10</v>
      </c>
      <c r="G56" s="19"/>
    </row>
    <row r="57" spans="1:7" x14ac:dyDescent="0.2">
      <c r="A57" s="16">
        <v>45170</v>
      </c>
      <c r="B57" s="16" t="s">
        <v>347</v>
      </c>
      <c r="C57" s="1">
        <v>1</v>
      </c>
      <c r="D57" s="1">
        <v>14</v>
      </c>
      <c r="E57" s="1">
        <v>13</v>
      </c>
      <c r="F57" s="1">
        <v>19.5</v>
      </c>
      <c r="G57" s="19">
        <v>11623.54</v>
      </c>
    </row>
    <row r="58" spans="1:7" x14ac:dyDescent="0.2">
      <c r="A58" s="16">
        <v>45170</v>
      </c>
      <c r="B58" s="16" t="s">
        <v>9</v>
      </c>
      <c r="C58" s="1">
        <v>0</v>
      </c>
      <c r="D58" s="1">
        <v>0</v>
      </c>
      <c r="E58" s="1">
        <v>0</v>
      </c>
      <c r="F58" s="1">
        <v>0</v>
      </c>
      <c r="G58" s="19">
        <v>0</v>
      </c>
    </row>
    <row r="59" spans="1:7" x14ac:dyDescent="0.2">
      <c r="A59" s="16">
        <v>45170</v>
      </c>
      <c r="B59" s="16" t="s">
        <v>10</v>
      </c>
      <c r="C59" s="1">
        <v>1</v>
      </c>
      <c r="D59" s="1">
        <v>5</v>
      </c>
      <c r="E59" s="1">
        <v>5</v>
      </c>
      <c r="F59" s="1">
        <v>7.5</v>
      </c>
      <c r="G59" s="19">
        <v>4470.6000000000004</v>
      </c>
    </row>
    <row r="60" spans="1:7" x14ac:dyDescent="0.2">
      <c r="A60" s="16">
        <v>45170</v>
      </c>
      <c r="B60" s="16" t="s">
        <v>11</v>
      </c>
      <c r="C60" s="1">
        <v>0</v>
      </c>
      <c r="D60" s="1">
        <v>0</v>
      </c>
      <c r="E60" s="1">
        <v>0</v>
      </c>
      <c r="F60" s="1">
        <v>0</v>
      </c>
      <c r="G60" s="19">
        <v>0</v>
      </c>
    </row>
    <row r="61" spans="1:7" x14ac:dyDescent="0.2">
      <c r="A61" s="16">
        <v>45170</v>
      </c>
      <c r="B61" s="16" t="s">
        <v>12</v>
      </c>
      <c r="C61" s="1">
        <v>1</v>
      </c>
      <c r="D61" s="1">
        <v>1</v>
      </c>
      <c r="E61" s="1">
        <v>1</v>
      </c>
      <c r="F61" s="1">
        <v>1.5</v>
      </c>
      <c r="G61" s="19">
        <v>894.1</v>
      </c>
    </row>
    <row r="62" spans="1:7" x14ac:dyDescent="0.2">
      <c r="A62" s="16">
        <v>45170</v>
      </c>
      <c r="B62" s="16" t="s">
        <v>281</v>
      </c>
      <c r="C62" s="1">
        <v>1</v>
      </c>
      <c r="D62" s="1">
        <v>10</v>
      </c>
      <c r="E62" s="1">
        <v>12</v>
      </c>
      <c r="F62" s="1">
        <v>18</v>
      </c>
      <c r="G62" s="19">
        <v>10729.42</v>
      </c>
    </row>
    <row r="63" spans="1:7" x14ac:dyDescent="0.2">
      <c r="A63" s="16">
        <v>45170</v>
      </c>
      <c r="B63" s="16" t="s">
        <v>14</v>
      </c>
      <c r="C63" s="1">
        <v>1</v>
      </c>
      <c r="D63" s="1">
        <v>6</v>
      </c>
      <c r="E63" s="1">
        <v>3</v>
      </c>
      <c r="F63" s="1">
        <v>4.5</v>
      </c>
      <c r="G63" s="19">
        <v>2682.34</v>
      </c>
    </row>
    <row r="64" spans="1:7" x14ac:dyDescent="0.2">
      <c r="A64" s="16">
        <v>45170</v>
      </c>
      <c r="B64" s="16" t="s">
        <v>15</v>
      </c>
      <c r="C64" s="1">
        <v>0</v>
      </c>
      <c r="D64" s="1">
        <v>0</v>
      </c>
      <c r="E64" s="1">
        <v>0</v>
      </c>
      <c r="F64" s="1">
        <v>0</v>
      </c>
      <c r="G64" s="19">
        <v>0</v>
      </c>
    </row>
    <row r="65" spans="1:7" x14ac:dyDescent="0.2">
      <c r="A65" s="16">
        <v>45170</v>
      </c>
      <c r="B65" s="16" t="s">
        <v>16</v>
      </c>
      <c r="C65" s="1">
        <v>0</v>
      </c>
      <c r="D65" s="1">
        <v>0</v>
      </c>
      <c r="E65" s="1">
        <v>0</v>
      </c>
      <c r="F65" s="1">
        <v>0</v>
      </c>
      <c r="G65" s="19">
        <v>0</v>
      </c>
    </row>
    <row r="66" spans="1:7" x14ac:dyDescent="0.2">
      <c r="A66" s="16">
        <v>45170</v>
      </c>
      <c r="B66" s="16" t="s">
        <v>33</v>
      </c>
      <c r="C66" s="1">
        <v>0</v>
      </c>
      <c r="D66" s="1">
        <v>0</v>
      </c>
      <c r="E66" s="1">
        <v>0</v>
      </c>
      <c r="F66" s="1">
        <v>0</v>
      </c>
      <c r="G66" s="19">
        <v>0</v>
      </c>
    </row>
    <row r="67" spans="1:7" x14ac:dyDescent="0.2">
      <c r="A67" s="16">
        <v>45170</v>
      </c>
      <c r="B67" s="16" t="s">
        <v>261</v>
      </c>
      <c r="C67" s="233">
        <v>0</v>
      </c>
      <c r="D67" s="233">
        <v>0</v>
      </c>
      <c r="E67" s="233">
        <v>0</v>
      </c>
      <c r="F67" s="233">
        <v>0</v>
      </c>
      <c r="G67" s="19">
        <v>0</v>
      </c>
    </row>
    <row r="68" spans="1:7" x14ac:dyDescent="0.2">
      <c r="A68" s="16">
        <v>45200</v>
      </c>
      <c r="B68" s="16" t="s">
        <v>79</v>
      </c>
      <c r="C68" s="1"/>
      <c r="D68" s="1"/>
      <c r="E68" s="1"/>
      <c r="F68" s="1"/>
      <c r="G68" s="19"/>
    </row>
    <row r="69" spans="1:7" x14ac:dyDescent="0.2">
      <c r="A69" s="16">
        <v>45200</v>
      </c>
      <c r="B69" s="16" t="s">
        <v>9</v>
      </c>
      <c r="C69" s="1"/>
      <c r="D69" s="1"/>
      <c r="E69" s="1"/>
      <c r="F69" s="1"/>
      <c r="G69" s="19"/>
    </row>
    <row r="70" spans="1:7" x14ac:dyDescent="0.2">
      <c r="A70" s="16">
        <v>45200</v>
      </c>
      <c r="B70" s="16" t="s">
        <v>10</v>
      </c>
      <c r="C70" s="1"/>
      <c r="D70" s="1"/>
      <c r="E70" s="1"/>
      <c r="F70" s="1"/>
      <c r="G70" s="19"/>
    </row>
    <row r="71" spans="1:7" x14ac:dyDescent="0.2">
      <c r="A71" s="16">
        <v>45200</v>
      </c>
      <c r="B71" s="16" t="s">
        <v>11</v>
      </c>
      <c r="C71" s="1"/>
      <c r="D71" s="1"/>
      <c r="E71" s="1"/>
      <c r="F71" s="1"/>
      <c r="G71" s="19"/>
    </row>
    <row r="72" spans="1:7" x14ac:dyDescent="0.2">
      <c r="A72" s="16">
        <v>45200</v>
      </c>
      <c r="B72" s="16" t="s">
        <v>12</v>
      </c>
      <c r="C72" s="1"/>
      <c r="D72" s="1"/>
      <c r="E72" s="1"/>
      <c r="F72" s="1"/>
      <c r="G72" s="19"/>
    </row>
    <row r="73" spans="1:7" x14ac:dyDescent="0.2">
      <c r="A73" s="16">
        <v>45200</v>
      </c>
      <c r="B73" s="16" t="s">
        <v>281</v>
      </c>
      <c r="C73" s="1"/>
      <c r="D73" s="1"/>
      <c r="E73" s="1"/>
      <c r="F73" s="1"/>
      <c r="G73" s="19"/>
    </row>
    <row r="74" spans="1:7" x14ac:dyDescent="0.2">
      <c r="A74" s="16">
        <v>45200</v>
      </c>
      <c r="B74" s="16" t="s">
        <v>14</v>
      </c>
      <c r="C74" s="1"/>
      <c r="D74" s="1"/>
      <c r="E74" s="1"/>
      <c r="F74" s="1"/>
      <c r="G74" s="19"/>
    </row>
    <row r="75" spans="1:7" x14ac:dyDescent="0.2">
      <c r="A75" s="16">
        <v>45200</v>
      </c>
      <c r="B75" s="16" t="s">
        <v>15</v>
      </c>
      <c r="C75" s="1"/>
      <c r="D75" s="1"/>
      <c r="E75" s="1"/>
      <c r="F75" s="1"/>
      <c r="G75" s="19"/>
    </row>
    <row r="76" spans="1:7" x14ac:dyDescent="0.2">
      <c r="A76" s="16">
        <v>45200</v>
      </c>
      <c r="B76" s="16" t="s">
        <v>16</v>
      </c>
      <c r="C76" s="1"/>
      <c r="D76" s="1"/>
      <c r="E76" s="1"/>
      <c r="F76" s="1"/>
      <c r="G76" s="19"/>
    </row>
    <row r="77" spans="1:7" x14ac:dyDescent="0.2">
      <c r="A77" s="16">
        <v>45200</v>
      </c>
      <c r="B77" s="16" t="s">
        <v>33</v>
      </c>
      <c r="C77" s="1"/>
      <c r="D77" s="1"/>
      <c r="E77" s="1"/>
      <c r="F77" s="1"/>
      <c r="G77" s="19"/>
    </row>
    <row r="78" spans="1:7" x14ac:dyDescent="0.2">
      <c r="A78" s="16">
        <v>45200</v>
      </c>
      <c r="B78" s="16" t="s">
        <v>261</v>
      </c>
      <c r="C78" s="233"/>
      <c r="D78" s="233"/>
      <c r="E78" s="233"/>
      <c r="F78" s="233"/>
      <c r="G78" s="19"/>
    </row>
    <row r="79" spans="1:7" x14ac:dyDescent="0.2">
      <c r="A79" s="16">
        <v>45231</v>
      </c>
      <c r="B79" s="16" t="s">
        <v>79</v>
      </c>
      <c r="C79" s="1"/>
      <c r="D79" s="1"/>
      <c r="E79" s="1"/>
      <c r="F79" s="1"/>
      <c r="G79" s="19"/>
    </row>
    <row r="80" spans="1:7" x14ac:dyDescent="0.2">
      <c r="A80" s="16">
        <v>45231</v>
      </c>
      <c r="B80" s="16" t="s">
        <v>9</v>
      </c>
      <c r="C80" s="1"/>
      <c r="D80" s="1"/>
      <c r="E80" s="1"/>
      <c r="F80" s="1"/>
      <c r="G80" s="19"/>
    </row>
    <row r="81" spans="1:7" x14ac:dyDescent="0.2">
      <c r="A81" s="16">
        <v>45231</v>
      </c>
      <c r="B81" s="16" t="s">
        <v>10</v>
      </c>
      <c r="C81" s="1"/>
      <c r="D81" s="1"/>
      <c r="E81" s="1"/>
      <c r="F81" s="1"/>
      <c r="G81" s="19"/>
    </row>
    <row r="82" spans="1:7" x14ac:dyDescent="0.2">
      <c r="A82" s="16">
        <v>45231</v>
      </c>
      <c r="B82" s="16" t="s">
        <v>11</v>
      </c>
      <c r="C82" s="1"/>
      <c r="D82" s="1"/>
      <c r="E82" s="1"/>
      <c r="F82" s="1"/>
      <c r="G82" s="19"/>
    </row>
    <row r="83" spans="1:7" x14ac:dyDescent="0.2">
      <c r="A83" s="16">
        <v>45231</v>
      </c>
      <c r="B83" s="16" t="s">
        <v>12</v>
      </c>
      <c r="C83" s="1"/>
      <c r="D83" s="1"/>
      <c r="E83" s="1"/>
      <c r="F83" s="1"/>
      <c r="G83" s="19"/>
    </row>
    <row r="84" spans="1:7" x14ac:dyDescent="0.2">
      <c r="A84" s="16">
        <v>45231</v>
      </c>
      <c r="B84" s="16" t="s">
        <v>281</v>
      </c>
      <c r="C84" s="1"/>
      <c r="D84" s="1"/>
      <c r="E84" s="1"/>
      <c r="F84" s="1"/>
      <c r="G84" s="19"/>
    </row>
    <row r="85" spans="1:7" x14ac:dyDescent="0.2">
      <c r="A85" s="16">
        <v>45231</v>
      </c>
      <c r="B85" s="16" t="s">
        <v>14</v>
      </c>
      <c r="C85" s="1"/>
      <c r="D85" s="1"/>
      <c r="E85" s="1"/>
      <c r="F85" s="1"/>
      <c r="G85" s="19"/>
    </row>
    <row r="86" spans="1:7" x14ac:dyDescent="0.2">
      <c r="A86" s="16">
        <v>45231</v>
      </c>
      <c r="B86" s="16" t="s">
        <v>15</v>
      </c>
      <c r="C86" s="1"/>
      <c r="D86" s="1"/>
      <c r="E86" s="1"/>
      <c r="F86" s="1"/>
      <c r="G86" s="19"/>
    </row>
    <row r="87" spans="1:7" x14ac:dyDescent="0.2">
      <c r="A87" s="16">
        <v>45231</v>
      </c>
      <c r="B87" s="16" t="s">
        <v>16</v>
      </c>
      <c r="C87" s="1"/>
      <c r="D87" s="1"/>
      <c r="E87" s="1"/>
      <c r="F87" s="1"/>
      <c r="G87" s="19"/>
    </row>
    <row r="88" spans="1:7" x14ac:dyDescent="0.2">
      <c r="A88" s="16">
        <v>45231</v>
      </c>
      <c r="B88" s="16" t="s">
        <v>33</v>
      </c>
      <c r="C88" s="1"/>
      <c r="D88" s="1"/>
      <c r="E88" s="1"/>
      <c r="F88" s="1"/>
      <c r="G88" s="19"/>
    </row>
    <row r="89" spans="1:7" x14ac:dyDescent="0.2">
      <c r="A89" s="16">
        <v>45231</v>
      </c>
      <c r="B89" s="16" t="s">
        <v>261</v>
      </c>
      <c r="C89" s="233"/>
      <c r="D89" s="233"/>
      <c r="E89" s="233"/>
      <c r="F89" s="233"/>
      <c r="G89" s="19"/>
    </row>
    <row r="90" spans="1:7" x14ac:dyDescent="0.2">
      <c r="A90" s="16">
        <v>45261</v>
      </c>
      <c r="B90" s="16" t="s">
        <v>79</v>
      </c>
      <c r="C90" s="1"/>
      <c r="D90" s="1"/>
      <c r="E90" s="1"/>
      <c r="F90" s="1"/>
      <c r="G90" s="19"/>
    </row>
    <row r="91" spans="1:7" x14ac:dyDescent="0.2">
      <c r="A91" s="16">
        <v>45261</v>
      </c>
      <c r="B91" s="16" t="s">
        <v>9</v>
      </c>
      <c r="C91" s="1"/>
      <c r="D91" s="1"/>
      <c r="E91" s="1"/>
      <c r="F91" s="1"/>
      <c r="G91" s="19"/>
    </row>
    <row r="92" spans="1:7" x14ac:dyDescent="0.2">
      <c r="A92" s="16">
        <v>45261</v>
      </c>
      <c r="B92" s="16" t="s">
        <v>10</v>
      </c>
      <c r="C92" s="1"/>
      <c r="D92" s="1"/>
      <c r="E92" s="1"/>
      <c r="F92" s="1"/>
      <c r="G92" s="19"/>
    </row>
    <row r="93" spans="1:7" x14ac:dyDescent="0.2">
      <c r="A93" s="16">
        <v>45261</v>
      </c>
      <c r="B93" s="16" t="s">
        <v>11</v>
      </c>
      <c r="C93" s="1"/>
      <c r="D93" s="1"/>
      <c r="E93" s="1"/>
      <c r="F93" s="1"/>
      <c r="G93" s="19"/>
    </row>
    <row r="94" spans="1:7" x14ac:dyDescent="0.2">
      <c r="A94" s="16">
        <v>45261</v>
      </c>
      <c r="B94" s="16" t="s">
        <v>12</v>
      </c>
      <c r="C94" s="1"/>
      <c r="D94" s="1"/>
      <c r="E94" s="1"/>
      <c r="F94" s="1"/>
      <c r="G94" s="19"/>
    </row>
    <row r="95" spans="1:7" x14ac:dyDescent="0.2">
      <c r="A95" s="16">
        <v>45261</v>
      </c>
      <c r="B95" s="16" t="s">
        <v>281</v>
      </c>
      <c r="C95" s="1"/>
      <c r="D95" s="1"/>
      <c r="E95" s="1"/>
      <c r="F95" s="1"/>
      <c r="G95" s="19"/>
    </row>
    <row r="96" spans="1:7" x14ac:dyDescent="0.2">
      <c r="A96" s="16">
        <v>45261</v>
      </c>
      <c r="B96" s="16" t="s">
        <v>14</v>
      </c>
      <c r="C96" s="1"/>
      <c r="D96" s="1"/>
      <c r="E96" s="1"/>
      <c r="F96" s="1"/>
      <c r="G96" s="19"/>
    </row>
    <row r="97" spans="1:7" x14ac:dyDescent="0.2">
      <c r="A97" s="16">
        <v>45261</v>
      </c>
      <c r="B97" s="16" t="s">
        <v>15</v>
      </c>
      <c r="C97" s="1"/>
      <c r="D97" s="1"/>
      <c r="E97" s="1"/>
      <c r="F97" s="1"/>
      <c r="G97" s="19"/>
    </row>
    <row r="98" spans="1:7" x14ac:dyDescent="0.2">
      <c r="A98" s="16">
        <v>45261</v>
      </c>
      <c r="B98" s="16" t="s">
        <v>16</v>
      </c>
      <c r="C98" s="1"/>
      <c r="D98" s="1"/>
      <c r="E98" s="1"/>
      <c r="F98" s="1"/>
      <c r="G98" s="19"/>
    </row>
    <row r="99" spans="1:7" x14ac:dyDescent="0.2">
      <c r="A99" s="16">
        <v>45261</v>
      </c>
      <c r="B99" s="16" t="s">
        <v>33</v>
      </c>
      <c r="C99" s="1"/>
      <c r="D99" s="1"/>
      <c r="E99" s="1"/>
      <c r="F99" s="1"/>
      <c r="G99" s="19"/>
    </row>
    <row r="100" spans="1:7" x14ac:dyDescent="0.2">
      <c r="A100" s="16">
        <v>45261</v>
      </c>
      <c r="B100" s="16" t="s">
        <v>261</v>
      </c>
      <c r="C100" s="233"/>
      <c r="D100" s="233"/>
      <c r="E100" s="233"/>
      <c r="F100" s="233"/>
      <c r="G100" s="19"/>
    </row>
    <row r="101" spans="1:7" x14ac:dyDescent="0.2">
      <c r="A101" s="16">
        <v>45292</v>
      </c>
      <c r="B101" s="16" t="s">
        <v>79</v>
      </c>
      <c r="C101" s="1"/>
      <c r="D101" s="1"/>
      <c r="E101" s="1"/>
      <c r="F101" s="1"/>
      <c r="G101" s="19"/>
    </row>
    <row r="102" spans="1:7" x14ac:dyDescent="0.2">
      <c r="A102" s="16">
        <v>45292</v>
      </c>
      <c r="B102" s="16" t="s">
        <v>9</v>
      </c>
      <c r="C102" s="1"/>
      <c r="D102" s="1"/>
      <c r="E102" s="1"/>
      <c r="F102" s="1"/>
      <c r="G102" s="19"/>
    </row>
    <row r="103" spans="1:7" x14ac:dyDescent="0.2">
      <c r="A103" s="16">
        <v>45292</v>
      </c>
      <c r="B103" s="16" t="s">
        <v>10</v>
      </c>
      <c r="C103" s="1"/>
      <c r="D103" s="1"/>
      <c r="E103" s="1"/>
      <c r="F103" s="1"/>
      <c r="G103" s="19"/>
    </row>
    <row r="104" spans="1:7" x14ac:dyDescent="0.2">
      <c r="A104" s="16">
        <v>45292</v>
      </c>
      <c r="B104" s="16" t="s">
        <v>11</v>
      </c>
      <c r="C104" s="1"/>
      <c r="D104" s="1"/>
      <c r="E104" s="1"/>
      <c r="F104" s="1"/>
      <c r="G104" s="19"/>
    </row>
    <row r="105" spans="1:7" x14ac:dyDescent="0.2">
      <c r="A105" s="16">
        <v>45292</v>
      </c>
      <c r="B105" s="16" t="s">
        <v>12</v>
      </c>
      <c r="C105" s="1"/>
      <c r="D105" s="1"/>
      <c r="E105" s="1"/>
      <c r="F105" s="1"/>
      <c r="G105" s="19"/>
    </row>
    <row r="106" spans="1:7" x14ac:dyDescent="0.2">
      <c r="A106" s="16">
        <v>45292</v>
      </c>
      <c r="B106" s="16" t="s">
        <v>281</v>
      </c>
      <c r="C106" s="1"/>
      <c r="D106" s="1"/>
      <c r="E106" s="1"/>
      <c r="F106" s="1"/>
      <c r="G106" s="19"/>
    </row>
    <row r="107" spans="1:7" x14ac:dyDescent="0.2">
      <c r="A107" s="16">
        <v>45292</v>
      </c>
      <c r="B107" s="16" t="s">
        <v>14</v>
      </c>
      <c r="C107" s="1"/>
      <c r="D107" s="1"/>
      <c r="E107" s="1"/>
      <c r="F107" s="1"/>
      <c r="G107" s="19"/>
    </row>
    <row r="108" spans="1:7" x14ac:dyDescent="0.2">
      <c r="A108" s="16">
        <v>45292</v>
      </c>
      <c r="B108" s="16" t="s">
        <v>15</v>
      </c>
      <c r="C108" s="1"/>
      <c r="D108" s="1"/>
      <c r="E108" s="1"/>
      <c r="F108" s="1"/>
      <c r="G108" s="19"/>
    </row>
    <row r="109" spans="1:7" x14ac:dyDescent="0.2">
      <c r="A109" s="16">
        <v>45292</v>
      </c>
      <c r="B109" s="16" t="s">
        <v>16</v>
      </c>
      <c r="C109" s="1"/>
      <c r="D109" s="1"/>
      <c r="E109" s="1"/>
      <c r="F109" s="1"/>
      <c r="G109" s="19"/>
    </row>
    <row r="110" spans="1:7" x14ac:dyDescent="0.2">
      <c r="A110" s="16">
        <v>45292</v>
      </c>
      <c r="B110" s="16" t="s">
        <v>33</v>
      </c>
      <c r="C110" s="1"/>
      <c r="D110" s="1"/>
      <c r="E110" s="1"/>
      <c r="F110" s="1"/>
      <c r="G110" s="19"/>
    </row>
    <row r="111" spans="1:7" x14ac:dyDescent="0.2">
      <c r="A111" s="16">
        <v>45292</v>
      </c>
      <c r="B111" s="16" t="s">
        <v>261</v>
      </c>
      <c r="C111" s="233"/>
      <c r="D111" s="233"/>
      <c r="E111" s="233"/>
      <c r="F111" s="233"/>
      <c r="G111" s="19"/>
    </row>
    <row r="112" spans="1:7" x14ac:dyDescent="0.2">
      <c r="A112" s="16">
        <v>45323</v>
      </c>
      <c r="B112" s="16" t="s">
        <v>347</v>
      </c>
      <c r="C112" s="1"/>
      <c r="D112" s="1"/>
      <c r="E112" s="1"/>
      <c r="F112" s="1"/>
      <c r="G112" s="19"/>
    </row>
    <row r="113" spans="1:7" x14ac:dyDescent="0.2">
      <c r="A113" s="16">
        <v>45323</v>
      </c>
      <c r="B113" s="16" t="s">
        <v>9</v>
      </c>
      <c r="C113" s="1"/>
      <c r="D113" s="1"/>
      <c r="E113" s="1"/>
      <c r="F113" s="1"/>
      <c r="G113" s="19"/>
    </row>
    <row r="114" spans="1:7" x14ac:dyDescent="0.2">
      <c r="A114" s="16">
        <v>45323</v>
      </c>
      <c r="B114" s="16" t="s">
        <v>10</v>
      </c>
      <c r="C114" s="1"/>
      <c r="D114" s="1"/>
      <c r="E114" s="1"/>
      <c r="F114" s="1"/>
      <c r="G114" s="19"/>
    </row>
    <row r="115" spans="1:7" x14ac:dyDescent="0.2">
      <c r="A115" s="16">
        <v>45323</v>
      </c>
      <c r="B115" s="16" t="s">
        <v>11</v>
      </c>
      <c r="C115" s="1"/>
      <c r="D115" s="1"/>
      <c r="E115" s="1"/>
      <c r="F115" s="1"/>
      <c r="G115" s="19"/>
    </row>
    <row r="116" spans="1:7" x14ac:dyDescent="0.2">
      <c r="A116" s="16">
        <v>45323</v>
      </c>
      <c r="B116" s="16" t="s">
        <v>12</v>
      </c>
      <c r="C116" s="1"/>
      <c r="D116" s="1"/>
      <c r="E116" s="1"/>
      <c r="F116" s="1"/>
      <c r="G116" s="19"/>
    </row>
    <row r="117" spans="1:7" x14ac:dyDescent="0.2">
      <c r="A117" s="16">
        <v>45323</v>
      </c>
      <c r="B117" s="16" t="s">
        <v>281</v>
      </c>
      <c r="C117" s="1"/>
      <c r="D117" s="1"/>
      <c r="E117" s="1"/>
      <c r="F117" s="1"/>
      <c r="G117" s="19"/>
    </row>
    <row r="118" spans="1:7" x14ac:dyDescent="0.2">
      <c r="A118" s="16">
        <v>45323</v>
      </c>
      <c r="B118" s="16" t="s">
        <v>14</v>
      </c>
      <c r="C118" s="1"/>
      <c r="D118" s="1"/>
      <c r="E118" s="1"/>
      <c r="F118" s="1"/>
      <c r="G118" s="19"/>
    </row>
    <row r="119" spans="1:7" x14ac:dyDescent="0.2">
      <c r="A119" s="16">
        <v>45323</v>
      </c>
      <c r="B119" s="16" t="s">
        <v>15</v>
      </c>
      <c r="C119" s="1"/>
      <c r="D119" s="1"/>
      <c r="E119" s="1"/>
      <c r="F119" s="1"/>
      <c r="G119" s="19"/>
    </row>
    <row r="120" spans="1:7" x14ac:dyDescent="0.2">
      <c r="A120" s="16">
        <v>45323</v>
      </c>
      <c r="B120" s="16" t="s">
        <v>16</v>
      </c>
      <c r="C120" s="1"/>
      <c r="D120" s="1"/>
      <c r="E120" s="1"/>
      <c r="F120" s="1"/>
      <c r="G120" s="19"/>
    </row>
    <row r="121" spans="1:7" x14ac:dyDescent="0.2">
      <c r="A121" s="16">
        <v>45323</v>
      </c>
      <c r="B121" s="16" t="s">
        <v>33</v>
      </c>
      <c r="C121" s="1"/>
      <c r="D121" s="1"/>
      <c r="E121" s="1"/>
      <c r="F121" s="1"/>
      <c r="G121" s="19"/>
    </row>
    <row r="122" spans="1:7" x14ac:dyDescent="0.2">
      <c r="A122" s="16">
        <v>45323</v>
      </c>
      <c r="B122" s="16" t="s">
        <v>261</v>
      </c>
      <c r="C122" s="233"/>
      <c r="D122" s="233"/>
      <c r="E122" s="233"/>
      <c r="F122" s="233"/>
      <c r="G122" s="19"/>
    </row>
    <row r="123" spans="1:7" x14ac:dyDescent="0.2">
      <c r="A123" s="16">
        <v>45352</v>
      </c>
      <c r="B123" s="16" t="s">
        <v>79</v>
      </c>
      <c r="C123" s="1"/>
      <c r="D123" s="1"/>
      <c r="E123" s="1"/>
      <c r="F123" s="1"/>
      <c r="G123" s="19"/>
    </row>
    <row r="124" spans="1:7" x14ac:dyDescent="0.2">
      <c r="A124" s="16">
        <v>45352</v>
      </c>
      <c r="B124" s="16" t="s">
        <v>9</v>
      </c>
      <c r="C124" s="1"/>
      <c r="D124" s="1"/>
      <c r="E124" s="1"/>
      <c r="F124" s="1"/>
      <c r="G124" s="19"/>
    </row>
    <row r="125" spans="1:7" x14ac:dyDescent="0.2">
      <c r="A125" s="16">
        <v>45352</v>
      </c>
      <c r="B125" s="16" t="s">
        <v>10</v>
      </c>
      <c r="C125" s="1"/>
      <c r="D125" s="1"/>
      <c r="E125" s="1"/>
      <c r="F125" s="1"/>
      <c r="G125" s="19"/>
    </row>
    <row r="126" spans="1:7" x14ac:dyDescent="0.2">
      <c r="A126" s="16">
        <v>45352</v>
      </c>
      <c r="B126" s="16" t="s">
        <v>11</v>
      </c>
      <c r="C126" s="1"/>
      <c r="D126" s="1"/>
      <c r="E126" s="1"/>
      <c r="F126" s="1"/>
      <c r="G126" s="19"/>
    </row>
    <row r="127" spans="1:7" x14ac:dyDescent="0.2">
      <c r="A127" s="16">
        <v>45352</v>
      </c>
      <c r="B127" s="16" t="s">
        <v>12</v>
      </c>
      <c r="C127" s="1"/>
      <c r="D127" s="1"/>
      <c r="E127" s="1"/>
      <c r="F127" s="1"/>
      <c r="G127" s="19"/>
    </row>
    <row r="128" spans="1:7" x14ac:dyDescent="0.2">
      <c r="A128" s="16">
        <v>45352</v>
      </c>
      <c r="B128" s="16" t="s">
        <v>281</v>
      </c>
      <c r="C128" s="1"/>
      <c r="D128" s="1"/>
      <c r="E128" s="1"/>
      <c r="F128" s="1"/>
      <c r="G128" s="19"/>
    </row>
    <row r="129" spans="1:7" x14ac:dyDescent="0.2">
      <c r="A129" s="16">
        <v>45352</v>
      </c>
      <c r="B129" s="16" t="s">
        <v>14</v>
      </c>
      <c r="C129" s="1"/>
      <c r="D129" s="1"/>
      <c r="E129" s="1"/>
      <c r="F129" s="1"/>
      <c r="G129" s="19"/>
    </row>
    <row r="130" spans="1:7" x14ac:dyDescent="0.2">
      <c r="A130" s="16">
        <v>45352</v>
      </c>
      <c r="B130" s="16" t="s">
        <v>15</v>
      </c>
      <c r="C130" s="1"/>
      <c r="D130" s="1"/>
      <c r="E130" s="1"/>
      <c r="F130" s="1"/>
      <c r="G130" s="19"/>
    </row>
    <row r="131" spans="1:7" x14ac:dyDescent="0.2">
      <c r="A131" s="16">
        <v>45352</v>
      </c>
      <c r="B131" s="16" t="s">
        <v>16</v>
      </c>
      <c r="C131" s="1"/>
      <c r="D131" s="1"/>
      <c r="E131" s="1"/>
      <c r="F131" s="1"/>
      <c r="G131" s="19"/>
    </row>
    <row r="132" spans="1:7" x14ac:dyDescent="0.2">
      <c r="A132" s="16">
        <v>45352</v>
      </c>
      <c r="B132" s="16" t="s">
        <v>33</v>
      </c>
      <c r="C132" s="1"/>
      <c r="D132" s="1"/>
      <c r="E132" s="1"/>
      <c r="F132" s="1"/>
      <c r="G132" s="19"/>
    </row>
    <row r="133" spans="1:7" x14ac:dyDescent="0.2">
      <c r="A133" s="16">
        <v>45352</v>
      </c>
      <c r="B133" s="16" t="s">
        <v>261</v>
      </c>
      <c r="C133" s="233"/>
      <c r="D133" s="233"/>
      <c r="E133" s="233"/>
      <c r="F133" s="233"/>
      <c r="G133" s="19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DOCUMENT CONTROL</vt:lpstr>
      <vt:lpstr>USER GUIDE</vt:lpstr>
      <vt:lpstr>SAFETY ACTIVITY PLAN</vt:lpstr>
      <vt:lpstr>LAGGING INDICATORS</vt:lpstr>
      <vt:lpstr>LEADING INDICATORS</vt:lpstr>
      <vt:lpstr>5S SCORES</vt:lpstr>
      <vt:lpstr>ENVIRONMENTAL CONTROLS</vt:lpstr>
      <vt:lpstr>Sheet1</vt:lpstr>
      <vt:lpstr>SAFETY TRAINING</vt:lpstr>
      <vt:lpstr>YAMAHA QLTY KPI</vt:lpstr>
      <vt:lpstr>YAMAHA KPI</vt:lpstr>
      <vt:lpstr>YAMAHA DASHBOARD</vt:lpstr>
      <vt:lpstr>AUTOFAST QLTY KPI</vt:lpstr>
      <vt:lpstr>AUTOFAST KPI</vt:lpstr>
      <vt:lpstr>AUTOFAST DASHBOARD</vt:lpstr>
      <vt:lpstr>AMUWO 2 KPI</vt:lpstr>
      <vt:lpstr>AMUWO 2 DASHBOARD</vt:lpstr>
      <vt:lpstr>WINPART QLTY KPI</vt:lpstr>
      <vt:lpstr>WINPART KPI</vt:lpstr>
      <vt:lpstr>WINPART DASHBOARD</vt:lpstr>
      <vt:lpstr>SUZUKI QLTY KPI</vt:lpstr>
      <vt:lpstr>SUZUKI KPI</vt:lpstr>
      <vt:lpstr>SUZUKI DASHBOARD</vt:lpstr>
      <vt:lpstr>TOYOTA QLTY KPI</vt:lpstr>
      <vt:lpstr>TOYOTA KPI</vt:lpstr>
      <vt:lpstr>TOYOTA DASHBOARD</vt:lpstr>
      <vt:lpstr>OTIS QLTY KPI</vt:lpstr>
      <vt:lpstr>OTIS KPI</vt:lpstr>
      <vt:lpstr>OTIS DASHBOARD</vt:lpstr>
      <vt:lpstr>QUALITY CONTROL</vt:lpstr>
      <vt:lpstr>CONSOLIDATED KPIs</vt:lpstr>
      <vt:lpstr>CONSOLIDATED KPI2</vt:lpstr>
      <vt:lpstr>GROUP DASHBOARD</vt:lpstr>
      <vt:lpstr>MASSILIA QLTY KPI</vt:lpstr>
      <vt:lpstr>MASSILIA KPI</vt:lpstr>
      <vt:lpstr>MASSILIA DASHBOARD</vt:lpstr>
      <vt:lpstr>EQUIPMENT QLTY KPI</vt:lpstr>
      <vt:lpstr>EQUIPMENT KPI</vt:lpstr>
      <vt:lpstr>EQUIPMENT DASHBOARD</vt:lpstr>
      <vt:lpstr>ABUJA QLTY KPI</vt:lpstr>
      <vt:lpstr>ABUJA KPI</vt:lpstr>
      <vt:lpstr>ABUJA DASHBOARD</vt:lpstr>
      <vt:lpstr>PHC QLTY KPI</vt:lpstr>
      <vt:lpstr>PORT HARCOURT KPI</vt:lpstr>
      <vt:lpstr>PORT HARCOURT DASHBOARD</vt:lpstr>
    </vt:vector>
  </TitlesOfParts>
  <Company>CFAO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Julius  AYANSOLA</dc:creator>
  <cp:lastModifiedBy>Mujeeb SUNMOLA</cp:lastModifiedBy>
  <dcterms:created xsi:type="dcterms:W3CDTF">2023-06-09T21:32:28Z</dcterms:created>
  <dcterms:modified xsi:type="dcterms:W3CDTF">2023-11-03T05:53:40Z</dcterms:modified>
</cp:coreProperties>
</file>