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Data analysis 2\"/>
    </mc:Choice>
  </mc:AlternateContent>
  <bookViews>
    <workbookView xWindow="0" yWindow="0" windowWidth="20490" windowHeight="7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Z3" i="1" s="1"/>
  <c r="AA3" i="1" s="1"/>
  <c r="AB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4" i="1"/>
  <c r="N4" i="1"/>
  <c r="P25" i="1" l="1"/>
  <c r="AB21" i="1"/>
  <c r="Z15" i="1"/>
  <c r="Q25" i="1"/>
  <c r="O28" i="1"/>
  <c r="O26" i="1"/>
  <c r="O27" i="1"/>
  <c r="O25" i="1"/>
  <c r="Q28" i="1"/>
  <c r="Q26" i="1"/>
  <c r="R28" i="1"/>
  <c r="Y13" i="1"/>
  <c r="Y20" i="1"/>
  <c r="P27" i="1"/>
  <c r="P26" i="1"/>
  <c r="R27" i="1"/>
  <c r="P28" i="1"/>
  <c r="R25" i="1"/>
  <c r="Q27" i="1"/>
  <c r="R26" i="1"/>
  <c r="T3" i="1"/>
  <c r="U3" i="1" s="1"/>
  <c r="V3" i="1" s="1"/>
  <c r="W3" i="1" s="1"/>
  <c r="P3" i="1"/>
  <c r="Q3" i="1" s="1"/>
  <c r="R3" i="1" s="1"/>
  <c r="O3" i="1"/>
  <c r="E28" i="1"/>
  <c r="F28" i="1"/>
  <c r="G28" i="1"/>
  <c r="H28" i="1"/>
  <c r="F27" i="1"/>
  <c r="G27" i="1"/>
  <c r="H27" i="1"/>
  <c r="E27" i="1"/>
  <c r="E26" i="1"/>
  <c r="F26" i="1"/>
  <c r="G26" i="1"/>
  <c r="H26" i="1"/>
  <c r="E25" i="1"/>
  <c r="F25" i="1"/>
  <c r="G25" i="1"/>
  <c r="H25" i="1"/>
  <c r="J5" i="1"/>
  <c r="T5" i="1" s="1"/>
  <c r="Y5" i="1" s="1"/>
  <c r="J6" i="1"/>
  <c r="T6" i="1" s="1"/>
  <c r="Y6" i="1" s="1"/>
  <c r="J7" i="1"/>
  <c r="T7" i="1" s="1"/>
  <c r="Y7" i="1" s="1"/>
  <c r="J8" i="1"/>
  <c r="T8" i="1" s="1"/>
  <c r="Y8" i="1" s="1"/>
  <c r="J4" i="1"/>
  <c r="K4" i="1"/>
  <c r="L4" i="1"/>
  <c r="M4" i="1"/>
  <c r="K5" i="1"/>
  <c r="U5" i="1" s="1"/>
  <c r="Z5" i="1" s="1"/>
  <c r="L5" i="1"/>
  <c r="V5" i="1" s="1"/>
  <c r="AA5" i="1" s="1"/>
  <c r="M5" i="1"/>
  <c r="W5" i="1" s="1"/>
  <c r="AB5" i="1" s="1"/>
  <c r="K6" i="1"/>
  <c r="U6" i="1" s="1"/>
  <c r="Z6" i="1" s="1"/>
  <c r="L6" i="1"/>
  <c r="V6" i="1" s="1"/>
  <c r="AA6" i="1" s="1"/>
  <c r="M6" i="1"/>
  <c r="W6" i="1" s="1"/>
  <c r="AB6" i="1" s="1"/>
  <c r="K7" i="1"/>
  <c r="U7" i="1" s="1"/>
  <c r="Z7" i="1" s="1"/>
  <c r="L7" i="1"/>
  <c r="V7" i="1" s="1"/>
  <c r="AA7" i="1" s="1"/>
  <c r="M7" i="1"/>
  <c r="W7" i="1" s="1"/>
  <c r="AB7" i="1" s="1"/>
  <c r="K8" i="1"/>
  <c r="U8" i="1" s="1"/>
  <c r="Z8" i="1" s="1"/>
  <c r="L8" i="1"/>
  <c r="V8" i="1" s="1"/>
  <c r="AA8" i="1" s="1"/>
  <c r="M8" i="1"/>
  <c r="W8" i="1" s="1"/>
  <c r="AB8" i="1" s="1"/>
  <c r="J9" i="1"/>
  <c r="T9" i="1" s="1"/>
  <c r="Y9" i="1" s="1"/>
  <c r="K9" i="1"/>
  <c r="U9" i="1" s="1"/>
  <c r="Z9" i="1" s="1"/>
  <c r="L9" i="1"/>
  <c r="V9" i="1" s="1"/>
  <c r="AA9" i="1" s="1"/>
  <c r="M9" i="1"/>
  <c r="W9" i="1" s="1"/>
  <c r="AB9" i="1" s="1"/>
  <c r="J10" i="1"/>
  <c r="T10" i="1" s="1"/>
  <c r="Y10" i="1" s="1"/>
  <c r="K10" i="1"/>
  <c r="U10" i="1" s="1"/>
  <c r="Z10" i="1" s="1"/>
  <c r="L10" i="1"/>
  <c r="V10" i="1" s="1"/>
  <c r="AA10" i="1" s="1"/>
  <c r="M10" i="1"/>
  <c r="W10" i="1" s="1"/>
  <c r="AB10" i="1" s="1"/>
  <c r="J11" i="1"/>
  <c r="T11" i="1" s="1"/>
  <c r="Y11" i="1" s="1"/>
  <c r="K11" i="1"/>
  <c r="U11" i="1" s="1"/>
  <c r="Z11" i="1" s="1"/>
  <c r="L11" i="1"/>
  <c r="V11" i="1" s="1"/>
  <c r="AA11" i="1" s="1"/>
  <c r="M11" i="1"/>
  <c r="W11" i="1" s="1"/>
  <c r="AB11" i="1" s="1"/>
  <c r="J12" i="1"/>
  <c r="T12" i="1" s="1"/>
  <c r="Y12" i="1" s="1"/>
  <c r="K12" i="1"/>
  <c r="U12" i="1" s="1"/>
  <c r="Z12" i="1" s="1"/>
  <c r="L12" i="1"/>
  <c r="V12" i="1" s="1"/>
  <c r="AA12" i="1" s="1"/>
  <c r="M12" i="1"/>
  <c r="W12" i="1" s="1"/>
  <c r="AB12" i="1" s="1"/>
  <c r="J13" i="1"/>
  <c r="T13" i="1" s="1"/>
  <c r="K13" i="1"/>
  <c r="U13" i="1" s="1"/>
  <c r="Z13" i="1" s="1"/>
  <c r="L13" i="1"/>
  <c r="V13" i="1" s="1"/>
  <c r="AA13" i="1" s="1"/>
  <c r="M13" i="1"/>
  <c r="W13" i="1" s="1"/>
  <c r="AB13" i="1" s="1"/>
  <c r="J14" i="1"/>
  <c r="T14" i="1" s="1"/>
  <c r="Y14" i="1" s="1"/>
  <c r="K14" i="1"/>
  <c r="U14" i="1" s="1"/>
  <c r="Z14" i="1" s="1"/>
  <c r="L14" i="1"/>
  <c r="V14" i="1" s="1"/>
  <c r="AA14" i="1" s="1"/>
  <c r="M14" i="1"/>
  <c r="W14" i="1" s="1"/>
  <c r="AB14" i="1" s="1"/>
  <c r="J15" i="1"/>
  <c r="T15" i="1" s="1"/>
  <c r="Y15" i="1" s="1"/>
  <c r="K15" i="1"/>
  <c r="U15" i="1" s="1"/>
  <c r="L15" i="1"/>
  <c r="V15" i="1" s="1"/>
  <c r="AA15" i="1" s="1"/>
  <c r="M15" i="1"/>
  <c r="W15" i="1" s="1"/>
  <c r="AB15" i="1" s="1"/>
  <c r="J16" i="1"/>
  <c r="T16" i="1" s="1"/>
  <c r="Y16" i="1" s="1"/>
  <c r="K16" i="1"/>
  <c r="U16" i="1" s="1"/>
  <c r="Z16" i="1" s="1"/>
  <c r="L16" i="1"/>
  <c r="V16" i="1" s="1"/>
  <c r="AA16" i="1" s="1"/>
  <c r="M16" i="1"/>
  <c r="W16" i="1" s="1"/>
  <c r="AB16" i="1" s="1"/>
  <c r="J17" i="1"/>
  <c r="T17" i="1" s="1"/>
  <c r="Y17" i="1" s="1"/>
  <c r="K17" i="1"/>
  <c r="U17" i="1" s="1"/>
  <c r="Z17" i="1" s="1"/>
  <c r="L17" i="1"/>
  <c r="V17" i="1" s="1"/>
  <c r="AA17" i="1" s="1"/>
  <c r="M17" i="1"/>
  <c r="W17" i="1" s="1"/>
  <c r="AB17" i="1" s="1"/>
  <c r="J18" i="1"/>
  <c r="T18" i="1" s="1"/>
  <c r="Y18" i="1" s="1"/>
  <c r="K18" i="1"/>
  <c r="U18" i="1" s="1"/>
  <c r="Z18" i="1" s="1"/>
  <c r="L18" i="1"/>
  <c r="V18" i="1" s="1"/>
  <c r="AA18" i="1" s="1"/>
  <c r="M18" i="1"/>
  <c r="W18" i="1" s="1"/>
  <c r="AB18" i="1" s="1"/>
  <c r="J19" i="1"/>
  <c r="T19" i="1" s="1"/>
  <c r="Y19" i="1" s="1"/>
  <c r="K19" i="1"/>
  <c r="U19" i="1" s="1"/>
  <c r="Z19" i="1" s="1"/>
  <c r="L19" i="1"/>
  <c r="V19" i="1" s="1"/>
  <c r="AA19" i="1" s="1"/>
  <c r="M19" i="1"/>
  <c r="W19" i="1" s="1"/>
  <c r="AB19" i="1" s="1"/>
  <c r="J20" i="1"/>
  <c r="T20" i="1" s="1"/>
  <c r="K20" i="1"/>
  <c r="U20" i="1" s="1"/>
  <c r="Z20" i="1" s="1"/>
  <c r="L20" i="1"/>
  <c r="V20" i="1" s="1"/>
  <c r="AA20" i="1" s="1"/>
  <c r="M20" i="1"/>
  <c r="W20" i="1" s="1"/>
  <c r="AB20" i="1" s="1"/>
  <c r="J21" i="1"/>
  <c r="T21" i="1" s="1"/>
  <c r="Y21" i="1" s="1"/>
  <c r="K21" i="1"/>
  <c r="U21" i="1" s="1"/>
  <c r="Z21" i="1" s="1"/>
  <c r="L21" i="1"/>
  <c r="V21" i="1" s="1"/>
  <c r="AA21" i="1" s="1"/>
  <c r="M21" i="1"/>
  <c r="W21" i="1" s="1"/>
  <c r="J22" i="1"/>
  <c r="T22" i="1" s="1"/>
  <c r="Y22" i="1" s="1"/>
  <c r="K22" i="1"/>
  <c r="U22" i="1" s="1"/>
  <c r="Z22" i="1" s="1"/>
  <c r="L22" i="1"/>
  <c r="V22" i="1" s="1"/>
  <c r="AA22" i="1" s="1"/>
  <c r="M22" i="1"/>
  <c r="W22" i="1" s="1"/>
  <c r="AB22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4" i="1"/>
  <c r="J3" i="1"/>
  <c r="K3" i="1" s="1"/>
  <c r="L3" i="1" s="1"/>
  <c r="M3" i="1" s="1"/>
  <c r="E3" i="1"/>
  <c r="F3" i="1" s="1"/>
  <c r="G3" i="1" s="1"/>
  <c r="H3" i="1" s="1"/>
  <c r="D28" i="1"/>
  <c r="C28" i="1"/>
  <c r="D25" i="1"/>
  <c r="D26" i="1"/>
  <c r="D27" i="1"/>
  <c r="C27" i="1"/>
  <c r="C26" i="1"/>
  <c r="C25" i="1"/>
  <c r="L27" i="1" l="1"/>
  <c r="L28" i="1"/>
  <c r="L26" i="1"/>
  <c r="L25" i="1"/>
  <c r="V4" i="1"/>
  <c r="K28" i="1"/>
  <c r="K26" i="1"/>
  <c r="K25" i="1"/>
  <c r="U4" i="1"/>
  <c r="K27" i="1"/>
  <c r="I26" i="1"/>
  <c r="I27" i="1"/>
  <c r="I28" i="1"/>
  <c r="S4" i="1"/>
  <c r="J28" i="1"/>
  <c r="J26" i="1"/>
  <c r="J25" i="1"/>
  <c r="T4" i="1"/>
  <c r="J27" i="1"/>
  <c r="M25" i="1"/>
  <c r="W4" i="1"/>
  <c r="M27" i="1"/>
  <c r="M28" i="1"/>
  <c r="M26" i="1"/>
  <c r="I25" i="1"/>
  <c r="N5" i="1"/>
  <c r="N6" i="1"/>
  <c r="X6" i="1" s="1"/>
  <c r="AD6" i="1" s="1"/>
  <c r="N7" i="1"/>
  <c r="X7" i="1" s="1"/>
  <c r="AD7" i="1" s="1"/>
  <c r="N8" i="1"/>
  <c r="X8" i="1" s="1"/>
  <c r="AD8" i="1" s="1"/>
  <c r="N9" i="1"/>
  <c r="X9" i="1" s="1"/>
  <c r="AD9" i="1" s="1"/>
  <c r="N10" i="1"/>
  <c r="X10" i="1" s="1"/>
  <c r="AD10" i="1" s="1"/>
  <c r="N11" i="1"/>
  <c r="X11" i="1" s="1"/>
  <c r="AD11" i="1" s="1"/>
  <c r="N12" i="1"/>
  <c r="X12" i="1" s="1"/>
  <c r="AD12" i="1" s="1"/>
  <c r="N13" i="1"/>
  <c r="X13" i="1" s="1"/>
  <c r="AD13" i="1" s="1"/>
  <c r="N14" i="1"/>
  <c r="X14" i="1" s="1"/>
  <c r="AD14" i="1" s="1"/>
  <c r="N15" i="1"/>
  <c r="X15" i="1" s="1"/>
  <c r="AD15" i="1" s="1"/>
  <c r="N16" i="1"/>
  <c r="X16" i="1" s="1"/>
  <c r="AD16" i="1" s="1"/>
  <c r="N17" i="1"/>
  <c r="X17" i="1" s="1"/>
  <c r="AD17" i="1" s="1"/>
  <c r="N18" i="1"/>
  <c r="X18" i="1" s="1"/>
  <c r="AD18" i="1" s="1"/>
  <c r="N19" i="1"/>
  <c r="X19" i="1" s="1"/>
  <c r="AD19" i="1" s="1"/>
  <c r="N20" i="1"/>
  <c r="X20" i="1" s="1"/>
  <c r="AD20" i="1" s="1"/>
  <c r="N21" i="1"/>
  <c r="X21" i="1" s="1"/>
  <c r="AD21" i="1" s="1"/>
  <c r="N22" i="1"/>
  <c r="X22" i="1" s="1"/>
  <c r="AD22" i="1" s="1"/>
  <c r="X4" i="1"/>
  <c r="X5" i="1" l="1"/>
  <c r="AD5" i="1" s="1"/>
  <c r="N26" i="1"/>
  <c r="N27" i="1"/>
  <c r="N25" i="1"/>
  <c r="N28" i="1"/>
  <c r="T27" i="1"/>
  <c r="T28" i="1"/>
  <c r="T26" i="1"/>
  <c r="T25" i="1"/>
  <c r="Y4" i="1"/>
  <c r="S28" i="1"/>
  <c r="S26" i="1"/>
  <c r="S25" i="1"/>
  <c r="S27" i="1"/>
  <c r="W28" i="1"/>
  <c r="W26" i="1"/>
  <c r="W27" i="1"/>
  <c r="W25" i="1"/>
  <c r="AB4" i="1"/>
  <c r="U25" i="1"/>
  <c r="U26" i="1"/>
  <c r="U27" i="1"/>
  <c r="U28" i="1"/>
  <c r="Z4" i="1"/>
  <c r="V28" i="1"/>
  <c r="V26" i="1"/>
  <c r="V25" i="1"/>
  <c r="V27" i="1"/>
  <c r="AA4" i="1"/>
  <c r="X26" i="1" l="1"/>
  <c r="Y25" i="1"/>
  <c r="Y28" i="1"/>
  <c r="Y26" i="1"/>
  <c r="Y27" i="1"/>
  <c r="AD4" i="1"/>
  <c r="AB28" i="1"/>
  <c r="AB27" i="1"/>
  <c r="AB25" i="1"/>
  <c r="AB26" i="1"/>
  <c r="X27" i="1"/>
  <c r="AA27" i="1"/>
  <c r="AA26" i="1"/>
  <c r="AA25" i="1"/>
  <c r="AA28" i="1"/>
  <c r="Z26" i="1"/>
  <c r="Z25" i="1"/>
  <c r="Z28" i="1"/>
  <c r="Z27" i="1"/>
  <c r="X25" i="1"/>
  <c r="X28" i="1"/>
  <c r="AD28" i="1" l="1"/>
  <c r="AD27" i="1"/>
  <c r="AD26" i="1"/>
  <c r="AD25" i="1"/>
</calcChain>
</file>

<file path=xl/sharedStrings.xml><?xml version="1.0" encoding="utf-8"?>
<sst xmlns="http://schemas.openxmlformats.org/spreadsheetml/2006/main" count="53" uniqueCount="52">
  <si>
    <t>Employee Payroll</t>
  </si>
  <si>
    <t>First name</t>
  </si>
  <si>
    <t>Last name</t>
  </si>
  <si>
    <t>Pay</t>
  </si>
  <si>
    <t>Hours Worked</t>
  </si>
  <si>
    <t>Sophia</t>
  </si>
  <si>
    <t>Abdulazeez</t>
  </si>
  <si>
    <t>Zinachi</t>
  </si>
  <si>
    <t>Ogbekhilu</t>
  </si>
  <si>
    <t xml:space="preserve">Demilade </t>
  </si>
  <si>
    <t>Aruleba</t>
  </si>
  <si>
    <t>Oore</t>
  </si>
  <si>
    <t>Adenipekun</t>
  </si>
  <si>
    <t>Chimeche</t>
  </si>
  <si>
    <t>Nwachukwu</t>
  </si>
  <si>
    <t>Fiire</t>
  </si>
  <si>
    <t>Alara</t>
  </si>
  <si>
    <t>Olamide</t>
  </si>
  <si>
    <t>Ayilara</t>
  </si>
  <si>
    <t>Omajuwa</t>
  </si>
  <si>
    <t>Ede</t>
  </si>
  <si>
    <t>Toluwalase</t>
  </si>
  <si>
    <t>Famuyibo</t>
  </si>
  <si>
    <t>Kanyinsola</t>
  </si>
  <si>
    <t>Abiodun</t>
  </si>
  <si>
    <t>Kelechi</t>
  </si>
  <si>
    <t>Nwoko</t>
  </si>
  <si>
    <t>Grateful</t>
  </si>
  <si>
    <t>Agbechoma</t>
  </si>
  <si>
    <t>Ufoma</t>
  </si>
  <si>
    <t>Amavah</t>
  </si>
  <si>
    <t>Eseoluwa</t>
  </si>
  <si>
    <t>Tokede</t>
  </si>
  <si>
    <t>Jeremy</t>
  </si>
  <si>
    <t>Isreal</t>
  </si>
  <si>
    <t>Mikel</t>
  </si>
  <si>
    <t>Olatokun</t>
  </si>
  <si>
    <t>Ife</t>
  </si>
  <si>
    <t>Nosa-erunse</t>
  </si>
  <si>
    <t>Somkele</t>
  </si>
  <si>
    <t>Erue</t>
  </si>
  <si>
    <t>Ireoluwa</t>
  </si>
  <si>
    <t>Falana</t>
  </si>
  <si>
    <t>Hourly wages</t>
  </si>
  <si>
    <t>Max</t>
  </si>
  <si>
    <t>Min</t>
  </si>
  <si>
    <t>Average</t>
  </si>
  <si>
    <t>Total</t>
  </si>
  <si>
    <t>Mr Adebiyi</t>
  </si>
  <si>
    <t>Overtime Hours</t>
  </si>
  <si>
    <t>Overtime Bonus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</si>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</sst>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₦-469]\ * #,##0.00_-;\-[$₦-469]\ * #,##0.00_-;_-[$₦-469]\ 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" fontId="1" fillId="2" borderId="0" xfId="0" applyNumberFormat="1" applyFont="1" applyFill="1"/>
    <xf numFmtId="0" fontId="0" fillId="2" borderId="0" xfId="0" applyFill="1"/>
    <xf numFmtId="16" fontId="0" fillId="3" borderId="0" xfId="0" applyNumberFormat="1" applyFill="1"/>
    <xf numFmtId="16" fontId="0" fillId="4" borderId="0" xfId="0" applyNumberFormat="1" applyFill="1"/>
    <xf numFmtId="16" fontId="1" fillId="4" borderId="0" xfId="0" applyNumberFormat="1" applyFont="1" applyFill="1"/>
    <xf numFmtId="0" fontId="0" fillId="4" borderId="0" xfId="0" applyFill="1"/>
    <xf numFmtId="164" fontId="0" fillId="3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8"/>
  <sheetViews>
    <sheetView tabSelected="1" zoomScale="95" zoomScaleNormal="95" workbookViewId="0">
      <selection activeCell="A4" sqref="A4:B22"/>
    </sheetView>
  </sheetViews>
  <sheetFormatPr defaultRowHeight="15" x14ac:dyDescent="0.25"/>
  <cols>
    <col min="1" max="1" width="10.5703125" customWidth="1"/>
    <col min="2" max="2" width="11.85546875" customWidth="1"/>
    <col min="3" max="3" width="13.28515625" customWidth="1"/>
    <col min="4" max="8" width="14" customWidth="1"/>
    <col min="10" max="10" width="15.28515625" customWidth="1"/>
    <col min="11" max="11" width="11.5703125" customWidth="1"/>
    <col min="12" max="12" width="13.7109375" customWidth="1"/>
    <col min="13" max="13" width="13.42578125" customWidth="1"/>
    <col min="14" max="14" width="16.140625" customWidth="1"/>
    <col min="15" max="15" width="12.85546875" customWidth="1"/>
    <col min="16" max="16" width="13.85546875" customWidth="1"/>
    <col min="17" max="17" width="14.140625" customWidth="1"/>
    <col min="18" max="18" width="13.42578125" customWidth="1"/>
    <col min="19" max="19" width="10.7109375" customWidth="1"/>
    <col min="20" max="20" width="12.5703125" customWidth="1"/>
    <col min="21" max="23" width="10.7109375" customWidth="1"/>
    <col min="24" max="24" width="12.42578125" customWidth="1"/>
    <col min="25" max="25" width="12.85546875" customWidth="1"/>
    <col min="26" max="26" width="14" customWidth="1"/>
    <col min="27" max="27" width="13.7109375" customWidth="1"/>
    <col min="28" max="28" width="13.140625" customWidth="1"/>
    <col min="30" max="30" width="12.42578125" bestFit="1" customWidth="1"/>
  </cols>
  <sheetData>
    <row r="1" spans="1:30" x14ac:dyDescent="0.25">
      <c r="A1" t="s">
        <v>0</v>
      </c>
      <c r="C1" t="s">
        <v>48</v>
      </c>
    </row>
    <row r="2" spans="1:30" x14ac:dyDescent="0.25">
      <c r="D2" s="1" t="s">
        <v>4</v>
      </c>
      <c r="E2" s="1"/>
      <c r="F2" s="1"/>
      <c r="G2" s="1"/>
      <c r="H2" s="1"/>
      <c r="I2" s="2" t="s">
        <v>49</v>
      </c>
      <c r="J2" s="1"/>
      <c r="K2" s="1"/>
      <c r="L2" s="1"/>
      <c r="N2" s="1" t="s">
        <v>3</v>
      </c>
      <c r="O2" s="1"/>
      <c r="P2" s="1"/>
      <c r="Q2" s="1"/>
      <c r="R2" s="1"/>
      <c r="S2" t="s">
        <v>50</v>
      </c>
      <c r="X2" s="1" t="s">
        <v>47</v>
      </c>
      <c r="AD2" t="s">
        <v>51</v>
      </c>
    </row>
    <row r="3" spans="1:30" x14ac:dyDescent="0.25">
      <c r="A3" s="1" t="s">
        <v>1</v>
      </c>
      <c r="B3" s="1" t="s">
        <v>2</v>
      </c>
      <c r="C3" s="1" t="s">
        <v>43</v>
      </c>
      <c r="D3" s="6">
        <v>45292</v>
      </c>
      <c r="E3" s="6">
        <f>D3+7</f>
        <v>45299</v>
      </c>
      <c r="F3" s="6">
        <f t="shared" ref="F3:H3" si="0">E3+7</f>
        <v>45306</v>
      </c>
      <c r="G3" s="6">
        <f t="shared" si="0"/>
        <v>45313</v>
      </c>
      <c r="H3" s="6">
        <f t="shared" si="0"/>
        <v>45320</v>
      </c>
      <c r="I3" s="9">
        <v>45292</v>
      </c>
      <c r="J3" s="10">
        <f>I3 + 7</f>
        <v>45299</v>
      </c>
      <c r="K3" s="10">
        <f t="shared" ref="K3:M3" si="1">J3 + 7</f>
        <v>45306</v>
      </c>
      <c r="L3" s="10">
        <f t="shared" si="1"/>
        <v>45313</v>
      </c>
      <c r="M3" s="10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3">
        <v>45292</v>
      </c>
      <c r="T3" s="13">
        <f>S3+7</f>
        <v>45299</v>
      </c>
      <c r="U3" s="13">
        <f t="shared" ref="U3:W3" si="3">T3+7</f>
        <v>45306</v>
      </c>
      <c r="V3" s="13">
        <f t="shared" si="3"/>
        <v>45313</v>
      </c>
      <c r="W3" s="13">
        <f t="shared" si="3"/>
        <v>45320</v>
      </c>
      <c r="X3" s="15">
        <v>45292</v>
      </c>
      <c r="Y3" s="15">
        <f>X3+7</f>
        <v>45299</v>
      </c>
      <c r="Z3" s="15">
        <f t="shared" ref="Z3:AB3" si="4">Y3+7</f>
        <v>45306</v>
      </c>
      <c r="AA3" s="15">
        <f t="shared" si="4"/>
        <v>45313</v>
      </c>
      <c r="AB3" s="15">
        <f t="shared" si="4"/>
        <v>45320</v>
      </c>
    </row>
    <row r="4" spans="1:30" x14ac:dyDescent="0.25">
      <c r="A4" t="s">
        <v>5</v>
      </c>
      <c r="B4" t="s">
        <v>6</v>
      </c>
      <c r="C4" s="3">
        <v>20.52</v>
      </c>
      <c r="D4" s="7">
        <v>40</v>
      </c>
      <c r="E4" s="7">
        <v>45</v>
      </c>
      <c r="F4" s="7">
        <v>29</v>
      </c>
      <c r="G4" s="7">
        <v>44</v>
      </c>
      <c r="H4" s="7">
        <v>34</v>
      </c>
      <c r="I4" s="11">
        <f>IF(D4&gt;40, D4-40, 0)</f>
        <v>0</v>
      </c>
      <c r="J4" s="11">
        <f>IF(E4&gt;40, E4 - 40, 0)</f>
        <v>5</v>
      </c>
      <c r="K4" s="11">
        <f t="shared" ref="J4:M19" si="5">IF(F4&gt;40, F4-40, 0)</f>
        <v>0</v>
      </c>
      <c r="L4" s="11">
        <f t="shared" si="5"/>
        <v>4</v>
      </c>
      <c r="M4" s="11">
        <f t="shared" si="5"/>
        <v>0</v>
      </c>
      <c r="N4" s="12">
        <f>$C4*D4</f>
        <v>820.8</v>
      </c>
      <c r="O4" s="12">
        <f t="shared" ref="O4:O19" si="6">$C4*E4</f>
        <v>923.4</v>
      </c>
      <c r="P4" s="12">
        <f t="shared" ref="P4:P22" si="7">$C4*F4</f>
        <v>595.08000000000004</v>
      </c>
      <c r="Q4" s="12">
        <f t="shared" ref="Q4:Q22" si="8">$C4*G4</f>
        <v>902.88</v>
      </c>
      <c r="R4" s="12">
        <f t="shared" ref="R4:R22" si="9">$C4*H4</f>
        <v>697.68</v>
      </c>
      <c r="S4" s="14">
        <f>0.5*$C4*I4</f>
        <v>0</v>
      </c>
      <c r="T4" s="14">
        <f t="shared" ref="T4:W19" si="10">0.5*$C4*J4</f>
        <v>51.3</v>
      </c>
      <c r="U4" s="14">
        <f t="shared" si="10"/>
        <v>0</v>
      </c>
      <c r="V4" s="14">
        <f t="shared" si="10"/>
        <v>41.04</v>
      </c>
      <c r="W4" s="14">
        <f t="shared" si="10"/>
        <v>0</v>
      </c>
      <c r="X4" s="16">
        <f>N4+S4</f>
        <v>820.8</v>
      </c>
      <c r="Y4" s="16">
        <f>O4+T4</f>
        <v>974.69999999999993</v>
      </c>
      <c r="Z4" s="16">
        <f t="shared" ref="Z4:AB19" si="11">P4+U4</f>
        <v>595.08000000000004</v>
      </c>
      <c r="AA4" s="16">
        <f t="shared" si="11"/>
        <v>943.92</v>
      </c>
      <c r="AB4" s="16">
        <f t="shared" si="11"/>
        <v>697.68</v>
      </c>
      <c r="AD4" s="3">
        <f>SUM(X4:AB4)</f>
        <v>4032.18</v>
      </c>
    </row>
    <row r="5" spans="1:30" x14ac:dyDescent="0.25">
      <c r="A5" t="s">
        <v>7</v>
      </c>
      <c r="B5" t="s">
        <v>8</v>
      </c>
      <c r="C5" s="3">
        <v>13.7</v>
      </c>
      <c r="D5" s="7">
        <v>36</v>
      </c>
      <c r="E5" s="7">
        <v>37</v>
      </c>
      <c r="F5" s="7">
        <v>42</v>
      </c>
      <c r="G5" s="7">
        <v>34</v>
      </c>
      <c r="H5" s="7">
        <v>32</v>
      </c>
      <c r="I5" s="11">
        <f t="shared" ref="I5:I22" si="12">IF(D5&gt;40, D5-40, 0)</f>
        <v>0</v>
      </c>
      <c r="J5" s="11">
        <f t="shared" ref="J5:J8" si="13">IF(E5&gt;40, E5 - 40, 0)</f>
        <v>0</v>
      </c>
      <c r="K5" s="11">
        <f t="shared" si="5"/>
        <v>2</v>
      </c>
      <c r="L5" s="11">
        <f t="shared" si="5"/>
        <v>0</v>
      </c>
      <c r="M5" s="11">
        <f t="shared" si="5"/>
        <v>0</v>
      </c>
      <c r="N5" s="12">
        <f t="shared" ref="N5:N22" si="14">C5*D5</f>
        <v>493.2</v>
      </c>
      <c r="O5" s="12">
        <f t="shared" si="6"/>
        <v>506.9</v>
      </c>
      <c r="P5" s="12">
        <f t="shared" si="7"/>
        <v>575.4</v>
      </c>
      <c r="Q5" s="12">
        <f t="shared" si="8"/>
        <v>465.79999999999995</v>
      </c>
      <c r="R5" s="12">
        <f t="shared" si="9"/>
        <v>438.4</v>
      </c>
      <c r="S5" s="14">
        <f t="shared" ref="S5:S22" si="15">0.5*$C5*I5</f>
        <v>0</v>
      </c>
      <c r="T5" s="14">
        <f t="shared" si="10"/>
        <v>0</v>
      </c>
      <c r="U5" s="14">
        <f t="shared" si="10"/>
        <v>13.7</v>
      </c>
      <c r="V5" s="14">
        <f t="shared" si="10"/>
        <v>0</v>
      </c>
      <c r="W5" s="14">
        <f t="shared" si="10"/>
        <v>0</v>
      </c>
      <c r="X5" s="16">
        <f t="shared" ref="X5:X22" si="16">N5+S5</f>
        <v>493.2</v>
      </c>
      <c r="Y5" s="16">
        <f t="shared" ref="Y5:Y22" si="17">O5+T5</f>
        <v>506.9</v>
      </c>
      <c r="Z5" s="16">
        <f t="shared" si="11"/>
        <v>589.1</v>
      </c>
      <c r="AA5" s="16">
        <f t="shared" si="11"/>
        <v>465.79999999999995</v>
      </c>
      <c r="AB5" s="16">
        <f t="shared" si="11"/>
        <v>438.4</v>
      </c>
      <c r="AD5" s="3">
        <f t="shared" ref="AD5:AD22" si="18">SUM(X5:AB5)</f>
        <v>2493.4</v>
      </c>
    </row>
    <row r="6" spans="1:30" x14ac:dyDescent="0.25">
      <c r="A6" t="s">
        <v>9</v>
      </c>
      <c r="B6" t="s">
        <v>10</v>
      </c>
      <c r="C6" s="3">
        <v>12.89</v>
      </c>
      <c r="D6" s="7">
        <v>39</v>
      </c>
      <c r="E6" s="7">
        <v>42</v>
      </c>
      <c r="F6" s="7">
        <v>43</v>
      </c>
      <c r="G6" s="7">
        <v>43</v>
      </c>
      <c r="H6" s="7">
        <v>25</v>
      </c>
      <c r="I6" s="11">
        <f t="shared" si="12"/>
        <v>0</v>
      </c>
      <c r="J6" s="11">
        <f t="shared" si="13"/>
        <v>2</v>
      </c>
      <c r="K6" s="11">
        <f t="shared" si="5"/>
        <v>3</v>
      </c>
      <c r="L6" s="11">
        <f t="shared" si="5"/>
        <v>3</v>
      </c>
      <c r="M6" s="11">
        <f t="shared" si="5"/>
        <v>0</v>
      </c>
      <c r="N6" s="12">
        <f t="shared" si="14"/>
        <v>502.71000000000004</v>
      </c>
      <c r="O6" s="12">
        <f t="shared" si="6"/>
        <v>541.38</v>
      </c>
      <c r="P6" s="12">
        <f t="shared" si="7"/>
        <v>554.27</v>
      </c>
      <c r="Q6" s="12">
        <f t="shared" si="8"/>
        <v>554.27</v>
      </c>
      <c r="R6" s="12">
        <f t="shared" si="9"/>
        <v>322.25</v>
      </c>
      <c r="S6" s="14">
        <f t="shared" si="15"/>
        <v>0</v>
      </c>
      <c r="T6" s="14">
        <f t="shared" si="10"/>
        <v>12.89</v>
      </c>
      <c r="U6" s="14">
        <f t="shared" si="10"/>
        <v>19.335000000000001</v>
      </c>
      <c r="V6" s="14">
        <f t="shared" si="10"/>
        <v>19.335000000000001</v>
      </c>
      <c r="W6" s="14">
        <f t="shared" si="10"/>
        <v>0</v>
      </c>
      <c r="X6" s="16">
        <f t="shared" si="16"/>
        <v>502.71000000000004</v>
      </c>
      <c r="Y6" s="16">
        <f t="shared" si="17"/>
        <v>554.27</v>
      </c>
      <c r="Z6" s="16">
        <f t="shared" si="11"/>
        <v>573.60500000000002</v>
      </c>
      <c r="AA6" s="16">
        <f t="shared" si="11"/>
        <v>573.60500000000002</v>
      </c>
      <c r="AB6" s="16">
        <f t="shared" si="11"/>
        <v>322.25</v>
      </c>
      <c r="AD6" s="3">
        <f t="shared" si="18"/>
        <v>2526.44</v>
      </c>
    </row>
    <row r="7" spans="1:30" x14ac:dyDescent="0.25">
      <c r="A7" t="s">
        <v>11</v>
      </c>
      <c r="B7" t="s">
        <v>12</v>
      </c>
      <c r="C7" s="3">
        <v>30.2</v>
      </c>
      <c r="D7" s="7">
        <v>40</v>
      </c>
      <c r="E7" s="7">
        <v>40</v>
      </c>
      <c r="F7" s="7">
        <v>41</v>
      </c>
      <c r="G7" s="7">
        <v>42</v>
      </c>
      <c r="H7" s="7">
        <v>42</v>
      </c>
      <c r="I7" s="11">
        <f t="shared" si="12"/>
        <v>0</v>
      </c>
      <c r="J7" s="11">
        <f t="shared" si="13"/>
        <v>0</v>
      </c>
      <c r="K7" s="11">
        <f t="shared" si="5"/>
        <v>1</v>
      </c>
      <c r="L7" s="11">
        <f t="shared" si="5"/>
        <v>2</v>
      </c>
      <c r="M7" s="11">
        <f t="shared" si="5"/>
        <v>2</v>
      </c>
      <c r="N7" s="12">
        <f t="shared" si="14"/>
        <v>1208</v>
      </c>
      <c r="O7" s="12">
        <f t="shared" si="6"/>
        <v>1208</v>
      </c>
      <c r="P7" s="12">
        <f t="shared" si="7"/>
        <v>1238.2</v>
      </c>
      <c r="Q7" s="12">
        <f t="shared" si="8"/>
        <v>1268.3999999999999</v>
      </c>
      <c r="R7" s="12">
        <f t="shared" si="9"/>
        <v>1268.3999999999999</v>
      </c>
      <c r="S7" s="14">
        <f t="shared" si="15"/>
        <v>0</v>
      </c>
      <c r="T7" s="14">
        <f t="shared" si="10"/>
        <v>0</v>
      </c>
      <c r="U7" s="14">
        <f t="shared" si="10"/>
        <v>15.1</v>
      </c>
      <c r="V7" s="14">
        <f t="shared" si="10"/>
        <v>30.2</v>
      </c>
      <c r="W7" s="14">
        <f t="shared" si="10"/>
        <v>30.2</v>
      </c>
      <c r="X7" s="16">
        <f t="shared" si="16"/>
        <v>1208</v>
      </c>
      <c r="Y7" s="16">
        <f t="shared" si="17"/>
        <v>1208</v>
      </c>
      <c r="Z7" s="16">
        <f t="shared" si="11"/>
        <v>1253.3</v>
      </c>
      <c r="AA7" s="16">
        <f t="shared" si="11"/>
        <v>1298.5999999999999</v>
      </c>
      <c r="AB7" s="16">
        <f t="shared" si="11"/>
        <v>1298.5999999999999</v>
      </c>
      <c r="AD7" s="3">
        <f t="shared" si="18"/>
        <v>6266.5</v>
      </c>
    </row>
    <row r="8" spans="1:30" x14ac:dyDescent="0.25">
      <c r="A8" t="s">
        <v>13</v>
      </c>
      <c r="B8" t="s">
        <v>14</v>
      </c>
      <c r="C8" s="3">
        <v>28</v>
      </c>
      <c r="D8" s="7">
        <v>40</v>
      </c>
      <c r="E8" s="7">
        <v>41</v>
      </c>
      <c r="F8" s="7">
        <v>32</v>
      </c>
      <c r="G8" s="7">
        <v>43</v>
      </c>
      <c r="H8" s="7">
        <v>45</v>
      </c>
      <c r="I8" s="11">
        <f t="shared" si="12"/>
        <v>0</v>
      </c>
      <c r="J8" s="11">
        <f t="shared" si="13"/>
        <v>1</v>
      </c>
      <c r="K8" s="11">
        <f t="shared" si="5"/>
        <v>0</v>
      </c>
      <c r="L8" s="11">
        <f t="shared" si="5"/>
        <v>3</v>
      </c>
      <c r="M8" s="11">
        <f t="shared" si="5"/>
        <v>5</v>
      </c>
      <c r="N8" s="12">
        <f t="shared" si="14"/>
        <v>1120</v>
      </c>
      <c r="O8" s="12">
        <f t="shared" si="6"/>
        <v>1148</v>
      </c>
      <c r="P8" s="12">
        <f t="shared" si="7"/>
        <v>896</v>
      </c>
      <c r="Q8" s="12">
        <f t="shared" si="8"/>
        <v>1204</v>
      </c>
      <c r="R8" s="12">
        <f t="shared" si="9"/>
        <v>1260</v>
      </c>
      <c r="S8" s="14">
        <f t="shared" si="15"/>
        <v>0</v>
      </c>
      <c r="T8" s="14">
        <f t="shared" si="10"/>
        <v>14</v>
      </c>
      <c r="U8" s="14">
        <f t="shared" si="10"/>
        <v>0</v>
      </c>
      <c r="V8" s="14">
        <f t="shared" si="10"/>
        <v>42</v>
      </c>
      <c r="W8" s="14">
        <f t="shared" si="10"/>
        <v>70</v>
      </c>
      <c r="X8" s="16">
        <f t="shared" si="16"/>
        <v>1120</v>
      </c>
      <c r="Y8" s="16">
        <f t="shared" si="17"/>
        <v>1162</v>
      </c>
      <c r="Z8" s="16">
        <f t="shared" si="11"/>
        <v>896</v>
      </c>
      <c r="AA8" s="16">
        <f t="shared" si="11"/>
        <v>1246</v>
      </c>
      <c r="AB8" s="16">
        <f t="shared" si="11"/>
        <v>1330</v>
      </c>
      <c r="AD8" s="3">
        <f t="shared" si="18"/>
        <v>5754</v>
      </c>
    </row>
    <row r="9" spans="1:30" x14ac:dyDescent="0.25">
      <c r="A9" t="s">
        <v>15</v>
      </c>
      <c r="B9" t="s">
        <v>16</v>
      </c>
      <c r="C9" s="3">
        <v>17.899999999999999</v>
      </c>
      <c r="D9" s="7">
        <v>38</v>
      </c>
      <c r="E9" s="7">
        <v>44</v>
      </c>
      <c r="F9" s="7">
        <v>45</v>
      </c>
      <c r="G9" s="7">
        <v>43</v>
      </c>
      <c r="H9" s="7">
        <v>44</v>
      </c>
      <c r="I9" s="11">
        <f t="shared" si="12"/>
        <v>0</v>
      </c>
      <c r="J9" s="11">
        <f t="shared" si="5"/>
        <v>4</v>
      </c>
      <c r="K9" s="11">
        <f t="shared" si="5"/>
        <v>5</v>
      </c>
      <c r="L9" s="11">
        <f t="shared" si="5"/>
        <v>3</v>
      </c>
      <c r="M9" s="11">
        <f t="shared" si="5"/>
        <v>4</v>
      </c>
      <c r="N9" s="12">
        <f t="shared" si="14"/>
        <v>680.19999999999993</v>
      </c>
      <c r="O9" s="12">
        <f t="shared" si="6"/>
        <v>787.59999999999991</v>
      </c>
      <c r="P9" s="12">
        <f t="shared" si="7"/>
        <v>805.49999999999989</v>
      </c>
      <c r="Q9" s="12">
        <f t="shared" si="8"/>
        <v>769.69999999999993</v>
      </c>
      <c r="R9" s="12">
        <f t="shared" si="9"/>
        <v>787.59999999999991</v>
      </c>
      <c r="S9" s="14">
        <f t="shared" si="15"/>
        <v>0</v>
      </c>
      <c r="T9" s="14">
        <f t="shared" si="10"/>
        <v>35.799999999999997</v>
      </c>
      <c r="U9" s="14">
        <f t="shared" si="10"/>
        <v>44.75</v>
      </c>
      <c r="V9" s="14">
        <f t="shared" si="10"/>
        <v>26.849999999999998</v>
      </c>
      <c r="W9" s="14">
        <f t="shared" si="10"/>
        <v>35.799999999999997</v>
      </c>
      <c r="X9" s="16">
        <f t="shared" si="16"/>
        <v>680.19999999999993</v>
      </c>
      <c r="Y9" s="16">
        <f t="shared" si="17"/>
        <v>823.39999999999986</v>
      </c>
      <c r="Z9" s="16">
        <f t="shared" si="11"/>
        <v>850.24999999999989</v>
      </c>
      <c r="AA9" s="16">
        <f t="shared" si="11"/>
        <v>796.55</v>
      </c>
      <c r="AB9" s="16">
        <f t="shared" si="11"/>
        <v>823.39999999999986</v>
      </c>
      <c r="AD9" s="3">
        <f t="shared" si="18"/>
        <v>3973.7999999999993</v>
      </c>
    </row>
    <row r="10" spans="1:30" x14ac:dyDescent="0.25">
      <c r="A10" t="s">
        <v>17</v>
      </c>
      <c r="B10" t="s">
        <v>18</v>
      </c>
      <c r="C10" s="3">
        <v>22</v>
      </c>
      <c r="D10" s="7">
        <v>40</v>
      </c>
      <c r="E10" s="7">
        <v>43</v>
      </c>
      <c r="F10" s="7">
        <v>32</v>
      </c>
      <c r="G10" s="7">
        <v>44</v>
      </c>
      <c r="H10" s="7">
        <v>42</v>
      </c>
      <c r="I10" s="11">
        <f t="shared" si="12"/>
        <v>0</v>
      </c>
      <c r="J10" s="11">
        <f t="shared" si="5"/>
        <v>3</v>
      </c>
      <c r="K10" s="11">
        <f t="shared" si="5"/>
        <v>0</v>
      </c>
      <c r="L10" s="11">
        <f t="shared" si="5"/>
        <v>4</v>
      </c>
      <c r="M10" s="11">
        <f t="shared" si="5"/>
        <v>2</v>
      </c>
      <c r="N10" s="12">
        <f t="shared" si="14"/>
        <v>880</v>
      </c>
      <c r="O10" s="12">
        <f t="shared" si="6"/>
        <v>946</v>
      </c>
      <c r="P10" s="12">
        <f t="shared" si="7"/>
        <v>704</v>
      </c>
      <c r="Q10" s="12">
        <f t="shared" si="8"/>
        <v>968</v>
      </c>
      <c r="R10" s="12">
        <f t="shared" si="9"/>
        <v>924</v>
      </c>
      <c r="S10" s="14">
        <f t="shared" si="15"/>
        <v>0</v>
      </c>
      <c r="T10" s="14">
        <f t="shared" si="10"/>
        <v>33</v>
      </c>
      <c r="U10" s="14">
        <f t="shared" si="10"/>
        <v>0</v>
      </c>
      <c r="V10" s="14">
        <f t="shared" si="10"/>
        <v>44</v>
      </c>
      <c r="W10" s="14">
        <f t="shared" si="10"/>
        <v>22</v>
      </c>
      <c r="X10" s="16">
        <f t="shared" si="16"/>
        <v>880</v>
      </c>
      <c r="Y10" s="16">
        <f t="shared" si="17"/>
        <v>979</v>
      </c>
      <c r="Z10" s="16">
        <f t="shared" si="11"/>
        <v>704</v>
      </c>
      <c r="AA10" s="16">
        <f t="shared" si="11"/>
        <v>1012</v>
      </c>
      <c r="AB10" s="16">
        <f t="shared" si="11"/>
        <v>946</v>
      </c>
      <c r="AD10" s="3">
        <f t="shared" si="18"/>
        <v>4521</v>
      </c>
    </row>
    <row r="11" spans="1:30" x14ac:dyDescent="0.25">
      <c r="A11" t="s">
        <v>19</v>
      </c>
      <c r="B11" t="s">
        <v>20</v>
      </c>
      <c r="C11" s="3">
        <v>25</v>
      </c>
      <c r="D11" s="7">
        <v>40</v>
      </c>
      <c r="E11" s="7">
        <v>37</v>
      </c>
      <c r="F11" s="7">
        <v>34</v>
      </c>
      <c r="G11" s="7">
        <v>41</v>
      </c>
      <c r="H11" s="7">
        <v>42</v>
      </c>
      <c r="I11" s="11">
        <f t="shared" si="12"/>
        <v>0</v>
      </c>
      <c r="J11" s="11">
        <f t="shared" si="5"/>
        <v>0</v>
      </c>
      <c r="K11" s="11">
        <f t="shared" si="5"/>
        <v>0</v>
      </c>
      <c r="L11" s="11">
        <f t="shared" si="5"/>
        <v>1</v>
      </c>
      <c r="M11" s="11">
        <f t="shared" si="5"/>
        <v>2</v>
      </c>
      <c r="N11" s="12">
        <f t="shared" si="14"/>
        <v>1000</v>
      </c>
      <c r="O11" s="12">
        <f t="shared" si="6"/>
        <v>925</v>
      </c>
      <c r="P11" s="12">
        <f t="shared" si="7"/>
        <v>850</v>
      </c>
      <c r="Q11" s="12">
        <f t="shared" si="8"/>
        <v>1025</v>
      </c>
      <c r="R11" s="12">
        <f t="shared" si="9"/>
        <v>1050</v>
      </c>
      <c r="S11" s="14">
        <f t="shared" si="15"/>
        <v>0</v>
      </c>
      <c r="T11" s="14">
        <f t="shared" si="10"/>
        <v>0</v>
      </c>
      <c r="U11" s="14">
        <f t="shared" si="10"/>
        <v>0</v>
      </c>
      <c r="V11" s="14">
        <f t="shared" si="10"/>
        <v>12.5</v>
      </c>
      <c r="W11" s="14">
        <f t="shared" si="10"/>
        <v>25</v>
      </c>
      <c r="X11" s="16">
        <f t="shared" si="16"/>
        <v>1000</v>
      </c>
      <c r="Y11" s="16">
        <f t="shared" si="17"/>
        <v>925</v>
      </c>
      <c r="Z11" s="16">
        <f t="shared" si="11"/>
        <v>850</v>
      </c>
      <c r="AA11" s="16">
        <f t="shared" si="11"/>
        <v>1037.5</v>
      </c>
      <c r="AB11" s="16">
        <f t="shared" si="11"/>
        <v>1075</v>
      </c>
      <c r="AD11" s="3">
        <f t="shared" si="18"/>
        <v>4887.5</v>
      </c>
    </row>
    <row r="12" spans="1:30" x14ac:dyDescent="0.25">
      <c r="A12" t="s">
        <v>21</v>
      </c>
      <c r="B12" t="s">
        <v>22</v>
      </c>
      <c r="C12" s="3">
        <v>19</v>
      </c>
      <c r="D12" s="7">
        <v>37</v>
      </c>
      <c r="E12" s="7">
        <v>43</v>
      </c>
      <c r="F12" s="7">
        <v>45</v>
      </c>
      <c r="G12" s="7">
        <v>42</v>
      </c>
      <c r="H12" s="7">
        <v>34</v>
      </c>
      <c r="I12" s="11">
        <f t="shared" si="12"/>
        <v>0</v>
      </c>
      <c r="J12" s="11">
        <f t="shared" si="5"/>
        <v>3</v>
      </c>
      <c r="K12" s="11">
        <f t="shared" si="5"/>
        <v>5</v>
      </c>
      <c r="L12" s="11">
        <f t="shared" si="5"/>
        <v>2</v>
      </c>
      <c r="M12" s="11">
        <f t="shared" si="5"/>
        <v>0</v>
      </c>
      <c r="N12" s="12">
        <f t="shared" si="14"/>
        <v>703</v>
      </c>
      <c r="O12" s="12">
        <f t="shared" si="6"/>
        <v>817</v>
      </c>
      <c r="P12" s="12">
        <f t="shared" si="7"/>
        <v>855</v>
      </c>
      <c r="Q12" s="12">
        <f t="shared" si="8"/>
        <v>798</v>
      </c>
      <c r="R12" s="12">
        <f t="shared" si="9"/>
        <v>646</v>
      </c>
      <c r="S12" s="14">
        <f t="shared" si="15"/>
        <v>0</v>
      </c>
      <c r="T12" s="14">
        <f t="shared" si="10"/>
        <v>28.5</v>
      </c>
      <c r="U12" s="14">
        <f t="shared" si="10"/>
        <v>47.5</v>
      </c>
      <c r="V12" s="14">
        <f t="shared" si="10"/>
        <v>19</v>
      </c>
      <c r="W12" s="14">
        <f t="shared" si="10"/>
        <v>0</v>
      </c>
      <c r="X12" s="16">
        <f t="shared" si="16"/>
        <v>703</v>
      </c>
      <c r="Y12" s="16">
        <f t="shared" si="17"/>
        <v>845.5</v>
      </c>
      <c r="Z12" s="16">
        <f t="shared" si="11"/>
        <v>902.5</v>
      </c>
      <c r="AA12" s="16">
        <f t="shared" si="11"/>
        <v>817</v>
      </c>
      <c r="AB12" s="16">
        <f t="shared" si="11"/>
        <v>646</v>
      </c>
      <c r="AD12" s="3">
        <f t="shared" si="18"/>
        <v>3914</v>
      </c>
    </row>
    <row r="13" spans="1:30" x14ac:dyDescent="0.25">
      <c r="A13" t="s">
        <v>23</v>
      </c>
      <c r="B13" t="s">
        <v>24</v>
      </c>
      <c r="C13" s="3">
        <v>21</v>
      </c>
      <c r="D13" s="7">
        <v>37</v>
      </c>
      <c r="E13" s="7">
        <v>44</v>
      </c>
      <c r="F13" s="7">
        <v>44</v>
      </c>
      <c r="G13" s="7">
        <v>41</v>
      </c>
      <c r="H13" s="7">
        <v>42</v>
      </c>
      <c r="I13" s="11">
        <f t="shared" si="12"/>
        <v>0</v>
      </c>
      <c r="J13" s="11">
        <f t="shared" si="5"/>
        <v>4</v>
      </c>
      <c r="K13" s="11">
        <f t="shared" si="5"/>
        <v>4</v>
      </c>
      <c r="L13" s="11">
        <f t="shared" si="5"/>
        <v>1</v>
      </c>
      <c r="M13" s="11">
        <f t="shared" si="5"/>
        <v>2</v>
      </c>
      <c r="N13" s="12">
        <f t="shared" si="14"/>
        <v>777</v>
      </c>
      <c r="O13" s="12">
        <f t="shared" si="6"/>
        <v>924</v>
      </c>
      <c r="P13" s="12">
        <f t="shared" si="7"/>
        <v>924</v>
      </c>
      <c r="Q13" s="12">
        <f t="shared" si="8"/>
        <v>861</v>
      </c>
      <c r="R13" s="12">
        <f t="shared" si="9"/>
        <v>882</v>
      </c>
      <c r="S13" s="14">
        <f t="shared" si="15"/>
        <v>0</v>
      </c>
      <c r="T13" s="14">
        <f t="shared" si="10"/>
        <v>42</v>
      </c>
      <c r="U13" s="14">
        <f t="shared" si="10"/>
        <v>42</v>
      </c>
      <c r="V13" s="14">
        <f t="shared" si="10"/>
        <v>10.5</v>
      </c>
      <c r="W13" s="14">
        <f t="shared" si="10"/>
        <v>21</v>
      </c>
      <c r="X13" s="16">
        <f t="shared" si="16"/>
        <v>777</v>
      </c>
      <c r="Y13" s="16">
        <f t="shared" si="17"/>
        <v>966</v>
      </c>
      <c r="Z13" s="16">
        <f t="shared" si="11"/>
        <v>966</v>
      </c>
      <c r="AA13" s="16">
        <f t="shared" si="11"/>
        <v>871.5</v>
      </c>
      <c r="AB13" s="16">
        <f t="shared" si="11"/>
        <v>903</v>
      </c>
      <c r="AD13" s="3">
        <f t="shared" si="18"/>
        <v>4483.5</v>
      </c>
    </row>
    <row r="14" spans="1:30" x14ac:dyDescent="0.25">
      <c r="A14" t="s">
        <v>25</v>
      </c>
      <c r="B14" t="s">
        <v>26</v>
      </c>
      <c r="C14" s="3">
        <v>15</v>
      </c>
      <c r="D14" s="7">
        <v>39</v>
      </c>
      <c r="E14" s="7">
        <v>44</v>
      </c>
      <c r="F14" s="7">
        <v>41</v>
      </c>
      <c r="G14" s="7">
        <v>41</v>
      </c>
      <c r="H14" s="7">
        <v>33</v>
      </c>
      <c r="I14" s="11">
        <f t="shared" si="12"/>
        <v>0</v>
      </c>
      <c r="J14" s="11">
        <f t="shared" si="5"/>
        <v>4</v>
      </c>
      <c r="K14" s="11">
        <f t="shared" si="5"/>
        <v>1</v>
      </c>
      <c r="L14" s="11">
        <f t="shared" si="5"/>
        <v>1</v>
      </c>
      <c r="M14" s="11">
        <f t="shared" si="5"/>
        <v>0</v>
      </c>
      <c r="N14" s="12">
        <f t="shared" si="14"/>
        <v>585</v>
      </c>
      <c r="O14" s="12">
        <f t="shared" si="6"/>
        <v>660</v>
      </c>
      <c r="P14" s="12">
        <f t="shared" si="7"/>
        <v>615</v>
      </c>
      <c r="Q14" s="12">
        <f t="shared" si="8"/>
        <v>615</v>
      </c>
      <c r="R14" s="12">
        <f t="shared" si="9"/>
        <v>495</v>
      </c>
      <c r="S14" s="14">
        <f t="shared" si="15"/>
        <v>0</v>
      </c>
      <c r="T14" s="14">
        <f t="shared" si="10"/>
        <v>30</v>
      </c>
      <c r="U14" s="14">
        <f t="shared" si="10"/>
        <v>7.5</v>
      </c>
      <c r="V14" s="14">
        <f t="shared" si="10"/>
        <v>7.5</v>
      </c>
      <c r="W14" s="14">
        <f t="shared" si="10"/>
        <v>0</v>
      </c>
      <c r="X14" s="16">
        <f t="shared" si="16"/>
        <v>585</v>
      </c>
      <c r="Y14" s="16">
        <f t="shared" si="17"/>
        <v>690</v>
      </c>
      <c r="Z14" s="16">
        <f t="shared" si="11"/>
        <v>622.5</v>
      </c>
      <c r="AA14" s="16">
        <f t="shared" si="11"/>
        <v>622.5</v>
      </c>
      <c r="AB14" s="16">
        <f t="shared" si="11"/>
        <v>495</v>
      </c>
      <c r="AD14" s="3">
        <f t="shared" si="18"/>
        <v>3015</v>
      </c>
    </row>
    <row r="15" spans="1:30" x14ac:dyDescent="0.25">
      <c r="A15" t="s">
        <v>27</v>
      </c>
      <c r="B15" t="s">
        <v>28</v>
      </c>
      <c r="C15" s="3">
        <v>28</v>
      </c>
      <c r="D15" s="7">
        <v>40</v>
      </c>
      <c r="E15" s="7">
        <v>41</v>
      </c>
      <c r="F15" s="7">
        <v>43</v>
      </c>
      <c r="G15" s="7">
        <v>42</v>
      </c>
      <c r="H15" s="7">
        <v>38</v>
      </c>
      <c r="I15" s="11">
        <f t="shared" si="12"/>
        <v>0</v>
      </c>
      <c r="J15" s="11">
        <f t="shared" si="5"/>
        <v>1</v>
      </c>
      <c r="K15" s="11">
        <f t="shared" si="5"/>
        <v>3</v>
      </c>
      <c r="L15" s="11">
        <f t="shared" si="5"/>
        <v>2</v>
      </c>
      <c r="M15" s="11">
        <f t="shared" si="5"/>
        <v>0</v>
      </c>
      <c r="N15" s="12">
        <f t="shared" si="14"/>
        <v>1120</v>
      </c>
      <c r="O15" s="12">
        <f t="shared" si="6"/>
        <v>1148</v>
      </c>
      <c r="P15" s="12">
        <f t="shared" si="7"/>
        <v>1204</v>
      </c>
      <c r="Q15" s="12">
        <f t="shared" si="8"/>
        <v>1176</v>
      </c>
      <c r="R15" s="12">
        <f t="shared" si="9"/>
        <v>1064</v>
      </c>
      <c r="S15" s="14">
        <f t="shared" si="15"/>
        <v>0</v>
      </c>
      <c r="T15" s="14">
        <f t="shared" si="10"/>
        <v>14</v>
      </c>
      <c r="U15" s="14">
        <f t="shared" si="10"/>
        <v>42</v>
      </c>
      <c r="V15" s="14">
        <f t="shared" si="10"/>
        <v>28</v>
      </c>
      <c r="W15" s="14">
        <f t="shared" si="10"/>
        <v>0</v>
      </c>
      <c r="X15" s="16">
        <f t="shared" si="16"/>
        <v>1120</v>
      </c>
      <c r="Y15" s="16">
        <f t="shared" si="17"/>
        <v>1162</v>
      </c>
      <c r="Z15" s="16">
        <f t="shared" si="11"/>
        <v>1246</v>
      </c>
      <c r="AA15" s="16">
        <f t="shared" si="11"/>
        <v>1204</v>
      </c>
      <c r="AB15" s="16">
        <f t="shared" si="11"/>
        <v>1064</v>
      </c>
      <c r="AD15" s="3">
        <f t="shared" si="18"/>
        <v>5796</v>
      </c>
    </row>
    <row r="16" spans="1:30" x14ac:dyDescent="0.25">
      <c r="A16" t="s">
        <v>29</v>
      </c>
      <c r="B16" t="s">
        <v>30</v>
      </c>
      <c r="C16" s="3">
        <v>15.9</v>
      </c>
      <c r="D16" s="7">
        <v>40</v>
      </c>
      <c r="E16" s="7">
        <v>34</v>
      </c>
      <c r="F16" s="7">
        <v>42</v>
      </c>
      <c r="G16" s="7">
        <v>44</v>
      </c>
      <c r="H16" s="7">
        <v>37</v>
      </c>
      <c r="I16" s="11">
        <f t="shared" si="12"/>
        <v>0</v>
      </c>
      <c r="J16" s="11">
        <f t="shared" si="5"/>
        <v>0</v>
      </c>
      <c r="K16" s="11">
        <f t="shared" si="5"/>
        <v>2</v>
      </c>
      <c r="L16" s="11">
        <f t="shared" si="5"/>
        <v>4</v>
      </c>
      <c r="M16" s="11">
        <f t="shared" si="5"/>
        <v>0</v>
      </c>
      <c r="N16" s="12">
        <f t="shared" si="14"/>
        <v>636</v>
      </c>
      <c r="O16" s="12">
        <f t="shared" si="6"/>
        <v>540.6</v>
      </c>
      <c r="P16" s="12">
        <f t="shared" si="7"/>
        <v>667.80000000000007</v>
      </c>
      <c r="Q16" s="12">
        <f t="shared" si="8"/>
        <v>699.6</v>
      </c>
      <c r="R16" s="12">
        <f t="shared" si="9"/>
        <v>588.30000000000007</v>
      </c>
      <c r="S16" s="14">
        <f t="shared" si="15"/>
        <v>0</v>
      </c>
      <c r="T16" s="14">
        <f t="shared" si="10"/>
        <v>0</v>
      </c>
      <c r="U16" s="14">
        <f t="shared" si="10"/>
        <v>15.9</v>
      </c>
      <c r="V16" s="14">
        <f t="shared" si="10"/>
        <v>31.8</v>
      </c>
      <c r="W16" s="14">
        <f t="shared" si="10"/>
        <v>0</v>
      </c>
      <c r="X16" s="16">
        <f t="shared" si="16"/>
        <v>636</v>
      </c>
      <c r="Y16" s="16">
        <f t="shared" si="17"/>
        <v>540.6</v>
      </c>
      <c r="Z16" s="16">
        <f t="shared" si="11"/>
        <v>683.7</v>
      </c>
      <c r="AA16" s="16">
        <f t="shared" si="11"/>
        <v>731.4</v>
      </c>
      <c r="AB16" s="16">
        <f t="shared" si="11"/>
        <v>588.30000000000007</v>
      </c>
      <c r="AD16" s="3">
        <f t="shared" si="18"/>
        <v>3180</v>
      </c>
    </row>
    <row r="17" spans="1:30" x14ac:dyDescent="0.25">
      <c r="A17" t="s">
        <v>31</v>
      </c>
      <c r="B17" t="s">
        <v>32</v>
      </c>
      <c r="C17" s="3">
        <v>19.2</v>
      </c>
      <c r="D17" s="7">
        <v>37</v>
      </c>
      <c r="E17" s="7">
        <v>46</v>
      </c>
      <c r="F17" s="7">
        <v>42</v>
      </c>
      <c r="G17" s="7">
        <v>37</v>
      </c>
      <c r="H17" s="7">
        <v>43</v>
      </c>
      <c r="I17" s="11">
        <f t="shared" si="12"/>
        <v>0</v>
      </c>
      <c r="J17" s="11">
        <f t="shared" si="5"/>
        <v>6</v>
      </c>
      <c r="K17" s="11">
        <f t="shared" si="5"/>
        <v>2</v>
      </c>
      <c r="L17" s="11">
        <f t="shared" si="5"/>
        <v>0</v>
      </c>
      <c r="M17" s="11">
        <f t="shared" si="5"/>
        <v>3</v>
      </c>
      <c r="N17" s="12">
        <f t="shared" si="14"/>
        <v>710.4</v>
      </c>
      <c r="O17" s="12">
        <f t="shared" si="6"/>
        <v>883.19999999999993</v>
      </c>
      <c r="P17" s="12">
        <f t="shared" si="7"/>
        <v>806.4</v>
      </c>
      <c r="Q17" s="12">
        <f t="shared" si="8"/>
        <v>710.4</v>
      </c>
      <c r="R17" s="12">
        <f t="shared" si="9"/>
        <v>825.6</v>
      </c>
      <c r="S17" s="14">
        <f t="shared" si="15"/>
        <v>0</v>
      </c>
      <c r="T17" s="14">
        <f t="shared" si="10"/>
        <v>57.599999999999994</v>
      </c>
      <c r="U17" s="14">
        <f t="shared" si="10"/>
        <v>19.2</v>
      </c>
      <c r="V17" s="14">
        <f t="shared" si="10"/>
        <v>0</v>
      </c>
      <c r="W17" s="14">
        <f t="shared" si="10"/>
        <v>28.799999999999997</v>
      </c>
      <c r="X17" s="16">
        <f t="shared" si="16"/>
        <v>710.4</v>
      </c>
      <c r="Y17" s="16">
        <f t="shared" si="17"/>
        <v>940.8</v>
      </c>
      <c r="Z17" s="16">
        <f t="shared" si="11"/>
        <v>825.6</v>
      </c>
      <c r="AA17" s="16">
        <f t="shared" si="11"/>
        <v>710.4</v>
      </c>
      <c r="AB17" s="16">
        <f t="shared" si="11"/>
        <v>854.4</v>
      </c>
      <c r="AD17" s="3">
        <f t="shared" si="18"/>
        <v>4041.6</v>
      </c>
    </row>
    <row r="18" spans="1:30" x14ac:dyDescent="0.25">
      <c r="A18" t="s">
        <v>33</v>
      </c>
      <c r="B18" t="s">
        <v>34</v>
      </c>
      <c r="C18" s="3">
        <v>16.399999999999999</v>
      </c>
      <c r="D18" s="7">
        <v>40</v>
      </c>
      <c r="E18" s="7">
        <v>42</v>
      </c>
      <c r="F18" s="7">
        <v>41</v>
      </c>
      <c r="G18" s="7">
        <v>34</v>
      </c>
      <c r="H18" s="7">
        <v>41</v>
      </c>
      <c r="I18" s="11">
        <f t="shared" si="12"/>
        <v>0</v>
      </c>
      <c r="J18" s="11">
        <f t="shared" si="5"/>
        <v>2</v>
      </c>
      <c r="K18" s="11">
        <f t="shared" si="5"/>
        <v>1</v>
      </c>
      <c r="L18" s="11">
        <f t="shared" si="5"/>
        <v>0</v>
      </c>
      <c r="M18" s="11">
        <f t="shared" si="5"/>
        <v>1</v>
      </c>
      <c r="N18" s="12">
        <f t="shared" si="14"/>
        <v>656</v>
      </c>
      <c r="O18" s="12">
        <f t="shared" si="6"/>
        <v>688.8</v>
      </c>
      <c r="P18" s="12">
        <f t="shared" si="7"/>
        <v>672.4</v>
      </c>
      <c r="Q18" s="12">
        <f t="shared" si="8"/>
        <v>557.59999999999991</v>
      </c>
      <c r="R18" s="12">
        <f t="shared" si="9"/>
        <v>672.4</v>
      </c>
      <c r="S18" s="14">
        <f t="shared" si="15"/>
        <v>0</v>
      </c>
      <c r="T18" s="14">
        <f t="shared" si="10"/>
        <v>16.399999999999999</v>
      </c>
      <c r="U18" s="14">
        <f t="shared" si="10"/>
        <v>8.1999999999999993</v>
      </c>
      <c r="V18" s="14">
        <f t="shared" si="10"/>
        <v>0</v>
      </c>
      <c r="W18" s="14">
        <f t="shared" si="10"/>
        <v>8.1999999999999993</v>
      </c>
      <c r="X18" s="16">
        <f t="shared" si="16"/>
        <v>656</v>
      </c>
      <c r="Y18" s="16">
        <f t="shared" si="17"/>
        <v>705.19999999999993</v>
      </c>
      <c r="Z18" s="16">
        <f t="shared" si="11"/>
        <v>680.6</v>
      </c>
      <c r="AA18" s="16">
        <f t="shared" si="11"/>
        <v>557.59999999999991</v>
      </c>
      <c r="AB18" s="16">
        <f t="shared" si="11"/>
        <v>680.6</v>
      </c>
      <c r="AD18" s="3">
        <f t="shared" si="18"/>
        <v>3279.9999999999995</v>
      </c>
    </row>
    <row r="19" spans="1:30" x14ac:dyDescent="0.25">
      <c r="A19" t="s">
        <v>35</v>
      </c>
      <c r="B19" t="s">
        <v>36</v>
      </c>
      <c r="C19" s="3">
        <v>25</v>
      </c>
      <c r="D19" s="7">
        <v>44</v>
      </c>
      <c r="E19" s="7">
        <v>45</v>
      </c>
      <c r="F19" s="7">
        <v>43</v>
      </c>
      <c r="G19" s="7">
        <v>42</v>
      </c>
      <c r="H19" s="7">
        <v>43</v>
      </c>
      <c r="I19" s="11">
        <f t="shared" si="12"/>
        <v>4</v>
      </c>
      <c r="J19" s="11">
        <f t="shared" si="5"/>
        <v>5</v>
      </c>
      <c r="K19" s="11">
        <f t="shared" si="5"/>
        <v>3</v>
      </c>
      <c r="L19" s="11">
        <f t="shared" si="5"/>
        <v>2</v>
      </c>
      <c r="M19" s="11">
        <f t="shared" si="5"/>
        <v>3</v>
      </c>
      <c r="N19" s="12">
        <f t="shared" si="14"/>
        <v>1100</v>
      </c>
      <c r="O19" s="12">
        <f t="shared" si="6"/>
        <v>1125</v>
      </c>
      <c r="P19" s="12">
        <f t="shared" si="7"/>
        <v>1075</v>
      </c>
      <c r="Q19" s="12">
        <f t="shared" si="8"/>
        <v>1050</v>
      </c>
      <c r="R19" s="12">
        <f t="shared" si="9"/>
        <v>1075</v>
      </c>
      <c r="S19" s="14">
        <f t="shared" si="15"/>
        <v>50</v>
      </c>
      <c r="T19" s="14">
        <f t="shared" si="10"/>
        <v>62.5</v>
      </c>
      <c r="U19" s="14">
        <f t="shared" si="10"/>
        <v>37.5</v>
      </c>
      <c r="V19" s="14">
        <f t="shared" si="10"/>
        <v>25</v>
      </c>
      <c r="W19" s="14">
        <f t="shared" si="10"/>
        <v>37.5</v>
      </c>
      <c r="X19" s="16">
        <f t="shared" si="16"/>
        <v>1150</v>
      </c>
      <c r="Y19" s="16">
        <f t="shared" si="17"/>
        <v>1187.5</v>
      </c>
      <c r="Z19" s="16">
        <f t="shared" si="11"/>
        <v>1112.5</v>
      </c>
      <c r="AA19" s="16">
        <f t="shared" si="11"/>
        <v>1075</v>
      </c>
      <c r="AB19" s="16">
        <f t="shared" si="11"/>
        <v>1112.5</v>
      </c>
      <c r="AD19" s="3">
        <f t="shared" si="18"/>
        <v>5637.5</v>
      </c>
    </row>
    <row r="20" spans="1:30" x14ac:dyDescent="0.25">
      <c r="A20" t="s">
        <v>37</v>
      </c>
      <c r="B20" t="s">
        <v>38</v>
      </c>
      <c r="C20" s="3">
        <v>21.8</v>
      </c>
      <c r="D20" s="7">
        <v>36</v>
      </c>
      <c r="E20" s="7">
        <v>45</v>
      </c>
      <c r="F20" s="7">
        <v>40</v>
      </c>
      <c r="G20" s="7">
        <v>44</v>
      </c>
      <c r="H20" s="7">
        <v>44</v>
      </c>
      <c r="I20" s="11">
        <f t="shared" si="12"/>
        <v>0</v>
      </c>
      <c r="J20" s="11">
        <f t="shared" ref="J20:J22" si="19">IF(E20&gt;40, E20-40, 0)</f>
        <v>5</v>
      </c>
      <c r="K20" s="11">
        <f t="shared" ref="K20:K22" si="20">IF(F20&gt;40, F20-40, 0)</f>
        <v>0</v>
      </c>
      <c r="L20" s="11">
        <f t="shared" ref="L20:L22" si="21">IF(G20&gt;40, G20-40, 0)</f>
        <v>4</v>
      </c>
      <c r="M20" s="11">
        <f t="shared" ref="M20:M22" si="22">IF(H20&gt;40, H20-40, 0)</f>
        <v>4</v>
      </c>
      <c r="N20" s="12">
        <f t="shared" si="14"/>
        <v>784.80000000000007</v>
      </c>
      <c r="O20" s="12">
        <f t="shared" ref="O20:O22" si="23">$C20*E20</f>
        <v>981</v>
      </c>
      <c r="P20" s="12">
        <f t="shared" si="7"/>
        <v>872</v>
      </c>
      <c r="Q20" s="12">
        <f t="shared" si="8"/>
        <v>959.2</v>
      </c>
      <c r="R20" s="12">
        <f t="shared" si="9"/>
        <v>959.2</v>
      </c>
      <c r="S20" s="14">
        <f t="shared" si="15"/>
        <v>0</v>
      </c>
      <c r="T20" s="14">
        <f t="shared" ref="T20:T22" si="24">0.5*$C20*J20</f>
        <v>54.5</v>
      </c>
      <c r="U20" s="14">
        <f t="shared" ref="U20:V22" si="25">0.5*$C20*K20</f>
        <v>0</v>
      </c>
      <c r="V20" s="14">
        <f t="shared" si="25"/>
        <v>43.6</v>
      </c>
      <c r="W20" s="14">
        <f t="shared" ref="W20:W22" si="26">0.5*$C20*M20</f>
        <v>43.6</v>
      </c>
      <c r="X20" s="16">
        <f t="shared" si="16"/>
        <v>784.80000000000007</v>
      </c>
      <c r="Y20" s="16">
        <f t="shared" si="17"/>
        <v>1035.5</v>
      </c>
      <c r="Z20" s="16">
        <f t="shared" ref="Z20:Z22" si="27">P20+U20</f>
        <v>872</v>
      </c>
      <c r="AA20" s="16">
        <f t="shared" ref="AA20:AA22" si="28">Q20+V20</f>
        <v>1002.8000000000001</v>
      </c>
      <c r="AB20" s="16">
        <f t="shared" ref="AB20:AB22" si="29">R20+W20</f>
        <v>1002.8000000000001</v>
      </c>
      <c r="AD20" s="3">
        <f t="shared" si="18"/>
        <v>4697.9000000000005</v>
      </c>
    </row>
    <row r="21" spans="1:30" x14ac:dyDescent="0.25">
      <c r="A21" t="s">
        <v>39</v>
      </c>
      <c r="B21" t="s">
        <v>40</v>
      </c>
      <c r="C21" s="3">
        <v>27</v>
      </c>
      <c r="D21" s="7">
        <v>38</v>
      </c>
      <c r="E21" s="7">
        <v>45</v>
      </c>
      <c r="F21" s="7">
        <v>43</v>
      </c>
      <c r="G21" s="7">
        <v>46</v>
      </c>
      <c r="H21" s="7">
        <v>43</v>
      </c>
      <c r="I21" s="11">
        <f t="shared" si="12"/>
        <v>0</v>
      </c>
      <c r="J21" s="11">
        <f t="shared" si="19"/>
        <v>5</v>
      </c>
      <c r="K21" s="11">
        <f t="shared" si="20"/>
        <v>3</v>
      </c>
      <c r="L21" s="11">
        <f t="shared" si="21"/>
        <v>6</v>
      </c>
      <c r="M21" s="11">
        <f t="shared" si="22"/>
        <v>3</v>
      </c>
      <c r="N21" s="12">
        <f t="shared" si="14"/>
        <v>1026</v>
      </c>
      <c r="O21" s="12">
        <f t="shared" si="23"/>
        <v>1215</v>
      </c>
      <c r="P21" s="12">
        <f t="shared" si="7"/>
        <v>1161</v>
      </c>
      <c r="Q21" s="12">
        <f t="shared" si="8"/>
        <v>1242</v>
      </c>
      <c r="R21" s="12">
        <f t="shared" si="9"/>
        <v>1161</v>
      </c>
      <c r="S21" s="14">
        <f t="shared" si="15"/>
        <v>0</v>
      </c>
      <c r="T21" s="14">
        <f t="shared" si="24"/>
        <v>67.5</v>
      </c>
      <c r="U21" s="14">
        <f t="shared" si="25"/>
        <v>40.5</v>
      </c>
      <c r="V21" s="14">
        <f t="shared" si="25"/>
        <v>81</v>
      </c>
      <c r="W21" s="14">
        <f t="shared" si="26"/>
        <v>40.5</v>
      </c>
      <c r="X21" s="16">
        <f t="shared" si="16"/>
        <v>1026</v>
      </c>
      <c r="Y21" s="16">
        <f t="shared" si="17"/>
        <v>1282.5</v>
      </c>
      <c r="Z21" s="16">
        <f t="shared" si="27"/>
        <v>1201.5</v>
      </c>
      <c r="AA21" s="16">
        <f t="shared" si="28"/>
        <v>1323</v>
      </c>
      <c r="AB21" s="16">
        <f t="shared" si="29"/>
        <v>1201.5</v>
      </c>
      <c r="AD21" s="3">
        <f t="shared" si="18"/>
        <v>6034.5</v>
      </c>
    </row>
    <row r="22" spans="1:30" x14ac:dyDescent="0.25">
      <c r="A22" t="s">
        <v>41</v>
      </c>
      <c r="B22" t="s">
        <v>42</v>
      </c>
      <c r="C22" s="3">
        <v>23.6</v>
      </c>
      <c r="D22" s="7">
        <v>38</v>
      </c>
      <c r="E22" s="7">
        <v>43</v>
      </c>
      <c r="F22" s="7">
        <v>46</v>
      </c>
      <c r="G22" s="7">
        <v>44</v>
      </c>
      <c r="H22" s="7">
        <v>44</v>
      </c>
      <c r="I22" s="11">
        <f t="shared" si="12"/>
        <v>0</v>
      </c>
      <c r="J22" s="11">
        <f t="shared" si="19"/>
        <v>3</v>
      </c>
      <c r="K22" s="11">
        <f t="shared" si="20"/>
        <v>6</v>
      </c>
      <c r="L22" s="11">
        <f t="shared" si="21"/>
        <v>4</v>
      </c>
      <c r="M22" s="11">
        <f t="shared" si="22"/>
        <v>4</v>
      </c>
      <c r="N22" s="12">
        <f t="shared" si="14"/>
        <v>896.80000000000007</v>
      </c>
      <c r="O22" s="12">
        <f t="shared" si="23"/>
        <v>1014.8000000000001</v>
      </c>
      <c r="P22" s="12">
        <f t="shared" si="7"/>
        <v>1085.6000000000001</v>
      </c>
      <c r="Q22" s="12">
        <f t="shared" si="8"/>
        <v>1038.4000000000001</v>
      </c>
      <c r="R22" s="12">
        <f t="shared" si="9"/>
        <v>1038.4000000000001</v>
      </c>
      <c r="S22" s="14">
        <f t="shared" si="15"/>
        <v>0</v>
      </c>
      <c r="T22" s="14">
        <f t="shared" si="24"/>
        <v>35.400000000000006</v>
      </c>
      <c r="U22" s="14">
        <f t="shared" si="25"/>
        <v>70.800000000000011</v>
      </c>
      <c r="V22" s="14">
        <f t="shared" si="25"/>
        <v>47.2</v>
      </c>
      <c r="W22" s="14">
        <f t="shared" si="26"/>
        <v>47.2</v>
      </c>
      <c r="X22" s="16">
        <f t="shared" si="16"/>
        <v>896.80000000000007</v>
      </c>
      <c r="Y22" s="16">
        <f t="shared" si="17"/>
        <v>1050.2</v>
      </c>
      <c r="Z22" s="16">
        <f t="shared" si="27"/>
        <v>1156.4000000000001</v>
      </c>
      <c r="AA22" s="16">
        <f t="shared" si="28"/>
        <v>1085.6000000000001</v>
      </c>
      <c r="AB22" s="16">
        <f t="shared" si="29"/>
        <v>1085.6000000000001</v>
      </c>
      <c r="AD22" s="3">
        <f t="shared" si="18"/>
        <v>5274.6</v>
      </c>
    </row>
    <row r="23" spans="1:30" x14ac:dyDescent="0.25">
      <c r="AD23" s="3"/>
    </row>
    <row r="25" spans="1:30" x14ac:dyDescent="0.25">
      <c r="A25" t="s">
        <v>44</v>
      </c>
      <c r="C25" s="3">
        <f>MAX(C4:C22)</f>
        <v>30.2</v>
      </c>
      <c r="D25" s="5">
        <f t="shared" ref="D25:AD25" si="30">MAX(D4:D22)</f>
        <v>44</v>
      </c>
      <c r="E25" s="5">
        <f t="shared" si="30"/>
        <v>46</v>
      </c>
      <c r="F25" s="5">
        <f t="shared" si="30"/>
        <v>46</v>
      </c>
      <c r="G25" s="5">
        <f t="shared" si="30"/>
        <v>46</v>
      </c>
      <c r="H25" s="5">
        <f t="shared" si="30"/>
        <v>45</v>
      </c>
      <c r="I25" s="5">
        <f t="shared" si="30"/>
        <v>4</v>
      </c>
      <c r="J25" s="5">
        <f t="shared" si="30"/>
        <v>6</v>
      </c>
      <c r="K25" s="5">
        <f t="shared" si="30"/>
        <v>6</v>
      </c>
      <c r="L25" s="5">
        <f t="shared" si="30"/>
        <v>6</v>
      </c>
      <c r="M25" s="5">
        <f t="shared" si="30"/>
        <v>5</v>
      </c>
      <c r="N25" s="5">
        <f t="shared" si="30"/>
        <v>1208</v>
      </c>
      <c r="O25" s="5">
        <f t="shared" si="30"/>
        <v>1215</v>
      </c>
      <c r="P25" s="5">
        <f t="shared" si="30"/>
        <v>1238.2</v>
      </c>
      <c r="Q25" s="5">
        <f t="shared" si="30"/>
        <v>1268.3999999999999</v>
      </c>
      <c r="R25" s="5">
        <f t="shared" si="30"/>
        <v>1268.3999999999999</v>
      </c>
      <c r="S25" s="5">
        <f t="shared" si="30"/>
        <v>50</v>
      </c>
      <c r="T25" s="5">
        <f t="shared" si="30"/>
        <v>67.5</v>
      </c>
      <c r="U25" s="5">
        <f t="shared" si="30"/>
        <v>70.800000000000011</v>
      </c>
      <c r="V25" s="5">
        <f t="shared" si="30"/>
        <v>81</v>
      </c>
      <c r="W25" s="5">
        <f t="shared" si="30"/>
        <v>70</v>
      </c>
      <c r="X25" s="5">
        <f t="shared" si="30"/>
        <v>1208</v>
      </c>
      <c r="Y25" s="5">
        <f t="shared" si="30"/>
        <v>1282.5</v>
      </c>
      <c r="Z25" s="5">
        <f t="shared" si="30"/>
        <v>1253.3</v>
      </c>
      <c r="AA25" s="5">
        <f t="shared" si="30"/>
        <v>1323</v>
      </c>
      <c r="AB25" s="5">
        <f t="shared" si="30"/>
        <v>1330</v>
      </c>
      <c r="AC25" s="5"/>
      <c r="AD25" s="5">
        <f t="shared" si="30"/>
        <v>6266.5</v>
      </c>
    </row>
    <row r="26" spans="1:30" x14ac:dyDescent="0.25">
      <c r="A26" t="s">
        <v>45</v>
      </c>
      <c r="C26" s="3">
        <f>MIN(C4:C22)</f>
        <v>12.89</v>
      </c>
      <c r="D26" s="5">
        <f t="shared" ref="D26:AD26" si="31">MIN(D4:D22)</f>
        <v>36</v>
      </c>
      <c r="E26" s="5">
        <f t="shared" si="31"/>
        <v>34</v>
      </c>
      <c r="F26" s="5">
        <f t="shared" si="31"/>
        <v>29</v>
      </c>
      <c r="G26" s="5">
        <f t="shared" si="31"/>
        <v>34</v>
      </c>
      <c r="H26" s="5">
        <f t="shared" si="31"/>
        <v>25</v>
      </c>
      <c r="I26" s="5">
        <f t="shared" si="31"/>
        <v>0</v>
      </c>
      <c r="J26" s="5">
        <f t="shared" si="31"/>
        <v>0</v>
      </c>
      <c r="K26" s="5">
        <f t="shared" si="31"/>
        <v>0</v>
      </c>
      <c r="L26" s="5">
        <f t="shared" si="31"/>
        <v>0</v>
      </c>
      <c r="M26" s="5">
        <f t="shared" si="31"/>
        <v>0</v>
      </c>
      <c r="N26" s="5">
        <f t="shared" si="31"/>
        <v>493.2</v>
      </c>
      <c r="O26" s="5">
        <f t="shared" si="31"/>
        <v>506.9</v>
      </c>
      <c r="P26" s="5">
        <f t="shared" si="31"/>
        <v>554.27</v>
      </c>
      <c r="Q26" s="5">
        <f t="shared" si="31"/>
        <v>465.79999999999995</v>
      </c>
      <c r="R26" s="5">
        <f t="shared" si="31"/>
        <v>322.25</v>
      </c>
      <c r="S26" s="5">
        <f t="shared" si="31"/>
        <v>0</v>
      </c>
      <c r="T26" s="5">
        <f t="shared" si="31"/>
        <v>0</v>
      </c>
      <c r="U26" s="5">
        <f t="shared" si="31"/>
        <v>0</v>
      </c>
      <c r="V26" s="5">
        <f t="shared" si="31"/>
        <v>0</v>
      </c>
      <c r="W26" s="5">
        <f t="shared" si="31"/>
        <v>0</v>
      </c>
      <c r="X26" s="5">
        <f t="shared" si="31"/>
        <v>493.2</v>
      </c>
      <c r="Y26" s="5">
        <f t="shared" si="31"/>
        <v>506.9</v>
      </c>
      <c r="Z26" s="5">
        <f t="shared" si="31"/>
        <v>573.60500000000002</v>
      </c>
      <c r="AA26" s="5">
        <f t="shared" si="31"/>
        <v>465.79999999999995</v>
      </c>
      <c r="AB26" s="5">
        <f t="shared" si="31"/>
        <v>322.25</v>
      </c>
      <c r="AC26" s="5"/>
      <c r="AD26" s="5">
        <f t="shared" si="31"/>
        <v>2493.4</v>
      </c>
    </row>
    <row r="27" spans="1:30" x14ac:dyDescent="0.25">
      <c r="A27" t="s">
        <v>46</v>
      </c>
      <c r="C27" s="3">
        <f>AVERAGE(C4:C22)</f>
        <v>21.163684210526316</v>
      </c>
      <c r="D27" s="5">
        <f t="shared" ref="D27:AD27" si="32">AVERAGE(D4:D22)</f>
        <v>38.89473684210526</v>
      </c>
      <c r="E27" s="5">
        <f t="shared" si="32"/>
        <v>42.157894736842103</v>
      </c>
      <c r="F27" s="5">
        <f t="shared" si="32"/>
        <v>40.421052631578945</v>
      </c>
      <c r="G27" s="5">
        <f t="shared" si="32"/>
        <v>41.631578947368418</v>
      </c>
      <c r="H27" s="5">
        <f t="shared" si="32"/>
        <v>39.368421052631582</v>
      </c>
      <c r="I27" s="5">
        <f t="shared" si="32"/>
        <v>0.21052631578947367</v>
      </c>
      <c r="J27" s="5">
        <f t="shared" si="32"/>
        <v>2.7894736842105261</v>
      </c>
      <c r="K27" s="5">
        <f t="shared" si="32"/>
        <v>2.1578947368421053</v>
      </c>
      <c r="L27" s="5">
        <f t="shared" si="32"/>
        <v>2.4210526315789473</v>
      </c>
      <c r="M27" s="5">
        <f t="shared" si="32"/>
        <v>1.8421052631578947</v>
      </c>
      <c r="N27" s="5">
        <f t="shared" si="32"/>
        <v>826.31105263157883</v>
      </c>
      <c r="O27" s="5">
        <f t="shared" si="32"/>
        <v>893.87789473684211</v>
      </c>
      <c r="P27" s="5">
        <f t="shared" si="32"/>
        <v>850.35</v>
      </c>
      <c r="Q27" s="5">
        <f t="shared" si="32"/>
        <v>887.64473684210532</v>
      </c>
      <c r="R27" s="5">
        <f t="shared" si="32"/>
        <v>850.27526315789476</v>
      </c>
      <c r="S27" s="5">
        <f t="shared" si="32"/>
        <v>2.6315789473684212</v>
      </c>
      <c r="T27" s="5">
        <f t="shared" si="32"/>
        <v>29.231052631578947</v>
      </c>
      <c r="U27" s="5">
        <f t="shared" si="32"/>
        <v>22.315000000000001</v>
      </c>
      <c r="V27" s="5">
        <f t="shared" si="32"/>
        <v>26.817105263157895</v>
      </c>
      <c r="W27" s="5">
        <f t="shared" si="32"/>
        <v>21.568421052631578</v>
      </c>
      <c r="X27" s="5">
        <f t="shared" si="32"/>
        <v>828.94263157894727</v>
      </c>
      <c r="Y27" s="5">
        <f t="shared" si="32"/>
        <v>923.10894736842124</v>
      </c>
      <c r="Z27" s="5">
        <f t="shared" si="32"/>
        <v>872.66500000000008</v>
      </c>
      <c r="AA27" s="5">
        <f t="shared" si="32"/>
        <v>914.46184210526303</v>
      </c>
      <c r="AB27" s="5">
        <f t="shared" si="32"/>
        <v>871.84368421052625</v>
      </c>
      <c r="AC27" s="5"/>
      <c r="AD27" s="5">
        <f t="shared" si="32"/>
        <v>4411.0221052631578</v>
      </c>
    </row>
    <row r="28" spans="1:30" x14ac:dyDescent="0.25">
      <c r="A28" t="s">
        <v>47</v>
      </c>
      <c r="C28" s="3">
        <f>SUM(C4:C22)</f>
        <v>402.11</v>
      </c>
      <c r="D28" s="4">
        <f t="shared" ref="D28:AD28" si="33">SUM(D4:D22)</f>
        <v>739</v>
      </c>
      <c r="E28" s="4">
        <f t="shared" si="33"/>
        <v>801</v>
      </c>
      <c r="F28" s="4">
        <f t="shared" si="33"/>
        <v>768</v>
      </c>
      <c r="G28" s="4">
        <f t="shared" si="33"/>
        <v>791</v>
      </c>
      <c r="H28" s="4">
        <f t="shared" si="33"/>
        <v>748</v>
      </c>
      <c r="I28" s="4">
        <f t="shared" si="33"/>
        <v>4</v>
      </c>
      <c r="J28" s="4">
        <f t="shared" si="33"/>
        <v>53</v>
      </c>
      <c r="K28" s="4">
        <f t="shared" si="33"/>
        <v>41</v>
      </c>
      <c r="L28" s="4">
        <f t="shared" si="33"/>
        <v>46</v>
      </c>
      <c r="M28" s="4">
        <f t="shared" si="33"/>
        <v>35</v>
      </c>
      <c r="N28" s="4">
        <f t="shared" si="33"/>
        <v>15699.909999999998</v>
      </c>
      <c r="O28" s="4">
        <f t="shared" si="33"/>
        <v>16983.68</v>
      </c>
      <c r="P28" s="4">
        <f t="shared" si="33"/>
        <v>16156.65</v>
      </c>
      <c r="Q28" s="4">
        <f t="shared" si="33"/>
        <v>16865.25</v>
      </c>
      <c r="R28" s="4">
        <f t="shared" si="33"/>
        <v>16155.23</v>
      </c>
      <c r="S28" s="4">
        <f t="shared" si="33"/>
        <v>50</v>
      </c>
      <c r="T28" s="4">
        <f t="shared" si="33"/>
        <v>555.39</v>
      </c>
      <c r="U28" s="4">
        <f t="shared" si="33"/>
        <v>423.98500000000001</v>
      </c>
      <c r="V28" s="4">
        <f t="shared" si="33"/>
        <v>509.52499999999998</v>
      </c>
      <c r="W28" s="4">
        <f t="shared" si="33"/>
        <v>409.8</v>
      </c>
      <c r="X28" s="4">
        <f t="shared" si="33"/>
        <v>15749.909999999998</v>
      </c>
      <c r="Y28" s="4">
        <f t="shared" si="33"/>
        <v>17539.070000000003</v>
      </c>
      <c r="Z28" s="4">
        <f t="shared" si="33"/>
        <v>16580.635000000002</v>
      </c>
      <c r="AA28" s="4">
        <f t="shared" si="33"/>
        <v>17374.774999999998</v>
      </c>
      <c r="AB28" s="4">
        <f t="shared" si="33"/>
        <v>16565.03</v>
      </c>
      <c r="AC28" s="4"/>
      <c r="AD28" s="4">
        <f t="shared" si="33"/>
        <v>83809.42</v>
      </c>
    </row>
  </sheetData>
  <pageMargins left="0.7" right="0.7" top="0.75" bottom="0.75" header="0.3" footer="0.3"/>
  <pageSetup scale="3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2024-01-12T08:38:00Z</cp:lastPrinted>
  <dcterms:created xsi:type="dcterms:W3CDTF">2024-01-03T03:34:28Z</dcterms:created>
  <dcterms:modified xsi:type="dcterms:W3CDTF">2024-01-12T08:40:38Z</dcterms:modified>
</cp:coreProperties>
</file>