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990" firstSheet="1" activeTab="2"/>
  </bookViews>
  <sheets>
    <sheet name="bluefin" sheetId="2" r:id="rId1"/>
    <sheet name="charity" sheetId="1" r:id="rId2"/>
    <sheet name="brain" sheetId="4" r:id="rId3"/>
    <sheet name="crab" sheetId="5" r:id="rId4"/>
    <sheet name="hsb" sheetId="7" r:id="rId5"/>
    <sheet name="meadowFoam" sheetId="6" r:id="rId6"/>
    <sheet name="restaurantSAS" sheetId="9" r:id="rId7"/>
    <sheet name="restaurantInput" sheetId="8" r:id="rId8"/>
    <sheet name="restaurantCalcs" sheetId="10" r:id="rId9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D24" i="10"/>
  <c r="H19" i="10" s="1"/>
  <c r="I19" i="10" s="1"/>
  <c r="F22" i="10"/>
  <c r="G22" i="10" s="1"/>
  <c r="E22" i="10"/>
  <c r="E21" i="10"/>
  <c r="F21" i="10" s="1"/>
  <c r="G21" i="10" s="1"/>
  <c r="H20" i="10"/>
  <c r="I20" i="10" s="1"/>
  <c r="F20" i="10"/>
  <c r="G20" i="10" s="1"/>
  <c r="E20" i="10"/>
  <c r="E19" i="10"/>
  <c r="F19" i="10" s="1"/>
  <c r="G19" i="10" s="1"/>
  <c r="H18" i="10"/>
  <c r="I18" i="10" s="1"/>
  <c r="F18" i="10"/>
  <c r="G18" i="10" s="1"/>
  <c r="E18" i="10"/>
  <c r="E17" i="10"/>
  <c r="F17" i="10" s="1"/>
  <c r="G17" i="10" s="1"/>
  <c r="H16" i="10"/>
  <c r="I16" i="10" s="1"/>
  <c r="F16" i="10"/>
  <c r="G16" i="10" s="1"/>
  <c r="E16" i="10"/>
  <c r="E15" i="10"/>
  <c r="F15" i="10" s="1"/>
  <c r="G15" i="10" s="1"/>
  <c r="H14" i="10"/>
  <c r="I14" i="10" s="1"/>
  <c r="F14" i="10"/>
  <c r="G14" i="10" s="1"/>
  <c r="E14" i="10"/>
  <c r="O13" i="10"/>
  <c r="N13" i="10"/>
  <c r="E13" i="10"/>
  <c r="F13" i="10" s="1"/>
  <c r="G13" i="10" s="1"/>
  <c r="N12" i="10"/>
  <c r="O12" i="10" s="1"/>
  <c r="H12" i="10"/>
  <c r="I12" i="10" s="1"/>
  <c r="F12" i="10"/>
  <c r="G12" i="10" s="1"/>
  <c r="E12" i="10"/>
  <c r="O11" i="10"/>
  <c r="N11" i="10"/>
  <c r="E11" i="10"/>
  <c r="F11" i="10" s="1"/>
  <c r="G11" i="10" s="1"/>
  <c r="H10" i="10"/>
  <c r="I10" i="10" s="1"/>
  <c r="F10" i="10"/>
  <c r="G10" i="10" s="1"/>
  <c r="E10" i="10"/>
  <c r="E9" i="10"/>
  <c r="F9" i="10" s="1"/>
  <c r="G9" i="10" s="1"/>
  <c r="E8" i="10"/>
  <c r="F8" i="10" s="1"/>
  <c r="G8" i="10" s="1"/>
  <c r="H7" i="10"/>
  <c r="I7" i="10" s="1"/>
  <c r="F7" i="10"/>
  <c r="G7" i="10" s="1"/>
  <c r="E7" i="10"/>
  <c r="E6" i="10"/>
  <c r="F6" i="10" s="1"/>
  <c r="G6" i="10" s="1"/>
  <c r="H5" i="10"/>
  <c r="I5" i="10" s="1"/>
  <c r="F5" i="10"/>
  <c r="G5" i="10" s="1"/>
  <c r="E5" i="10"/>
  <c r="E4" i="10"/>
  <c r="F4" i="10" s="1"/>
  <c r="G4" i="10" s="1"/>
  <c r="H3" i="10"/>
  <c r="I3" i="10" s="1"/>
  <c r="F3" i="10"/>
  <c r="G3" i="10" s="1"/>
  <c r="M7" i="10" s="1"/>
  <c r="N7" i="10" s="1"/>
  <c r="E3" i="10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C3" i="8"/>
  <c r="B3" i="8"/>
  <c r="B2" i="8"/>
  <c r="A2" i="8" s="1"/>
  <c r="H6" i="10" l="1"/>
  <c r="I6" i="10" s="1"/>
  <c r="H8" i="10"/>
  <c r="I8" i="10" s="1"/>
  <c r="H11" i="10"/>
  <c r="I11" i="10" s="1"/>
  <c r="H17" i="10"/>
  <c r="I17" i="10" s="1"/>
  <c r="H21" i="10"/>
  <c r="I21" i="10" s="1"/>
  <c r="H22" i="10"/>
  <c r="I22" i="10" s="1"/>
  <c r="H4" i="10"/>
  <c r="I4" i="10" s="1"/>
  <c r="M8" i="10" s="1"/>
  <c r="M6" i="10" s="1"/>
  <c r="N6" i="10" s="1"/>
  <c r="O6" i="10" s="1"/>
  <c r="P6" i="10" s="1"/>
  <c r="H9" i="10"/>
  <c r="I9" i="10" s="1"/>
  <c r="H13" i="10"/>
  <c r="I13" i="10" s="1"/>
  <c r="H15" i="10"/>
  <c r="I15" i="10" s="1"/>
  <c r="A5" i="8"/>
  <c r="A13" i="8"/>
  <c r="A21" i="8"/>
  <c r="A6" i="8"/>
  <c r="A8" i="8"/>
  <c r="A14" i="8"/>
  <c r="A16" i="8"/>
  <c r="A18" i="8"/>
  <c r="A20" i="8"/>
  <c r="A10" i="8"/>
  <c r="A7" i="8"/>
  <c r="A15" i="8"/>
  <c r="A19" i="8"/>
  <c r="A4" i="8"/>
  <c r="A9" i="8"/>
  <c r="A11" i="8"/>
  <c r="A3" i="8"/>
  <c r="A12" i="8"/>
  <c r="A17" i="8"/>
</calcChain>
</file>

<file path=xl/sharedStrings.xml><?xml version="1.0" encoding="utf-8"?>
<sst xmlns="http://schemas.openxmlformats.org/spreadsheetml/2006/main" count="274" uniqueCount="171">
  <si>
    <t>RICH</t>
  </si>
  <si>
    <t>age</t>
  </si>
  <si>
    <t>length1</t>
  </si>
  <si>
    <t>Brain</t>
  </si>
  <si>
    <t>Body</t>
  </si>
  <si>
    <t>Aardvark</t>
  </si>
  <si>
    <t>Acouchis</t>
  </si>
  <si>
    <t>Capybara</t>
  </si>
  <si>
    <t>Chimpanzee</t>
  </si>
  <si>
    <t>Chinchilla</t>
  </si>
  <si>
    <t>Hedgehog</t>
  </si>
  <si>
    <t>Hippopotamus</t>
  </si>
  <si>
    <t>Kinkajou</t>
  </si>
  <si>
    <t>Orangutan</t>
  </si>
  <si>
    <t>Porpoise</t>
  </si>
  <si>
    <t>Gestation</t>
  </si>
  <si>
    <t>Litter</t>
  </si>
  <si>
    <t>Species</t>
  </si>
  <si>
    <t>African elephant</t>
  </si>
  <si>
    <t>Agoutis</t>
  </si>
  <si>
    <t>Axis deer</t>
  </si>
  <si>
    <t>Badger</t>
  </si>
  <si>
    <t>Barbary sheep</t>
  </si>
  <si>
    <t>Barking deer</t>
  </si>
  <si>
    <t>Bat-eared fox</t>
  </si>
  <si>
    <t>Beaked whale</t>
  </si>
  <si>
    <t>Beaver</t>
  </si>
  <si>
    <t>Black buck antilope</t>
  </si>
  <si>
    <t>Bush baby</t>
  </si>
  <si>
    <t>Canadian beaver</t>
  </si>
  <si>
    <t>Caribou</t>
  </si>
  <si>
    <t>Cattle</t>
  </si>
  <si>
    <t>Deer mouse I</t>
  </si>
  <si>
    <t>Deer mouse II</t>
  </si>
  <si>
    <t>Deer mouse III</t>
  </si>
  <si>
    <t>Deer mouse IV</t>
  </si>
  <si>
    <t>Dog</t>
  </si>
  <si>
    <t>Dolphin</t>
  </si>
  <si>
    <t>Domestic cat</t>
  </si>
  <si>
    <t>Domestic goat</t>
  </si>
  <si>
    <t>Domestic pig</t>
  </si>
  <si>
    <t>Domestic sheep</t>
  </si>
  <si>
    <t>Duikers</t>
  </si>
  <si>
    <t>Eland</t>
  </si>
  <si>
    <t>Elephant shrew I</t>
  </si>
  <si>
    <t>Elephant shrew II</t>
  </si>
  <si>
    <t>Elk</t>
  </si>
  <si>
    <t>Fallow deer</t>
  </si>
  <si>
    <t>Flying squirrel</t>
  </si>
  <si>
    <t>Fur seal</t>
  </si>
  <si>
    <t>Gentle lemur</t>
  </si>
  <si>
    <t>Gorilla</t>
  </si>
  <si>
    <t>Gray fox</t>
  </si>
  <si>
    <t>Grizzly bear</t>
  </si>
  <si>
    <t>Guinea pig</t>
  </si>
  <si>
    <t>Hamadryas baboon</t>
  </si>
  <si>
    <t>Hamster I</t>
  </si>
  <si>
    <t>Hamster II</t>
  </si>
  <si>
    <t>Harp seal</t>
  </si>
  <si>
    <t>Hopping mouse</t>
  </si>
  <si>
    <t>Horse</t>
  </si>
  <si>
    <t>House mouse</t>
  </si>
  <si>
    <t>Howler monkey</t>
  </si>
  <si>
    <t>Human being</t>
  </si>
  <si>
    <t>Hyrax</t>
  </si>
  <si>
    <t>Jack rabbit</t>
  </si>
  <si>
    <t>Leaf monkey</t>
  </si>
  <si>
    <t>Lemur</t>
  </si>
  <si>
    <t>Leopard</t>
  </si>
  <si>
    <t>Lion</t>
  </si>
  <si>
    <t>Llama</t>
  </si>
  <si>
    <t>Long-nose armadillo</t>
  </si>
  <si>
    <t>Lynx</t>
  </si>
  <si>
    <t>Nutria</t>
  </si>
  <si>
    <t>Porcupine I</t>
  </si>
  <si>
    <t>Porcupine II</t>
  </si>
  <si>
    <t>Porcupine III</t>
  </si>
  <si>
    <t>Pygmy gerbil</t>
  </si>
  <si>
    <t>Pygmy hippopotamus</t>
  </si>
  <si>
    <t>Quokka</t>
  </si>
  <si>
    <t>Raccoon</t>
  </si>
  <si>
    <t>Rat I</t>
  </si>
  <si>
    <t>Rat II</t>
  </si>
  <si>
    <t>Red deer</t>
  </si>
  <si>
    <t>Red fox</t>
  </si>
  <si>
    <t>Rhesus monkey I</t>
  </si>
  <si>
    <t>Rhesus monkey II</t>
  </si>
  <si>
    <t>Ring-tail monkey</t>
  </si>
  <si>
    <t>Sambar</t>
  </si>
  <si>
    <t>Sea lion</t>
  </si>
  <si>
    <t>Slow loris</t>
  </si>
  <si>
    <t>Spider monkey I</t>
  </si>
  <si>
    <t>Spider monkey II</t>
  </si>
  <si>
    <t>Tapir</t>
  </si>
  <si>
    <t>Tiger</t>
  </si>
  <si>
    <t>Tree shrew</t>
  </si>
  <si>
    <t>Tree squirrel</t>
  </si>
  <si>
    <t>Vervet guenon</t>
  </si>
  <si>
    <t>Vicuna</t>
  </si>
  <si>
    <t>Weddell seal</t>
  </si>
  <si>
    <t>Western baboon</t>
  </si>
  <si>
    <t>White-handed gibbon</t>
  </si>
  <si>
    <t>Wild boar</t>
  </si>
  <si>
    <t>Yak</t>
  </si>
  <si>
    <t>Force</t>
  </si>
  <si>
    <t>Height</t>
  </si>
  <si>
    <t>Hemigrapsus nudus</t>
  </si>
  <si>
    <t>Lophopanopeus bellus</t>
  </si>
  <si>
    <t>Cancer productus</t>
  </si>
  <si>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</si>
  <si>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</si>
  <si>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</si>
  <si>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</si>
  <si>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</si>
  <si>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</si>
  <si>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</si>
  <si>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</si>
  <si>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</si>
  <si>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</si>
  <si>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</si>
  <si>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rest</t>
  </si>
  <si>
    <t>pop</t>
  </si>
  <si>
    <t>income</t>
  </si>
  <si>
    <t>b0</t>
  </si>
  <si>
    <t>b1</t>
  </si>
  <si>
    <t>b2</t>
  </si>
  <si>
    <t>mean</t>
  </si>
  <si>
    <t>std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</si>
  <si>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</si>
  <si>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</si>
  <si>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</si>
  <si>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</si>
  <si>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</si>
  <si>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</si>
  <si>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</si>
  <si>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</si>
  <si>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</si>
  <si>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</si>
  <si>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</si>
  <si>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</si>
  <si>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</si>
  <si>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</si>
  <si>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</si>
  <si>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</si>
  <si>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</si>
  <si>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</si>
  <si>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</si>
  <si>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</si>
  <si>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</si>
  <si>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</si>
  <si>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</si>
  <si>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</si>
  <si>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restSales</t>
  </si>
  <si>
    <t>FittedSales</t>
  </si>
  <si>
    <r>
      <t>e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</si>
  <si>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e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vertAlign val="superscript"/>
        <sz val="11"/>
        <color theme="1"/>
        <rFont val="Times New Roman"/>
        <family val="1"/>
      </rPr>
      <t>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</si>
  <si>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</t>
    </r>
    <r>
      <rPr>
        <b/>
        <sz val="11"/>
        <color theme="1"/>
        <rFont val="Calibri"/>
        <family val="2"/>
      </rPr>
      <t>̄</t>
    </r>
  </si>
  <si>
    <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-ȳ)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</si>
  <si>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sz val="11"/>
        <color theme="1"/>
        <rFont val="Calibri"/>
        <family val="2"/>
      </rPr>
      <t>̄ = average(restSales)</t>
    </r>
  </si>
  <si>
    <t>cash</t>
  </si>
  <si>
    <t>imp</t>
  </si>
  <si>
    <t>charity</t>
  </si>
  <si>
    <t>wealthCat</t>
  </si>
  <si>
    <t>RICHER</t>
  </si>
  <si>
    <t>wealth</t>
  </si>
  <si>
    <t>numFriends</t>
  </si>
  <si>
    <t>studyHours</t>
  </si>
  <si>
    <t>subject</t>
  </si>
  <si>
    <t>flowers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</si>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</sst>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0" fontId="0" fillId="0" borderId="3" xfId="0" applyBorder="1"/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/>
    <xf numFmtId="0" fontId="0" fillId="0" borderId="6" xfId="0" applyBorder="1"/>
    <xf numFmtId="0" fontId="0" fillId="0" borderId="17" xfId="0" applyBorder="1"/>
    <xf numFmtId="0" fontId="9" fillId="0" borderId="18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0" fillId="0" borderId="19" xfId="0" applyBorder="1"/>
    <xf numFmtId="0" fontId="0" fillId="0" borderId="20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21" xfId="0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Border="1"/>
    <xf numFmtId="0" fontId="9" fillId="0" borderId="22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9" xfId="0" applyNumberFormat="1" applyFill="1" applyBorder="1" applyAlignment="1">
      <alignment horizontal="center"/>
    </xf>
    <xf numFmtId="164" fontId="0" fillId="0" borderId="0" xfId="0" applyNumberFormat="1" applyFill="1" applyBorder="1" applyAlignment="1"/>
    <xf numFmtId="165" fontId="0" fillId="0" borderId="1" xfId="0" applyNumberFormat="1" applyFill="1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67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109</v>
      </c>
    </row>
    <row r="5" spans="1:2" x14ac:dyDescent="0.25">
      <c r="A5">
        <v>2</v>
      </c>
      <c r="B5">
        <v>83</v>
      </c>
    </row>
    <row r="6" spans="1:2" x14ac:dyDescent="0.25">
      <c r="A6">
        <v>2</v>
      </c>
      <c r="B6">
        <v>91</v>
      </c>
    </row>
    <row r="7" spans="1:2" x14ac:dyDescent="0.25">
      <c r="A7">
        <v>2</v>
      </c>
      <c r="B7">
        <v>88</v>
      </c>
    </row>
    <row r="8" spans="1:2" x14ac:dyDescent="0.25">
      <c r="A8">
        <v>3</v>
      </c>
      <c r="B8">
        <v>137</v>
      </c>
    </row>
    <row r="9" spans="1:2" x14ac:dyDescent="0.25">
      <c r="A9">
        <v>3</v>
      </c>
      <c r="B9">
        <v>131</v>
      </c>
    </row>
    <row r="10" spans="1:2" x14ac:dyDescent="0.25">
      <c r="A10">
        <v>3</v>
      </c>
      <c r="B10">
        <v>122</v>
      </c>
    </row>
    <row r="11" spans="1:2" x14ac:dyDescent="0.25">
      <c r="A11">
        <v>3</v>
      </c>
      <c r="B11">
        <v>122</v>
      </c>
    </row>
    <row r="12" spans="1:2" x14ac:dyDescent="0.25">
      <c r="A12">
        <v>3</v>
      </c>
      <c r="B12">
        <v>118</v>
      </c>
    </row>
    <row r="13" spans="1:2" x14ac:dyDescent="0.25">
      <c r="A13">
        <v>3</v>
      </c>
      <c r="B13">
        <v>115</v>
      </c>
    </row>
    <row r="14" spans="1:2" x14ac:dyDescent="0.25">
      <c r="A14">
        <v>3</v>
      </c>
      <c r="B14">
        <v>131</v>
      </c>
    </row>
    <row r="15" spans="1:2" x14ac:dyDescent="0.25">
      <c r="A15">
        <v>3</v>
      </c>
      <c r="B15">
        <v>143</v>
      </c>
    </row>
    <row r="16" spans="1:2" x14ac:dyDescent="0.25">
      <c r="A16">
        <v>3</v>
      </c>
      <c r="B16">
        <v>142</v>
      </c>
    </row>
    <row r="17" spans="1:2" x14ac:dyDescent="0.25">
      <c r="A17">
        <v>2</v>
      </c>
      <c r="B17">
        <v>123</v>
      </c>
    </row>
    <row r="18" spans="1:2" x14ac:dyDescent="0.25">
      <c r="A18">
        <v>3</v>
      </c>
      <c r="B18">
        <v>122</v>
      </c>
    </row>
    <row r="19" spans="1:2" x14ac:dyDescent="0.25">
      <c r="A19">
        <v>4</v>
      </c>
      <c r="B19">
        <v>138</v>
      </c>
    </row>
    <row r="20" spans="1:2" x14ac:dyDescent="0.25">
      <c r="A20">
        <v>4</v>
      </c>
      <c r="B20">
        <v>135</v>
      </c>
    </row>
    <row r="21" spans="1:2" x14ac:dyDescent="0.25">
      <c r="A21">
        <v>4</v>
      </c>
      <c r="B21">
        <v>146</v>
      </c>
    </row>
    <row r="22" spans="1:2" x14ac:dyDescent="0.25">
      <c r="A22">
        <v>4</v>
      </c>
      <c r="B22">
        <v>146</v>
      </c>
    </row>
    <row r="23" spans="1:2" x14ac:dyDescent="0.25">
      <c r="A23">
        <v>4</v>
      </c>
      <c r="B23">
        <v>145</v>
      </c>
    </row>
    <row r="24" spans="1:2" x14ac:dyDescent="0.25">
      <c r="A24">
        <v>4</v>
      </c>
      <c r="B24">
        <v>145</v>
      </c>
    </row>
    <row r="25" spans="1:2" x14ac:dyDescent="0.25">
      <c r="A25">
        <v>4</v>
      </c>
      <c r="B25">
        <v>144</v>
      </c>
    </row>
    <row r="26" spans="1:2" x14ac:dyDescent="0.25">
      <c r="A26">
        <v>4</v>
      </c>
      <c r="B26">
        <v>140</v>
      </c>
    </row>
    <row r="27" spans="1:2" x14ac:dyDescent="0.25">
      <c r="A27">
        <v>4</v>
      </c>
      <c r="B27">
        <v>150</v>
      </c>
    </row>
    <row r="28" spans="1:2" x14ac:dyDescent="0.25">
      <c r="A28">
        <v>4</v>
      </c>
      <c r="B28">
        <v>152</v>
      </c>
    </row>
    <row r="29" spans="1:2" x14ac:dyDescent="0.25">
      <c r="A29">
        <v>4</v>
      </c>
      <c r="B29">
        <v>157</v>
      </c>
    </row>
    <row r="30" spans="1:2" x14ac:dyDescent="0.25">
      <c r="A30">
        <v>4</v>
      </c>
      <c r="B30">
        <v>155</v>
      </c>
    </row>
    <row r="31" spans="1:2" x14ac:dyDescent="0.25">
      <c r="A31">
        <v>4</v>
      </c>
      <c r="B31">
        <v>153</v>
      </c>
    </row>
    <row r="32" spans="1:2" x14ac:dyDescent="0.25">
      <c r="A32">
        <v>4</v>
      </c>
      <c r="B32">
        <v>154</v>
      </c>
    </row>
    <row r="33" spans="1:2" x14ac:dyDescent="0.25">
      <c r="A33">
        <v>4</v>
      </c>
      <c r="B33">
        <v>158</v>
      </c>
    </row>
    <row r="34" spans="1:2" x14ac:dyDescent="0.25">
      <c r="A34">
        <v>4</v>
      </c>
      <c r="B34">
        <v>162</v>
      </c>
    </row>
    <row r="35" spans="1:2" x14ac:dyDescent="0.25">
      <c r="A35">
        <v>4</v>
      </c>
      <c r="B35">
        <v>161</v>
      </c>
    </row>
    <row r="36" spans="1:2" x14ac:dyDescent="0.25">
      <c r="A36">
        <v>4</v>
      </c>
      <c r="B36">
        <v>162</v>
      </c>
    </row>
    <row r="37" spans="1:2" x14ac:dyDescent="0.25">
      <c r="A37">
        <v>4</v>
      </c>
      <c r="B37">
        <v>165</v>
      </c>
    </row>
    <row r="38" spans="1:2" x14ac:dyDescent="0.25">
      <c r="A38">
        <v>4</v>
      </c>
      <c r="B38">
        <v>171</v>
      </c>
    </row>
    <row r="39" spans="1:2" x14ac:dyDescent="0.25">
      <c r="A39">
        <v>5</v>
      </c>
      <c r="B39">
        <v>171</v>
      </c>
    </row>
    <row r="40" spans="1:2" x14ac:dyDescent="0.25">
      <c r="A40">
        <v>4</v>
      </c>
      <c r="B40">
        <v>162</v>
      </c>
    </row>
    <row r="41" spans="1:2" x14ac:dyDescent="0.25">
      <c r="A41">
        <v>4</v>
      </c>
      <c r="B41">
        <v>169</v>
      </c>
    </row>
    <row r="42" spans="1:2" x14ac:dyDescent="0.25">
      <c r="A42">
        <v>4</v>
      </c>
      <c r="B42">
        <v>167</v>
      </c>
    </row>
    <row r="43" spans="1:2" x14ac:dyDescent="0.25">
      <c r="A43">
        <v>5</v>
      </c>
      <c r="B43">
        <v>188</v>
      </c>
    </row>
    <row r="44" spans="1:2" x14ac:dyDescent="0.25">
      <c r="A44">
        <v>2</v>
      </c>
      <c r="B44">
        <v>100</v>
      </c>
    </row>
    <row r="45" spans="1:2" x14ac:dyDescent="0.25">
      <c r="A45">
        <v>2</v>
      </c>
      <c r="B45">
        <v>109</v>
      </c>
    </row>
    <row r="46" spans="1:2" x14ac:dyDescent="0.25">
      <c r="A46">
        <v>4</v>
      </c>
      <c r="B46">
        <v>150</v>
      </c>
    </row>
    <row r="47" spans="1:2" x14ac:dyDescent="0.25">
      <c r="A47">
        <v>3</v>
      </c>
      <c r="B47">
        <v>140</v>
      </c>
    </row>
    <row r="48" spans="1:2" x14ac:dyDescent="0.25">
      <c r="A48">
        <v>4</v>
      </c>
      <c r="B48">
        <v>170</v>
      </c>
    </row>
    <row r="49" spans="1:2" x14ac:dyDescent="0.25">
      <c r="A49">
        <v>3</v>
      </c>
      <c r="B49">
        <v>150</v>
      </c>
    </row>
    <row r="50" spans="1:2" x14ac:dyDescent="0.25">
      <c r="A50">
        <v>4</v>
      </c>
      <c r="B50">
        <v>140</v>
      </c>
    </row>
    <row r="51" spans="1:2" x14ac:dyDescent="0.25">
      <c r="A51">
        <v>4</v>
      </c>
      <c r="B51">
        <v>140</v>
      </c>
    </row>
    <row r="52" spans="1:2" x14ac:dyDescent="0.25">
      <c r="A52">
        <v>4</v>
      </c>
      <c r="B52">
        <v>150</v>
      </c>
    </row>
    <row r="53" spans="1:2" x14ac:dyDescent="0.25">
      <c r="A53">
        <v>4</v>
      </c>
      <c r="B53">
        <v>150</v>
      </c>
    </row>
    <row r="54" spans="1:2" x14ac:dyDescent="0.25">
      <c r="A54">
        <v>3</v>
      </c>
      <c r="B54">
        <v>140</v>
      </c>
    </row>
    <row r="55" spans="1:2" x14ac:dyDescent="0.25">
      <c r="A55">
        <v>3</v>
      </c>
      <c r="B55">
        <v>150</v>
      </c>
    </row>
    <row r="56" spans="1:2" x14ac:dyDescent="0.25">
      <c r="A56">
        <v>3</v>
      </c>
      <c r="B56">
        <v>150</v>
      </c>
    </row>
    <row r="57" spans="1:2" x14ac:dyDescent="0.25">
      <c r="A57">
        <v>4</v>
      </c>
      <c r="B57">
        <v>150</v>
      </c>
    </row>
    <row r="58" spans="1:2" x14ac:dyDescent="0.25">
      <c r="A58">
        <v>4</v>
      </c>
      <c r="B58">
        <v>160</v>
      </c>
    </row>
    <row r="59" spans="1:2" x14ac:dyDescent="0.25">
      <c r="A59">
        <v>3</v>
      </c>
      <c r="B59">
        <v>140</v>
      </c>
    </row>
    <row r="60" spans="1:2" x14ac:dyDescent="0.25">
      <c r="A60">
        <v>4</v>
      </c>
      <c r="B60">
        <v>150</v>
      </c>
    </row>
    <row r="61" spans="1:2" x14ac:dyDescent="0.25">
      <c r="A61">
        <v>5</v>
      </c>
      <c r="B61">
        <v>170</v>
      </c>
    </row>
    <row r="62" spans="1:2" x14ac:dyDescent="0.25">
      <c r="A62">
        <v>4</v>
      </c>
      <c r="B62">
        <v>150</v>
      </c>
    </row>
    <row r="63" spans="1:2" x14ac:dyDescent="0.25">
      <c r="A63">
        <v>5</v>
      </c>
      <c r="B63">
        <v>150</v>
      </c>
    </row>
    <row r="64" spans="1:2" x14ac:dyDescent="0.25">
      <c r="A64">
        <v>4</v>
      </c>
      <c r="B64">
        <v>150</v>
      </c>
    </row>
    <row r="65" spans="1:2" x14ac:dyDescent="0.25">
      <c r="A65">
        <v>4</v>
      </c>
      <c r="B65">
        <v>150</v>
      </c>
    </row>
    <row r="66" spans="1:2" x14ac:dyDescent="0.25">
      <c r="A66">
        <v>3</v>
      </c>
      <c r="B66">
        <v>150</v>
      </c>
    </row>
    <row r="67" spans="1:2" x14ac:dyDescent="0.25">
      <c r="A67">
        <v>5</v>
      </c>
      <c r="B67">
        <v>150</v>
      </c>
    </row>
    <row r="68" spans="1:2" x14ac:dyDescent="0.25">
      <c r="A68">
        <v>5</v>
      </c>
      <c r="B68">
        <v>160</v>
      </c>
    </row>
    <row r="69" spans="1:2" x14ac:dyDescent="0.25">
      <c r="A69">
        <v>4</v>
      </c>
      <c r="B69">
        <v>140</v>
      </c>
    </row>
    <row r="70" spans="1:2" x14ac:dyDescent="0.25">
      <c r="A70">
        <v>5</v>
      </c>
      <c r="B70">
        <v>160</v>
      </c>
    </row>
    <row r="71" spans="1:2" x14ac:dyDescent="0.25">
      <c r="A71">
        <v>3</v>
      </c>
      <c r="B71">
        <v>130</v>
      </c>
    </row>
    <row r="72" spans="1:2" x14ac:dyDescent="0.25">
      <c r="A72">
        <v>4</v>
      </c>
      <c r="B72">
        <v>160</v>
      </c>
    </row>
    <row r="73" spans="1:2" x14ac:dyDescent="0.25">
      <c r="A73">
        <v>3</v>
      </c>
      <c r="B73">
        <v>130</v>
      </c>
    </row>
    <row r="74" spans="1:2" x14ac:dyDescent="0.25">
      <c r="A74">
        <v>4</v>
      </c>
      <c r="B74">
        <v>170</v>
      </c>
    </row>
    <row r="75" spans="1:2" x14ac:dyDescent="0.25">
      <c r="A75">
        <v>6</v>
      </c>
      <c r="B75">
        <v>170</v>
      </c>
    </row>
    <row r="76" spans="1:2" x14ac:dyDescent="0.25">
      <c r="A76">
        <v>4</v>
      </c>
      <c r="B76">
        <v>160</v>
      </c>
    </row>
    <row r="77" spans="1:2" x14ac:dyDescent="0.25">
      <c r="A77">
        <v>5</v>
      </c>
      <c r="B77">
        <v>180</v>
      </c>
    </row>
    <row r="78" spans="1:2" x14ac:dyDescent="0.25">
      <c r="A78">
        <v>4</v>
      </c>
      <c r="B78">
        <v>160</v>
      </c>
    </row>
    <row r="79" spans="1:2" x14ac:dyDescent="0.25">
      <c r="A79">
        <v>4</v>
      </c>
      <c r="B7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19" sqref="J19"/>
    </sheetView>
  </sheetViews>
  <sheetFormatPr defaultRowHeight="15" x14ac:dyDescent="0.25"/>
  <cols>
    <col min="1" max="3" width="9.140625" style="53"/>
    <col min="4" max="4" width="10.42578125" style="53" customWidth="1"/>
    <col min="5" max="5" width="9.140625" style="53"/>
    <col min="6" max="16384" width="9.140625" style="41"/>
  </cols>
  <sheetData>
    <row r="1" spans="1:6" customFormat="1" x14ac:dyDescent="0.25">
      <c r="A1" s="15" t="s">
        <v>167</v>
      </c>
      <c r="B1" s="54" t="s">
        <v>159</v>
      </c>
      <c r="C1" s="15" t="s">
        <v>161</v>
      </c>
      <c r="D1" s="15" t="s">
        <v>162</v>
      </c>
      <c r="E1" s="15" t="s">
        <v>164</v>
      </c>
      <c r="F1" s="15" t="s">
        <v>160</v>
      </c>
    </row>
    <row r="2" spans="1:6" customFormat="1" x14ac:dyDescent="0.25">
      <c r="A2" s="6">
        <v>1</v>
      </c>
      <c r="B2" s="55">
        <v>48</v>
      </c>
      <c r="C2" s="6">
        <v>43</v>
      </c>
      <c r="D2" s="6">
        <v>1</v>
      </c>
      <c r="E2" s="14" t="s">
        <v>163</v>
      </c>
      <c r="F2" s="6">
        <v>9</v>
      </c>
    </row>
    <row r="3" spans="1:6" customFormat="1" x14ac:dyDescent="0.25">
      <c r="A3" s="6">
        <f>A2+1</f>
        <v>2</v>
      </c>
      <c r="B3" s="55">
        <v>45</v>
      </c>
      <c r="C3" s="6">
        <v>56</v>
      </c>
      <c r="D3" s="6">
        <v>0</v>
      </c>
      <c r="E3" s="14" t="s">
        <v>0</v>
      </c>
      <c r="F3" s="6">
        <v>12</v>
      </c>
    </row>
    <row r="4" spans="1:6" customFormat="1" x14ac:dyDescent="0.25">
      <c r="A4" s="6">
        <f t="shared" ref="A4:A41" si="0">A3+1</f>
        <v>3</v>
      </c>
      <c r="B4" s="55">
        <v>51</v>
      </c>
      <c r="C4" s="6">
        <v>51</v>
      </c>
      <c r="D4" s="6">
        <v>1</v>
      </c>
      <c r="E4" s="14" t="s">
        <v>163</v>
      </c>
      <c r="F4" s="6">
        <v>11</v>
      </c>
    </row>
    <row r="5" spans="1:6" customFormat="1" x14ac:dyDescent="0.25">
      <c r="A5" s="6">
        <f t="shared" si="0"/>
        <v>4</v>
      </c>
      <c r="B5" s="55">
        <v>42</v>
      </c>
      <c r="C5" s="6">
        <v>50</v>
      </c>
      <c r="D5" s="6">
        <v>0</v>
      </c>
      <c r="E5" s="14" t="s">
        <v>0</v>
      </c>
      <c r="F5" s="6">
        <v>8</v>
      </c>
    </row>
    <row r="6" spans="1:6" customFormat="1" x14ac:dyDescent="0.25">
      <c r="A6" s="6">
        <f t="shared" si="0"/>
        <v>5</v>
      </c>
      <c r="B6" s="55">
        <v>33</v>
      </c>
      <c r="C6" s="6">
        <v>25</v>
      </c>
      <c r="D6" s="6">
        <v>0</v>
      </c>
      <c r="E6" s="14" t="s">
        <v>0</v>
      </c>
      <c r="F6" s="6">
        <v>11</v>
      </c>
    </row>
    <row r="7" spans="1:6" customFormat="1" x14ac:dyDescent="0.25">
      <c r="A7" s="6">
        <f t="shared" si="0"/>
        <v>6</v>
      </c>
      <c r="B7" s="55">
        <v>60</v>
      </c>
      <c r="C7" s="6">
        <v>69</v>
      </c>
      <c r="D7" s="6">
        <v>1</v>
      </c>
      <c r="E7" s="14" t="s">
        <v>163</v>
      </c>
      <c r="F7" s="6">
        <v>14</v>
      </c>
    </row>
    <row r="8" spans="1:6" customFormat="1" x14ac:dyDescent="0.25">
      <c r="A8" s="6">
        <f t="shared" si="0"/>
        <v>7</v>
      </c>
      <c r="B8" s="55">
        <v>45</v>
      </c>
      <c r="C8" s="6">
        <v>46</v>
      </c>
      <c r="D8" s="6">
        <v>0</v>
      </c>
      <c r="E8" s="14" t="s">
        <v>0</v>
      </c>
      <c r="F8" s="6">
        <v>13</v>
      </c>
    </row>
    <row r="9" spans="1:6" customFormat="1" x14ac:dyDescent="0.25">
      <c r="A9" s="6">
        <f t="shared" si="0"/>
        <v>8</v>
      </c>
      <c r="B9" s="55">
        <v>57</v>
      </c>
      <c r="C9" s="6">
        <v>56</v>
      </c>
      <c r="D9" s="6">
        <v>1</v>
      </c>
      <c r="E9" s="14" t="s">
        <v>163</v>
      </c>
      <c r="F9" s="6">
        <v>10</v>
      </c>
    </row>
    <row r="10" spans="1:6" customFormat="1" x14ac:dyDescent="0.25">
      <c r="A10" s="6">
        <f t="shared" si="0"/>
        <v>9</v>
      </c>
      <c r="B10" s="55">
        <v>63</v>
      </c>
      <c r="C10" s="6">
        <v>66</v>
      </c>
      <c r="D10" s="6">
        <v>1</v>
      </c>
      <c r="E10" s="14" t="s">
        <v>163</v>
      </c>
      <c r="F10" s="6">
        <v>12</v>
      </c>
    </row>
    <row r="11" spans="1:6" customFormat="1" x14ac:dyDescent="0.25">
      <c r="A11" s="6">
        <f t="shared" si="0"/>
        <v>10</v>
      </c>
      <c r="B11" s="55">
        <v>21</v>
      </c>
      <c r="C11" s="6">
        <v>20</v>
      </c>
      <c r="D11" s="6">
        <v>0</v>
      </c>
      <c r="E11" s="14" t="s">
        <v>0</v>
      </c>
      <c r="F11" s="6">
        <v>12</v>
      </c>
    </row>
    <row r="12" spans="1:6" customFormat="1" x14ac:dyDescent="0.25">
      <c r="A12" s="6">
        <f t="shared" si="0"/>
        <v>11</v>
      </c>
      <c r="B12" s="55">
        <v>54</v>
      </c>
      <c r="C12" s="6">
        <v>41</v>
      </c>
      <c r="D12" s="6">
        <v>1</v>
      </c>
      <c r="E12" s="14" t="s">
        <v>163</v>
      </c>
      <c r="F12" s="6">
        <v>8</v>
      </c>
    </row>
    <row r="13" spans="1:6" customFormat="1" x14ac:dyDescent="0.25">
      <c r="A13" s="6">
        <f t="shared" si="0"/>
        <v>12</v>
      </c>
      <c r="B13" s="55">
        <v>48</v>
      </c>
      <c r="C13" s="6">
        <v>33</v>
      </c>
      <c r="D13" s="6">
        <v>1</v>
      </c>
      <c r="E13" s="14" t="s">
        <v>163</v>
      </c>
      <c r="F13" s="6">
        <v>6</v>
      </c>
    </row>
    <row r="14" spans="1:6" customFormat="1" x14ac:dyDescent="0.25">
      <c r="A14" s="6">
        <f t="shared" si="0"/>
        <v>13</v>
      </c>
      <c r="B14" s="55">
        <v>60</v>
      </c>
      <c r="C14" s="6">
        <v>58</v>
      </c>
      <c r="D14" s="6">
        <v>1</v>
      </c>
      <c r="E14" s="14" t="s">
        <v>163</v>
      </c>
      <c r="F14" s="6">
        <v>9</v>
      </c>
    </row>
    <row r="15" spans="1:6" customFormat="1" x14ac:dyDescent="0.25">
      <c r="A15" s="6">
        <f t="shared" si="0"/>
        <v>14</v>
      </c>
      <c r="B15" s="55">
        <v>51</v>
      </c>
      <c r="C15" s="6">
        <v>38</v>
      </c>
      <c r="D15" s="6">
        <v>1</v>
      </c>
      <c r="E15" s="14" t="s">
        <v>163</v>
      </c>
      <c r="F15" s="6">
        <v>8</v>
      </c>
    </row>
    <row r="16" spans="1:6" customFormat="1" x14ac:dyDescent="0.25">
      <c r="A16" s="6">
        <f t="shared" si="0"/>
        <v>15</v>
      </c>
      <c r="B16" s="55">
        <v>42</v>
      </c>
      <c r="C16" s="6">
        <v>38</v>
      </c>
      <c r="D16" s="6">
        <v>0</v>
      </c>
      <c r="E16" s="14" t="s">
        <v>0</v>
      </c>
      <c r="F16" s="6">
        <v>12</v>
      </c>
    </row>
    <row r="17" spans="1:6" customFormat="1" x14ac:dyDescent="0.25">
      <c r="A17" s="6">
        <f t="shared" si="0"/>
        <v>16</v>
      </c>
      <c r="B17" s="55">
        <v>54</v>
      </c>
      <c r="C17" s="6">
        <v>50</v>
      </c>
      <c r="D17" s="6">
        <v>1</v>
      </c>
      <c r="E17" s="14" t="s">
        <v>163</v>
      </c>
      <c r="F17" s="6">
        <v>10</v>
      </c>
    </row>
    <row r="18" spans="1:6" customFormat="1" x14ac:dyDescent="0.25">
      <c r="A18" s="6">
        <f t="shared" si="0"/>
        <v>17</v>
      </c>
      <c r="B18" s="55">
        <v>60</v>
      </c>
      <c r="C18" s="6">
        <v>64</v>
      </c>
      <c r="D18" s="6">
        <v>1</v>
      </c>
      <c r="E18" s="14" t="s">
        <v>163</v>
      </c>
      <c r="F18" s="6">
        <v>11</v>
      </c>
    </row>
    <row r="19" spans="1:6" customFormat="1" x14ac:dyDescent="0.25">
      <c r="A19" s="6">
        <f t="shared" si="0"/>
        <v>18</v>
      </c>
      <c r="B19" s="55">
        <v>36</v>
      </c>
      <c r="C19" s="6">
        <v>36</v>
      </c>
      <c r="D19" s="6">
        <v>0</v>
      </c>
      <c r="E19" s="14" t="s">
        <v>0</v>
      </c>
      <c r="F19" s="6">
        <v>9</v>
      </c>
    </row>
    <row r="20" spans="1:6" customFormat="1" x14ac:dyDescent="0.25">
      <c r="A20" s="6">
        <f t="shared" si="0"/>
        <v>19</v>
      </c>
      <c r="B20" s="55">
        <v>51</v>
      </c>
      <c r="C20" s="6">
        <v>55</v>
      </c>
      <c r="D20" s="6">
        <v>1</v>
      </c>
      <c r="E20" s="14" t="s">
        <v>163</v>
      </c>
      <c r="F20" s="6">
        <v>9</v>
      </c>
    </row>
    <row r="21" spans="1:6" customFormat="1" x14ac:dyDescent="0.25">
      <c r="A21" s="6">
        <f t="shared" si="0"/>
        <v>20</v>
      </c>
      <c r="B21" s="55">
        <v>51</v>
      </c>
      <c r="C21" s="6">
        <v>62</v>
      </c>
      <c r="D21" s="6">
        <v>1</v>
      </c>
      <c r="E21" s="14" t="s">
        <v>163</v>
      </c>
      <c r="F21" s="6">
        <v>13</v>
      </c>
    </row>
    <row r="22" spans="1:6" customFormat="1" x14ac:dyDescent="0.25">
      <c r="A22" s="6">
        <f t="shared" si="0"/>
        <v>21</v>
      </c>
      <c r="B22" s="6">
        <v>33</v>
      </c>
      <c r="C22" s="6">
        <v>50</v>
      </c>
      <c r="D22" s="6">
        <v>0</v>
      </c>
      <c r="E22" s="14" t="s">
        <v>0</v>
      </c>
      <c r="F22" s="6">
        <v>5</v>
      </c>
    </row>
    <row r="23" spans="1:6" customFormat="1" x14ac:dyDescent="0.25">
      <c r="A23" s="6">
        <f t="shared" si="0"/>
        <v>22</v>
      </c>
      <c r="B23" s="6">
        <v>51</v>
      </c>
      <c r="C23" s="6">
        <v>53</v>
      </c>
      <c r="D23" s="6">
        <v>1</v>
      </c>
      <c r="E23" s="14" t="s">
        <v>163</v>
      </c>
      <c r="F23" s="6">
        <v>11</v>
      </c>
    </row>
    <row r="24" spans="1:6" customFormat="1" x14ac:dyDescent="0.25">
      <c r="A24" s="6">
        <f t="shared" si="0"/>
        <v>23</v>
      </c>
      <c r="B24" s="6">
        <v>30</v>
      </c>
      <c r="C24" s="6">
        <v>45</v>
      </c>
      <c r="D24" s="6">
        <v>0</v>
      </c>
      <c r="E24" s="14" t="s">
        <v>0</v>
      </c>
      <c r="F24" s="6">
        <v>9</v>
      </c>
    </row>
    <row r="25" spans="1:6" customFormat="1" x14ac:dyDescent="0.25">
      <c r="A25" s="6">
        <f t="shared" si="0"/>
        <v>24</v>
      </c>
      <c r="B25" s="6">
        <v>60</v>
      </c>
      <c r="C25" s="6">
        <v>58</v>
      </c>
      <c r="D25" s="6">
        <v>1</v>
      </c>
      <c r="E25" s="14" t="s">
        <v>163</v>
      </c>
      <c r="F25" s="6">
        <v>8</v>
      </c>
    </row>
    <row r="26" spans="1:6" customFormat="1" x14ac:dyDescent="0.25">
      <c r="A26" s="6">
        <f t="shared" si="0"/>
        <v>25</v>
      </c>
      <c r="B26" s="6">
        <v>57</v>
      </c>
      <c r="C26" s="6">
        <v>64</v>
      </c>
      <c r="D26" s="6">
        <v>1</v>
      </c>
      <c r="E26" s="14" t="s">
        <v>163</v>
      </c>
      <c r="F26" s="6">
        <v>13</v>
      </c>
    </row>
    <row r="27" spans="1:6" customFormat="1" x14ac:dyDescent="0.25">
      <c r="A27" s="6">
        <f t="shared" si="0"/>
        <v>26</v>
      </c>
      <c r="B27" s="6">
        <v>45</v>
      </c>
      <c r="C27" s="6">
        <v>42</v>
      </c>
      <c r="D27" s="6">
        <v>0</v>
      </c>
      <c r="E27" s="14" t="s">
        <v>0</v>
      </c>
      <c r="F27" s="6">
        <v>11</v>
      </c>
    </row>
    <row r="28" spans="1:6" customFormat="1" x14ac:dyDescent="0.25">
      <c r="A28" s="6">
        <f t="shared" si="0"/>
        <v>27</v>
      </c>
      <c r="B28" s="6">
        <v>39</v>
      </c>
      <c r="C28" s="6">
        <v>40</v>
      </c>
      <c r="D28" s="6">
        <v>0</v>
      </c>
      <c r="E28" s="14" t="s">
        <v>0</v>
      </c>
      <c r="F28" s="6">
        <v>7</v>
      </c>
    </row>
    <row r="29" spans="1:6" customFormat="1" x14ac:dyDescent="0.25">
      <c r="A29" s="6">
        <f t="shared" si="0"/>
        <v>28</v>
      </c>
      <c r="B29" s="6">
        <v>27</v>
      </c>
      <c r="C29" s="6">
        <v>25</v>
      </c>
      <c r="D29" s="6">
        <v>0</v>
      </c>
      <c r="E29" s="14" t="s">
        <v>0</v>
      </c>
      <c r="F29" s="6">
        <v>10</v>
      </c>
    </row>
    <row r="30" spans="1:6" customFormat="1" x14ac:dyDescent="0.25">
      <c r="A30" s="6">
        <f t="shared" si="0"/>
        <v>29</v>
      </c>
      <c r="B30" s="6">
        <v>63</v>
      </c>
      <c r="C30" s="6">
        <v>62</v>
      </c>
      <c r="D30" s="6">
        <v>1</v>
      </c>
      <c r="E30" s="14" t="s">
        <v>163</v>
      </c>
      <c r="F30" s="6">
        <v>10</v>
      </c>
    </row>
    <row r="31" spans="1:6" customFormat="1" x14ac:dyDescent="0.25">
      <c r="A31" s="6">
        <f t="shared" si="0"/>
        <v>30</v>
      </c>
      <c r="B31" s="6">
        <v>30</v>
      </c>
      <c r="C31" s="6">
        <v>49</v>
      </c>
      <c r="D31" s="6">
        <v>0</v>
      </c>
      <c r="E31" s="14" t="s">
        <v>0</v>
      </c>
      <c r="F31" s="6">
        <v>10</v>
      </c>
    </row>
    <row r="32" spans="1:6" customFormat="1" x14ac:dyDescent="0.25">
      <c r="A32" s="6">
        <f t="shared" si="0"/>
        <v>31</v>
      </c>
      <c r="B32" s="6">
        <v>57</v>
      </c>
      <c r="C32" s="6">
        <v>57</v>
      </c>
      <c r="D32" s="6">
        <v>1</v>
      </c>
      <c r="E32" s="14" t="s">
        <v>163</v>
      </c>
      <c r="F32" s="6">
        <v>10</v>
      </c>
    </row>
    <row r="33" spans="1:6" customFormat="1" x14ac:dyDescent="0.25">
      <c r="A33" s="6">
        <f t="shared" si="0"/>
        <v>32</v>
      </c>
      <c r="B33" s="6">
        <v>30</v>
      </c>
      <c r="C33" s="6">
        <v>44</v>
      </c>
      <c r="D33" s="6">
        <v>0</v>
      </c>
      <c r="E33" s="14" t="s">
        <v>0</v>
      </c>
      <c r="F33" s="6">
        <v>9</v>
      </c>
    </row>
    <row r="34" spans="1:6" customFormat="1" x14ac:dyDescent="0.25">
      <c r="A34" s="6">
        <f t="shared" si="0"/>
        <v>33</v>
      </c>
      <c r="B34" s="6">
        <v>48</v>
      </c>
      <c r="C34" s="6">
        <v>49</v>
      </c>
      <c r="D34" s="6">
        <v>1</v>
      </c>
      <c r="E34" s="14" t="s">
        <v>163</v>
      </c>
      <c r="F34" s="6">
        <v>11</v>
      </c>
    </row>
    <row r="35" spans="1:6" customFormat="1" x14ac:dyDescent="0.25">
      <c r="A35" s="6">
        <f t="shared" si="0"/>
        <v>34</v>
      </c>
      <c r="B35" s="6">
        <v>45</v>
      </c>
      <c r="C35" s="6">
        <v>37</v>
      </c>
      <c r="D35" s="6">
        <v>0</v>
      </c>
      <c r="E35" s="14" t="s">
        <v>0</v>
      </c>
      <c r="F35" s="6">
        <v>7</v>
      </c>
    </row>
    <row r="36" spans="1:6" customFormat="1" x14ac:dyDescent="0.25">
      <c r="A36" s="6">
        <f t="shared" si="0"/>
        <v>35</v>
      </c>
      <c r="B36" s="6">
        <v>33</v>
      </c>
      <c r="C36" s="6">
        <v>38</v>
      </c>
      <c r="D36" s="6">
        <v>0</v>
      </c>
      <c r="E36" s="14" t="s">
        <v>0</v>
      </c>
      <c r="F36" s="6">
        <v>8</v>
      </c>
    </row>
    <row r="37" spans="1:6" customFormat="1" x14ac:dyDescent="0.25">
      <c r="A37" s="6">
        <f t="shared" si="0"/>
        <v>36</v>
      </c>
      <c r="B37" s="6">
        <v>54</v>
      </c>
      <c r="C37" s="6">
        <v>61</v>
      </c>
      <c r="D37" s="6">
        <v>1</v>
      </c>
      <c r="E37" s="14" t="s">
        <v>163</v>
      </c>
      <c r="F37" s="6">
        <v>12</v>
      </c>
    </row>
    <row r="38" spans="1:6" customFormat="1" x14ac:dyDescent="0.25">
      <c r="A38" s="6">
        <f t="shared" si="0"/>
        <v>37</v>
      </c>
      <c r="B38" s="6">
        <v>48</v>
      </c>
      <c r="C38" s="6">
        <v>62</v>
      </c>
      <c r="D38" s="6">
        <v>1</v>
      </c>
      <c r="E38" s="14" t="s">
        <v>163</v>
      </c>
      <c r="F38" s="6">
        <v>15</v>
      </c>
    </row>
    <row r="39" spans="1:6" customFormat="1" x14ac:dyDescent="0.25">
      <c r="A39" s="6">
        <f t="shared" si="0"/>
        <v>38</v>
      </c>
      <c r="B39" s="6">
        <v>51</v>
      </c>
      <c r="C39" s="6">
        <v>51</v>
      </c>
      <c r="D39" s="6">
        <v>1</v>
      </c>
      <c r="E39" s="14" t="s">
        <v>163</v>
      </c>
      <c r="F39" s="6">
        <v>8</v>
      </c>
    </row>
    <row r="40" spans="1:6" customFormat="1" x14ac:dyDescent="0.25">
      <c r="A40" s="6">
        <f t="shared" si="0"/>
        <v>39</v>
      </c>
      <c r="B40" s="6">
        <v>27</v>
      </c>
      <c r="C40" s="6">
        <v>34</v>
      </c>
      <c r="D40" s="6">
        <v>0</v>
      </c>
      <c r="E40" s="14" t="s">
        <v>0</v>
      </c>
      <c r="F40" s="6">
        <v>9</v>
      </c>
    </row>
    <row r="41" spans="1:6" customFormat="1" x14ac:dyDescent="0.25">
      <c r="A41" s="6">
        <f t="shared" si="0"/>
        <v>40</v>
      </c>
      <c r="B41" s="6">
        <v>48</v>
      </c>
      <c r="C41" s="6">
        <v>44</v>
      </c>
      <c r="D41" s="6">
        <v>1</v>
      </c>
      <c r="E41" s="14" t="s">
        <v>163</v>
      </c>
      <c r="F41" s="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K36" sqref="K3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17</v>
      </c>
      <c r="B1" t="s">
        <v>3</v>
      </c>
      <c r="C1" t="s">
        <v>4</v>
      </c>
      <c r="D1" t="s">
        <v>15</v>
      </c>
      <c r="E1" t="s">
        <v>16</v>
      </c>
    </row>
    <row r="2" spans="1:5" x14ac:dyDescent="0.25">
      <c r="A2" t="s">
        <v>5</v>
      </c>
      <c r="B2">
        <v>9.6</v>
      </c>
      <c r="C2">
        <v>2.2000000000000002</v>
      </c>
      <c r="D2">
        <v>31</v>
      </c>
      <c r="E2">
        <v>5</v>
      </c>
    </row>
    <row r="3" spans="1:5" x14ac:dyDescent="0.25">
      <c r="A3" t="s">
        <v>6</v>
      </c>
      <c r="B3">
        <v>9.9</v>
      </c>
      <c r="C3">
        <v>0.78</v>
      </c>
      <c r="D3">
        <v>98</v>
      </c>
      <c r="E3">
        <v>1.2</v>
      </c>
    </row>
    <row r="4" spans="1:5" x14ac:dyDescent="0.25">
      <c r="A4" t="s">
        <v>18</v>
      </c>
      <c r="B4">
        <v>4480</v>
      </c>
      <c r="C4">
        <v>2800</v>
      </c>
      <c r="D4">
        <v>655</v>
      </c>
      <c r="E4">
        <v>1</v>
      </c>
    </row>
    <row r="5" spans="1:5" x14ac:dyDescent="0.25">
      <c r="A5" t="s">
        <v>19</v>
      </c>
      <c r="B5">
        <v>20.3</v>
      </c>
      <c r="C5">
        <v>2.8</v>
      </c>
      <c r="D5">
        <v>104</v>
      </c>
      <c r="E5">
        <v>1.3</v>
      </c>
    </row>
    <row r="6" spans="1:5" x14ac:dyDescent="0.25">
      <c r="A6" t="s">
        <v>20</v>
      </c>
      <c r="B6">
        <v>219</v>
      </c>
      <c r="C6">
        <v>89</v>
      </c>
      <c r="D6">
        <v>218</v>
      </c>
      <c r="E6">
        <v>1</v>
      </c>
    </row>
    <row r="7" spans="1:5" x14ac:dyDescent="0.25">
      <c r="A7" t="s">
        <v>21</v>
      </c>
      <c r="B7">
        <v>53</v>
      </c>
      <c r="C7">
        <v>6</v>
      </c>
      <c r="D7">
        <v>60</v>
      </c>
      <c r="E7">
        <v>2.2000000000000002</v>
      </c>
    </row>
    <row r="8" spans="1:5" x14ac:dyDescent="0.25">
      <c r="A8" t="s">
        <v>22</v>
      </c>
      <c r="B8">
        <v>210</v>
      </c>
      <c r="C8">
        <v>66</v>
      </c>
      <c r="D8">
        <v>158</v>
      </c>
      <c r="E8">
        <v>1.2</v>
      </c>
    </row>
    <row r="9" spans="1:5" x14ac:dyDescent="0.25">
      <c r="A9" t="s">
        <v>23</v>
      </c>
      <c r="B9">
        <v>124</v>
      </c>
      <c r="C9">
        <v>16</v>
      </c>
      <c r="D9">
        <v>183</v>
      </c>
      <c r="E9">
        <v>1.1000000000000001</v>
      </c>
    </row>
    <row r="10" spans="1:5" x14ac:dyDescent="0.25">
      <c r="A10" t="s">
        <v>24</v>
      </c>
      <c r="B10">
        <v>28.5</v>
      </c>
      <c r="C10">
        <v>3.2</v>
      </c>
      <c r="D10">
        <v>65</v>
      </c>
      <c r="E10">
        <v>4</v>
      </c>
    </row>
    <row r="11" spans="1:5" x14ac:dyDescent="0.25">
      <c r="A11" t="s">
        <v>25</v>
      </c>
      <c r="B11">
        <v>500</v>
      </c>
      <c r="C11">
        <v>250</v>
      </c>
      <c r="D11">
        <v>240</v>
      </c>
      <c r="E11">
        <v>1.8</v>
      </c>
    </row>
    <row r="12" spans="1:5" x14ac:dyDescent="0.25">
      <c r="A12" t="s">
        <v>26</v>
      </c>
      <c r="B12">
        <v>45</v>
      </c>
      <c r="C12">
        <v>25</v>
      </c>
      <c r="D12">
        <v>128</v>
      </c>
      <c r="E12">
        <v>4</v>
      </c>
    </row>
    <row r="13" spans="1:5" x14ac:dyDescent="0.25">
      <c r="A13" t="s">
        <v>27</v>
      </c>
      <c r="B13">
        <v>200</v>
      </c>
      <c r="C13">
        <v>39</v>
      </c>
      <c r="D13">
        <v>180</v>
      </c>
      <c r="E13">
        <v>1</v>
      </c>
    </row>
    <row r="14" spans="1:5" x14ac:dyDescent="0.25">
      <c r="A14" t="s">
        <v>28</v>
      </c>
      <c r="B14">
        <v>9.9</v>
      </c>
      <c r="C14">
        <v>0.7</v>
      </c>
      <c r="D14">
        <v>135</v>
      </c>
      <c r="E14">
        <v>1</v>
      </c>
    </row>
    <row r="15" spans="1:5" x14ac:dyDescent="0.25">
      <c r="A15" t="s">
        <v>29</v>
      </c>
      <c r="B15">
        <v>40</v>
      </c>
      <c r="C15">
        <v>20</v>
      </c>
      <c r="D15">
        <v>128</v>
      </c>
      <c r="E15">
        <v>2.9</v>
      </c>
    </row>
    <row r="16" spans="1:5" x14ac:dyDescent="0.25">
      <c r="A16" t="s">
        <v>7</v>
      </c>
      <c r="B16">
        <v>76</v>
      </c>
      <c r="C16">
        <v>30</v>
      </c>
      <c r="D16">
        <v>123</v>
      </c>
      <c r="E16">
        <v>3</v>
      </c>
    </row>
    <row r="17" spans="1:5" x14ac:dyDescent="0.25">
      <c r="A17" t="s">
        <v>30</v>
      </c>
      <c r="B17">
        <v>288</v>
      </c>
      <c r="C17">
        <v>110</v>
      </c>
      <c r="D17">
        <v>225</v>
      </c>
      <c r="E17">
        <v>1</v>
      </c>
    </row>
    <row r="18" spans="1:5" x14ac:dyDescent="0.25">
      <c r="A18" t="s">
        <v>31</v>
      </c>
      <c r="B18">
        <v>456</v>
      </c>
      <c r="C18">
        <v>520</v>
      </c>
      <c r="D18">
        <v>280</v>
      </c>
      <c r="E18">
        <v>1</v>
      </c>
    </row>
    <row r="19" spans="1:5" x14ac:dyDescent="0.25">
      <c r="A19" t="s">
        <v>8</v>
      </c>
      <c r="B19">
        <v>360</v>
      </c>
      <c r="C19">
        <v>45</v>
      </c>
      <c r="D19">
        <v>230</v>
      </c>
      <c r="E19">
        <v>1</v>
      </c>
    </row>
    <row r="20" spans="1:5" x14ac:dyDescent="0.25">
      <c r="A20" t="s">
        <v>9</v>
      </c>
      <c r="B20">
        <v>5.25</v>
      </c>
      <c r="C20">
        <v>0.43</v>
      </c>
      <c r="D20">
        <v>110</v>
      </c>
      <c r="E20">
        <v>2</v>
      </c>
    </row>
    <row r="21" spans="1:5" x14ac:dyDescent="0.25">
      <c r="A21" t="s">
        <v>32</v>
      </c>
      <c r="B21">
        <v>0.68</v>
      </c>
      <c r="C21">
        <v>2.7E-2</v>
      </c>
      <c r="D21">
        <v>23</v>
      </c>
      <c r="E21">
        <v>3.7</v>
      </c>
    </row>
    <row r="22" spans="1:5" x14ac:dyDescent="0.25">
      <c r="A22" t="s">
        <v>33</v>
      </c>
      <c r="B22">
        <v>0.63</v>
      </c>
      <c r="C22">
        <v>2.5999999999999999E-2</v>
      </c>
      <c r="D22">
        <v>23</v>
      </c>
      <c r="E22">
        <v>5</v>
      </c>
    </row>
    <row r="23" spans="1:5" x14ac:dyDescent="0.25">
      <c r="A23" t="s">
        <v>34</v>
      </c>
      <c r="B23">
        <v>0.52</v>
      </c>
      <c r="C23">
        <v>1.7000000000000001E-2</v>
      </c>
      <c r="D23">
        <v>24</v>
      </c>
      <c r="E23">
        <v>5</v>
      </c>
    </row>
    <row r="24" spans="1:5" x14ac:dyDescent="0.25">
      <c r="A24" t="s">
        <v>35</v>
      </c>
      <c r="B24">
        <v>0.69</v>
      </c>
      <c r="C24">
        <v>2.4E-2</v>
      </c>
      <c r="D24">
        <v>24</v>
      </c>
      <c r="E24">
        <v>5</v>
      </c>
    </row>
    <row r="25" spans="1:5" x14ac:dyDescent="0.25">
      <c r="A25" t="s">
        <v>36</v>
      </c>
      <c r="B25">
        <v>70.2</v>
      </c>
      <c r="C25">
        <v>8.5</v>
      </c>
      <c r="D25">
        <v>63</v>
      </c>
      <c r="E25">
        <v>4</v>
      </c>
    </row>
    <row r="26" spans="1:5" x14ac:dyDescent="0.25">
      <c r="A26" t="s">
        <v>37</v>
      </c>
      <c r="B26">
        <v>1600</v>
      </c>
      <c r="C26">
        <v>160</v>
      </c>
      <c r="D26">
        <v>360</v>
      </c>
      <c r="E26">
        <v>1</v>
      </c>
    </row>
    <row r="27" spans="1:5" x14ac:dyDescent="0.25">
      <c r="A27" t="s">
        <v>38</v>
      </c>
      <c r="B27">
        <v>28.4</v>
      </c>
      <c r="C27">
        <v>2.5</v>
      </c>
      <c r="D27">
        <v>63</v>
      </c>
      <c r="E27">
        <v>4</v>
      </c>
    </row>
    <row r="28" spans="1:5" x14ac:dyDescent="0.25">
      <c r="A28" t="s">
        <v>39</v>
      </c>
      <c r="B28">
        <v>106</v>
      </c>
      <c r="C28">
        <v>30</v>
      </c>
      <c r="D28">
        <v>151</v>
      </c>
      <c r="E28">
        <v>2</v>
      </c>
    </row>
    <row r="29" spans="1:5" x14ac:dyDescent="0.25">
      <c r="A29" t="s">
        <v>40</v>
      </c>
      <c r="B29">
        <v>180</v>
      </c>
      <c r="C29">
        <v>190</v>
      </c>
      <c r="D29">
        <v>115</v>
      </c>
      <c r="E29">
        <v>8</v>
      </c>
    </row>
    <row r="30" spans="1:5" x14ac:dyDescent="0.25">
      <c r="A30" t="s">
        <v>41</v>
      </c>
      <c r="B30">
        <v>125</v>
      </c>
      <c r="C30">
        <v>49</v>
      </c>
      <c r="D30">
        <v>150</v>
      </c>
      <c r="E30">
        <v>2.4</v>
      </c>
    </row>
    <row r="31" spans="1:5" x14ac:dyDescent="0.25">
      <c r="A31" t="s">
        <v>42</v>
      </c>
      <c r="B31">
        <v>93</v>
      </c>
      <c r="C31">
        <v>13</v>
      </c>
      <c r="D31">
        <v>120</v>
      </c>
      <c r="E31">
        <v>1</v>
      </c>
    </row>
    <row r="32" spans="1:5" x14ac:dyDescent="0.25">
      <c r="A32" t="s">
        <v>43</v>
      </c>
      <c r="B32">
        <v>480</v>
      </c>
      <c r="C32">
        <v>560</v>
      </c>
      <c r="D32">
        <v>255</v>
      </c>
      <c r="E32">
        <v>1</v>
      </c>
    </row>
    <row r="33" spans="1:5" x14ac:dyDescent="0.25">
      <c r="A33" t="s">
        <v>44</v>
      </c>
      <c r="B33">
        <v>1.1399999999999999</v>
      </c>
      <c r="C33">
        <v>4.9000000000000002E-2</v>
      </c>
      <c r="D33">
        <v>51</v>
      </c>
      <c r="E33">
        <v>1.5</v>
      </c>
    </row>
    <row r="34" spans="1:5" x14ac:dyDescent="0.25">
      <c r="A34" t="s">
        <v>45</v>
      </c>
      <c r="B34">
        <v>1.37</v>
      </c>
      <c r="C34">
        <v>6.4000000000000001E-2</v>
      </c>
      <c r="D34">
        <v>46</v>
      </c>
      <c r="E34">
        <v>1.5</v>
      </c>
    </row>
    <row r="35" spans="1:5" x14ac:dyDescent="0.25">
      <c r="A35" t="s">
        <v>46</v>
      </c>
      <c r="B35">
        <v>365</v>
      </c>
      <c r="C35">
        <v>120</v>
      </c>
      <c r="D35">
        <v>235</v>
      </c>
      <c r="E35">
        <v>1</v>
      </c>
    </row>
    <row r="36" spans="1:5" x14ac:dyDescent="0.25">
      <c r="A36" t="s">
        <v>47</v>
      </c>
      <c r="B36">
        <v>223</v>
      </c>
      <c r="C36">
        <v>80</v>
      </c>
      <c r="D36">
        <v>240</v>
      </c>
      <c r="E36">
        <v>1</v>
      </c>
    </row>
    <row r="37" spans="1:5" x14ac:dyDescent="0.25">
      <c r="A37" t="s">
        <v>48</v>
      </c>
      <c r="B37">
        <v>1.89</v>
      </c>
      <c r="C37">
        <v>5.1999999999999998E-2</v>
      </c>
      <c r="D37">
        <v>40</v>
      </c>
      <c r="E37">
        <v>3.1</v>
      </c>
    </row>
    <row r="38" spans="1:5" x14ac:dyDescent="0.25">
      <c r="A38" t="s">
        <v>49</v>
      </c>
      <c r="B38">
        <v>355</v>
      </c>
      <c r="C38">
        <v>250</v>
      </c>
      <c r="D38">
        <v>254</v>
      </c>
      <c r="E38">
        <v>1</v>
      </c>
    </row>
    <row r="39" spans="1:5" x14ac:dyDescent="0.25">
      <c r="A39" t="s">
        <v>50</v>
      </c>
      <c r="B39">
        <v>7.8</v>
      </c>
      <c r="C39">
        <v>0.22</v>
      </c>
      <c r="D39">
        <v>145</v>
      </c>
      <c r="E39">
        <v>2</v>
      </c>
    </row>
    <row r="40" spans="1:5" x14ac:dyDescent="0.25">
      <c r="A40" t="s">
        <v>51</v>
      </c>
      <c r="B40">
        <v>406</v>
      </c>
      <c r="C40">
        <v>140</v>
      </c>
      <c r="D40">
        <v>265</v>
      </c>
      <c r="E40">
        <v>1</v>
      </c>
    </row>
    <row r="41" spans="1:5" x14ac:dyDescent="0.25">
      <c r="A41" t="s">
        <v>52</v>
      </c>
      <c r="B41">
        <v>37.299999999999997</v>
      </c>
      <c r="C41">
        <v>3.8</v>
      </c>
      <c r="D41">
        <v>63</v>
      </c>
      <c r="E41">
        <v>3.7</v>
      </c>
    </row>
    <row r="42" spans="1:5" x14ac:dyDescent="0.25">
      <c r="A42" t="s">
        <v>53</v>
      </c>
      <c r="B42">
        <v>400</v>
      </c>
      <c r="C42">
        <v>250</v>
      </c>
      <c r="D42">
        <v>219</v>
      </c>
      <c r="E42">
        <v>2.2999999999999998</v>
      </c>
    </row>
    <row r="43" spans="1:5" x14ac:dyDescent="0.25">
      <c r="A43" t="s">
        <v>54</v>
      </c>
      <c r="B43">
        <v>4.28</v>
      </c>
      <c r="C43">
        <v>0.97</v>
      </c>
      <c r="D43">
        <v>67</v>
      </c>
      <c r="E43">
        <v>2.6</v>
      </c>
    </row>
    <row r="44" spans="1:5" x14ac:dyDescent="0.25">
      <c r="A44" t="s">
        <v>55</v>
      </c>
      <c r="B44">
        <v>183</v>
      </c>
      <c r="C44">
        <v>21</v>
      </c>
      <c r="D44">
        <v>180</v>
      </c>
      <c r="E44">
        <v>1</v>
      </c>
    </row>
    <row r="45" spans="1:5" x14ac:dyDescent="0.25">
      <c r="A45" t="s">
        <v>56</v>
      </c>
      <c r="B45">
        <v>0.67</v>
      </c>
      <c r="C45">
        <v>3.5999999999999997E-2</v>
      </c>
      <c r="D45">
        <v>21</v>
      </c>
      <c r="E45">
        <v>4.5999999999999996</v>
      </c>
    </row>
    <row r="46" spans="1:5" x14ac:dyDescent="0.25">
      <c r="A46" t="s">
        <v>57</v>
      </c>
      <c r="B46">
        <v>1.1200000000000001</v>
      </c>
      <c r="C46">
        <v>0.13</v>
      </c>
      <c r="D46">
        <v>16</v>
      </c>
      <c r="E46">
        <v>6.3</v>
      </c>
    </row>
    <row r="47" spans="1:5" x14ac:dyDescent="0.25">
      <c r="A47" t="s">
        <v>58</v>
      </c>
      <c r="B47">
        <v>442</v>
      </c>
      <c r="C47">
        <v>110</v>
      </c>
      <c r="D47">
        <v>240</v>
      </c>
      <c r="E47">
        <v>1</v>
      </c>
    </row>
    <row r="48" spans="1:5" x14ac:dyDescent="0.25">
      <c r="A48" t="s">
        <v>10</v>
      </c>
      <c r="B48">
        <v>3.5</v>
      </c>
      <c r="C48">
        <v>0.93</v>
      </c>
      <c r="D48">
        <v>34</v>
      </c>
      <c r="E48">
        <v>4.5999999999999996</v>
      </c>
    </row>
    <row r="49" spans="1:5" x14ac:dyDescent="0.25">
      <c r="A49" t="s">
        <v>11</v>
      </c>
      <c r="B49">
        <v>590</v>
      </c>
      <c r="C49">
        <v>1400</v>
      </c>
      <c r="D49">
        <v>240</v>
      </c>
      <c r="E49">
        <v>1</v>
      </c>
    </row>
    <row r="50" spans="1:5" x14ac:dyDescent="0.25">
      <c r="A50" t="s">
        <v>59</v>
      </c>
      <c r="B50">
        <v>1.18</v>
      </c>
      <c r="C50">
        <v>0.15</v>
      </c>
      <c r="D50">
        <v>27</v>
      </c>
      <c r="E50">
        <v>5.6</v>
      </c>
    </row>
    <row r="51" spans="1:5" x14ac:dyDescent="0.25">
      <c r="A51" t="s">
        <v>60</v>
      </c>
      <c r="B51">
        <v>712</v>
      </c>
      <c r="C51">
        <v>480</v>
      </c>
      <c r="D51">
        <v>330</v>
      </c>
      <c r="E51">
        <v>1</v>
      </c>
    </row>
    <row r="52" spans="1:5" x14ac:dyDescent="0.25">
      <c r="A52" t="s">
        <v>61</v>
      </c>
      <c r="B52">
        <v>0.45</v>
      </c>
      <c r="C52">
        <v>2.4E-2</v>
      </c>
      <c r="D52">
        <v>19</v>
      </c>
      <c r="E52">
        <v>5</v>
      </c>
    </row>
    <row r="53" spans="1:5" x14ac:dyDescent="0.25">
      <c r="A53" t="s">
        <v>62</v>
      </c>
      <c r="B53">
        <v>54</v>
      </c>
      <c r="C53">
        <v>7.7</v>
      </c>
      <c r="D53">
        <v>139</v>
      </c>
      <c r="E53">
        <v>1</v>
      </c>
    </row>
    <row r="54" spans="1:5" x14ac:dyDescent="0.25">
      <c r="A54" t="s">
        <v>63</v>
      </c>
      <c r="B54">
        <v>1300</v>
      </c>
      <c r="C54">
        <v>65</v>
      </c>
      <c r="D54">
        <v>270</v>
      </c>
      <c r="E54">
        <v>1</v>
      </c>
    </row>
    <row r="55" spans="1:5" x14ac:dyDescent="0.25">
      <c r="A55" t="s">
        <v>64</v>
      </c>
      <c r="B55">
        <v>20.5</v>
      </c>
      <c r="C55">
        <v>3.8</v>
      </c>
      <c r="D55">
        <v>225</v>
      </c>
      <c r="E55">
        <v>2.4</v>
      </c>
    </row>
    <row r="56" spans="1:5" x14ac:dyDescent="0.25">
      <c r="A56" t="s">
        <v>65</v>
      </c>
      <c r="B56">
        <v>13.3</v>
      </c>
      <c r="C56">
        <v>2.9</v>
      </c>
      <c r="D56">
        <v>41</v>
      </c>
      <c r="E56">
        <v>2.5</v>
      </c>
    </row>
    <row r="57" spans="1:5" x14ac:dyDescent="0.25">
      <c r="A57" t="s">
        <v>12</v>
      </c>
      <c r="B57">
        <v>31.2</v>
      </c>
      <c r="C57">
        <v>2</v>
      </c>
      <c r="D57">
        <v>77</v>
      </c>
      <c r="E57">
        <v>1.1000000000000001</v>
      </c>
    </row>
    <row r="58" spans="1:5" x14ac:dyDescent="0.25">
      <c r="A58" t="s">
        <v>66</v>
      </c>
      <c r="B58">
        <v>65.5</v>
      </c>
      <c r="C58">
        <v>5.8</v>
      </c>
      <c r="D58">
        <v>168</v>
      </c>
      <c r="E58">
        <v>1</v>
      </c>
    </row>
    <row r="59" spans="1:5" x14ac:dyDescent="0.25">
      <c r="A59" t="s">
        <v>67</v>
      </c>
      <c r="B59">
        <v>22</v>
      </c>
      <c r="C59">
        <v>2.1</v>
      </c>
      <c r="D59">
        <v>135</v>
      </c>
      <c r="E59">
        <v>1</v>
      </c>
    </row>
    <row r="60" spans="1:5" x14ac:dyDescent="0.25">
      <c r="A60" t="s">
        <v>68</v>
      </c>
      <c r="B60">
        <v>157</v>
      </c>
      <c r="C60">
        <v>46</v>
      </c>
      <c r="D60">
        <v>92</v>
      </c>
      <c r="E60">
        <v>2.5</v>
      </c>
    </row>
    <row r="61" spans="1:5" x14ac:dyDescent="0.25">
      <c r="A61" t="s">
        <v>69</v>
      </c>
      <c r="B61">
        <v>260</v>
      </c>
      <c r="C61">
        <v>180</v>
      </c>
      <c r="D61">
        <v>108</v>
      </c>
      <c r="E61">
        <v>3</v>
      </c>
    </row>
    <row r="62" spans="1:5" x14ac:dyDescent="0.25">
      <c r="A62" t="s">
        <v>70</v>
      </c>
      <c r="B62">
        <v>225</v>
      </c>
      <c r="C62">
        <v>93</v>
      </c>
      <c r="D62">
        <v>330</v>
      </c>
      <c r="E62">
        <v>1</v>
      </c>
    </row>
    <row r="63" spans="1:5" x14ac:dyDescent="0.25">
      <c r="A63" t="s">
        <v>71</v>
      </c>
      <c r="B63">
        <v>12</v>
      </c>
      <c r="C63">
        <v>3.7</v>
      </c>
      <c r="D63">
        <v>120</v>
      </c>
      <c r="E63">
        <v>4</v>
      </c>
    </row>
    <row r="64" spans="1:5" x14ac:dyDescent="0.25">
      <c r="A64" t="s">
        <v>72</v>
      </c>
      <c r="B64">
        <v>75</v>
      </c>
      <c r="C64">
        <v>12</v>
      </c>
      <c r="D64">
        <v>60</v>
      </c>
      <c r="E64">
        <v>2.5</v>
      </c>
    </row>
    <row r="65" spans="1:5" x14ac:dyDescent="0.25">
      <c r="A65" t="s">
        <v>73</v>
      </c>
      <c r="B65">
        <v>23</v>
      </c>
      <c r="C65">
        <v>5</v>
      </c>
      <c r="D65">
        <v>132</v>
      </c>
      <c r="E65">
        <v>5.5</v>
      </c>
    </row>
    <row r="66" spans="1:5" x14ac:dyDescent="0.25">
      <c r="A66" t="s">
        <v>13</v>
      </c>
      <c r="B66">
        <v>343</v>
      </c>
      <c r="C66">
        <v>37</v>
      </c>
      <c r="D66">
        <v>270</v>
      </c>
      <c r="E66">
        <v>1</v>
      </c>
    </row>
    <row r="67" spans="1:5" x14ac:dyDescent="0.25">
      <c r="A67" t="s">
        <v>74</v>
      </c>
      <c r="B67">
        <v>37</v>
      </c>
      <c r="C67">
        <v>11</v>
      </c>
      <c r="D67">
        <v>112</v>
      </c>
      <c r="E67">
        <v>1.2</v>
      </c>
    </row>
    <row r="68" spans="1:5" x14ac:dyDescent="0.25">
      <c r="A68" t="s">
        <v>75</v>
      </c>
      <c r="B68">
        <v>37</v>
      </c>
      <c r="C68">
        <v>14</v>
      </c>
      <c r="D68">
        <v>112</v>
      </c>
      <c r="E68">
        <v>1.2</v>
      </c>
    </row>
    <row r="69" spans="1:5" x14ac:dyDescent="0.25">
      <c r="A69" t="s">
        <v>76</v>
      </c>
      <c r="B69">
        <v>24</v>
      </c>
      <c r="C69">
        <v>6.6</v>
      </c>
      <c r="D69">
        <v>113</v>
      </c>
      <c r="E69">
        <v>1</v>
      </c>
    </row>
    <row r="70" spans="1:5" x14ac:dyDescent="0.25">
      <c r="A70" t="s">
        <v>14</v>
      </c>
      <c r="B70">
        <v>537</v>
      </c>
      <c r="C70">
        <v>56</v>
      </c>
      <c r="D70">
        <v>270</v>
      </c>
      <c r="E70">
        <v>1</v>
      </c>
    </row>
    <row r="71" spans="1:5" x14ac:dyDescent="0.25">
      <c r="A71" t="s">
        <v>77</v>
      </c>
      <c r="B71">
        <v>1.04</v>
      </c>
      <c r="C71">
        <v>6.5000000000000002E-2</v>
      </c>
      <c r="D71">
        <v>21</v>
      </c>
      <c r="E71">
        <v>4</v>
      </c>
    </row>
    <row r="72" spans="1:5" x14ac:dyDescent="0.25">
      <c r="A72" t="s">
        <v>78</v>
      </c>
      <c r="B72">
        <v>260</v>
      </c>
      <c r="C72">
        <v>150</v>
      </c>
      <c r="D72">
        <v>205</v>
      </c>
      <c r="E72">
        <v>1</v>
      </c>
    </row>
    <row r="73" spans="1:5" x14ac:dyDescent="0.25">
      <c r="A73" t="s">
        <v>79</v>
      </c>
      <c r="B73">
        <v>17.5</v>
      </c>
      <c r="C73">
        <v>3.5</v>
      </c>
      <c r="D73">
        <v>26</v>
      </c>
      <c r="E73">
        <v>1</v>
      </c>
    </row>
    <row r="74" spans="1:5" x14ac:dyDescent="0.25">
      <c r="A74" t="s">
        <v>80</v>
      </c>
      <c r="B74">
        <v>41.6</v>
      </c>
      <c r="C74">
        <v>5.3</v>
      </c>
      <c r="D74">
        <v>63</v>
      </c>
      <c r="E74">
        <v>3.5</v>
      </c>
    </row>
    <row r="75" spans="1:5" x14ac:dyDescent="0.25">
      <c r="A75" t="s">
        <v>81</v>
      </c>
      <c r="B75">
        <v>0.72</v>
      </c>
      <c r="C75">
        <v>0.05</v>
      </c>
      <c r="D75">
        <v>23</v>
      </c>
      <c r="E75">
        <v>7.3</v>
      </c>
    </row>
    <row r="76" spans="1:5" x14ac:dyDescent="0.25">
      <c r="A76" t="s">
        <v>82</v>
      </c>
      <c r="B76">
        <v>2.38</v>
      </c>
      <c r="C76">
        <v>0.34</v>
      </c>
      <c r="D76">
        <v>21</v>
      </c>
      <c r="E76">
        <v>8</v>
      </c>
    </row>
    <row r="77" spans="1:5" x14ac:dyDescent="0.25">
      <c r="A77" t="s">
        <v>83</v>
      </c>
      <c r="B77">
        <v>435</v>
      </c>
      <c r="C77">
        <v>200</v>
      </c>
      <c r="D77">
        <v>255</v>
      </c>
      <c r="E77">
        <v>1</v>
      </c>
    </row>
    <row r="78" spans="1:5" x14ac:dyDescent="0.25">
      <c r="A78" t="s">
        <v>84</v>
      </c>
      <c r="B78">
        <v>48</v>
      </c>
      <c r="C78">
        <v>6</v>
      </c>
      <c r="D78">
        <v>52</v>
      </c>
      <c r="E78">
        <v>4</v>
      </c>
    </row>
    <row r="79" spans="1:5" x14ac:dyDescent="0.25">
      <c r="A79" t="s">
        <v>85</v>
      </c>
      <c r="B79">
        <v>84.6</v>
      </c>
      <c r="C79">
        <v>6</v>
      </c>
      <c r="D79">
        <v>175</v>
      </c>
      <c r="E79">
        <v>1</v>
      </c>
    </row>
    <row r="80" spans="1:5" x14ac:dyDescent="0.25">
      <c r="A80" t="s">
        <v>86</v>
      </c>
      <c r="B80">
        <v>107</v>
      </c>
      <c r="C80">
        <v>8.6999999999999993</v>
      </c>
      <c r="D80">
        <v>165</v>
      </c>
      <c r="E80">
        <v>1.1000000000000001</v>
      </c>
    </row>
    <row r="81" spans="1:5" x14ac:dyDescent="0.25">
      <c r="A81" t="s">
        <v>87</v>
      </c>
      <c r="B81">
        <v>73</v>
      </c>
      <c r="C81">
        <v>3.7</v>
      </c>
      <c r="D81">
        <v>180</v>
      </c>
      <c r="E81">
        <v>1</v>
      </c>
    </row>
    <row r="82" spans="1:5" x14ac:dyDescent="0.25">
      <c r="A82" t="s">
        <v>88</v>
      </c>
      <c r="B82">
        <v>383</v>
      </c>
      <c r="C82">
        <v>120</v>
      </c>
      <c r="D82">
        <v>246</v>
      </c>
      <c r="E82">
        <v>1.1000000000000001</v>
      </c>
    </row>
    <row r="83" spans="1:5" x14ac:dyDescent="0.25">
      <c r="A83" t="s">
        <v>89</v>
      </c>
      <c r="B83">
        <v>363</v>
      </c>
      <c r="C83">
        <v>100</v>
      </c>
      <c r="D83">
        <v>343</v>
      </c>
      <c r="E83">
        <v>1</v>
      </c>
    </row>
    <row r="84" spans="1:5" x14ac:dyDescent="0.25">
      <c r="A84" t="s">
        <v>90</v>
      </c>
      <c r="B84">
        <v>12.8</v>
      </c>
      <c r="C84">
        <v>1.2</v>
      </c>
      <c r="D84">
        <v>90</v>
      </c>
      <c r="E84">
        <v>1.2</v>
      </c>
    </row>
    <row r="85" spans="1:5" x14ac:dyDescent="0.25">
      <c r="A85" t="s">
        <v>91</v>
      </c>
      <c r="B85">
        <v>114</v>
      </c>
      <c r="C85">
        <v>9.1</v>
      </c>
      <c r="D85">
        <v>140</v>
      </c>
      <c r="E85">
        <v>1</v>
      </c>
    </row>
    <row r="86" spans="1:5" x14ac:dyDescent="0.25">
      <c r="A86" t="s">
        <v>92</v>
      </c>
      <c r="B86">
        <v>109</v>
      </c>
      <c r="C86">
        <v>7.7</v>
      </c>
      <c r="D86">
        <v>140</v>
      </c>
      <c r="E86">
        <v>1</v>
      </c>
    </row>
    <row r="87" spans="1:5" x14ac:dyDescent="0.25">
      <c r="A87" t="s">
        <v>93</v>
      </c>
      <c r="B87">
        <v>250</v>
      </c>
      <c r="C87">
        <v>230</v>
      </c>
      <c r="D87">
        <v>390</v>
      </c>
      <c r="E87">
        <v>1</v>
      </c>
    </row>
    <row r="88" spans="1:5" x14ac:dyDescent="0.25">
      <c r="A88" t="s">
        <v>94</v>
      </c>
      <c r="B88">
        <v>302</v>
      </c>
      <c r="C88">
        <v>210</v>
      </c>
      <c r="D88">
        <v>104</v>
      </c>
      <c r="E88">
        <v>3</v>
      </c>
    </row>
    <row r="89" spans="1:5" x14ac:dyDescent="0.25">
      <c r="A89" t="s">
        <v>95</v>
      </c>
      <c r="B89">
        <v>3.15</v>
      </c>
      <c r="C89">
        <v>0.15</v>
      </c>
      <c r="D89">
        <v>46</v>
      </c>
      <c r="E89">
        <v>3</v>
      </c>
    </row>
    <row r="90" spans="1:5" x14ac:dyDescent="0.25">
      <c r="A90" t="s">
        <v>96</v>
      </c>
      <c r="B90">
        <v>6.23</v>
      </c>
      <c r="C90">
        <v>0.33</v>
      </c>
      <c r="D90">
        <v>38</v>
      </c>
      <c r="E90">
        <v>3</v>
      </c>
    </row>
    <row r="91" spans="1:5" x14ac:dyDescent="0.25">
      <c r="A91" t="s">
        <v>97</v>
      </c>
      <c r="B91">
        <v>67</v>
      </c>
      <c r="C91">
        <v>4.5999999999999996</v>
      </c>
      <c r="D91">
        <v>195</v>
      </c>
      <c r="E91">
        <v>1</v>
      </c>
    </row>
    <row r="92" spans="1:5" x14ac:dyDescent="0.25">
      <c r="A92" t="s">
        <v>98</v>
      </c>
      <c r="B92">
        <v>198</v>
      </c>
      <c r="C92">
        <v>45</v>
      </c>
      <c r="D92">
        <v>300</v>
      </c>
      <c r="E92">
        <v>1.1000000000000001</v>
      </c>
    </row>
    <row r="93" spans="1:5" x14ac:dyDescent="0.25">
      <c r="A93" t="s">
        <v>99</v>
      </c>
      <c r="B93">
        <v>550</v>
      </c>
      <c r="C93">
        <v>400</v>
      </c>
      <c r="D93">
        <v>310</v>
      </c>
      <c r="E93">
        <v>1</v>
      </c>
    </row>
    <row r="94" spans="1:5" x14ac:dyDescent="0.25">
      <c r="A94" t="s">
        <v>100</v>
      </c>
      <c r="B94">
        <v>179</v>
      </c>
      <c r="C94">
        <v>32</v>
      </c>
      <c r="D94">
        <v>180</v>
      </c>
      <c r="E94">
        <v>1</v>
      </c>
    </row>
    <row r="95" spans="1:5" x14ac:dyDescent="0.25">
      <c r="A95" t="s">
        <v>101</v>
      </c>
      <c r="B95">
        <v>102</v>
      </c>
      <c r="C95">
        <v>5.5</v>
      </c>
      <c r="D95">
        <v>210</v>
      </c>
      <c r="E95">
        <v>1</v>
      </c>
    </row>
    <row r="96" spans="1:5" x14ac:dyDescent="0.25">
      <c r="A96" t="s">
        <v>102</v>
      </c>
      <c r="B96">
        <v>185</v>
      </c>
      <c r="C96">
        <v>150</v>
      </c>
      <c r="D96">
        <v>120</v>
      </c>
      <c r="E96">
        <v>4</v>
      </c>
    </row>
    <row r="97" spans="1:5" x14ac:dyDescent="0.25">
      <c r="A97" t="s">
        <v>103</v>
      </c>
      <c r="B97">
        <v>334</v>
      </c>
      <c r="C97">
        <v>250</v>
      </c>
      <c r="D97">
        <v>255</v>
      </c>
      <c r="E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I14" sqref="I14"/>
    </sheetView>
  </sheetViews>
  <sheetFormatPr defaultRowHeight="15" x14ac:dyDescent="0.25"/>
  <cols>
    <col min="3" max="3" width="23.85546875" customWidth="1"/>
  </cols>
  <sheetData>
    <row r="1" spans="1:3" x14ac:dyDescent="0.25">
      <c r="A1" t="s">
        <v>104</v>
      </c>
      <c r="B1" t="s">
        <v>105</v>
      </c>
      <c r="C1" t="s">
        <v>17</v>
      </c>
    </row>
    <row r="2" spans="1:3" x14ac:dyDescent="0.25">
      <c r="A2">
        <v>3.2</v>
      </c>
      <c r="B2">
        <v>5</v>
      </c>
      <c r="C2" t="s">
        <v>106</v>
      </c>
    </row>
    <row r="3" spans="1:3" x14ac:dyDescent="0.25">
      <c r="A3">
        <v>6.4</v>
      </c>
      <c r="B3">
        <v>6</v>
      </c>
      <c r="C3" t="s">
        <v>106</v>
      </c>
    </row>
    <row r="4" spans="1:3" x14ac:dyDescent="0.25">
      <c r="A4">
        <v>2</v>
      </c>
      <c r="B4">
        <v>6.4</v>
      </c>
      <c r="C4" t="s">
        <v>106</v>
      </c>
    </row>
    <row r="5" spans="1:3" x14ac:dyDescent="0.25">
      <c r="A5">
        <v>2</v>
      </c>
      <c r="B5">
        <v>6.5</v>
      </c>
      <c r="C5" t="s">
        <v>106</v>
      </c>
    </row>
    <row r="6" spans="1:3" x14ac:dyDescent="0.25">
      <c r="A6">
        <v>4.9000000000000004</v>
      </c>
      <c r="B6">
        <v>6.6</v>
      </c>
      <c r="C6" t="s">
        <v>106</v>
      </c>
    </row>
    <row r="7" spans="1:3" x14ac:dyDescent="0.25">
      <c r="A7">
        <v>3</v>
      </c>
      <c r="B7">
        <v>7</v>
      </c>
      <c r="C7" t="s">
        <v>106</v>
      </c>
    </row>
    <row r="8" spans="1:3" x14ac:dyDescent="0.25">
      <c r="A8">
        <v>2.9</v>
      </c>
      <c r="B8">
        <v>7.9</v>
      </c>
      <c r="C8" t="s">
        <v>106</v>
      </c>
    </row>
    <row r="9" spans="1:3" x14ac:dyDescent="0.25">
      <c r="A9">
        <v>9.5</v>
      </c>
      <c r="B9">
        <v>7.9</v>
      </c>
      <c r="C9" t="s">
        <v>106</v>
      </c>
    </row>
    <row r="10" spans="1:3" x14ac:dyDescent="0.25">
      <c r="A10">
        <v>4</v>
      </c>
      <c r="B10">
        <v>8</v>
      </c>
      <c r="C10" t="s">
        <v>106</v>
      </c>
    </row>
    <row r="11" spans="1:3" x14ac:dyDescent="0.25">
      <c r="A11">
        <v>3.4</v>
      </c>
      <c r="B11">
        <v>8.1999999999999993</v>
      </c>
      <c r="C11" t="s">
        <v>106</v>
      </c>
    </row>
    <row r="12" spans="1:3" x14ac:dyDescent="0.25">
      <c r="A12">
        <v>7.4</v>
      </c>
      <c r="B12">
        <v>8.3000000000000007</v>
      </c>
      <c r="C12" t="s">
        <v>106</v>
      </c>
    </row>
    <row r="13" spans="1:3" x14ac:dyDescent="0.25">
      <c r="A13">
        <v>2.4</v>
      </c>
      <c r="B13">
        <v>8.8000000000000007</v>
      </c>
      <c r="C13" t="s">
        <v>106</v>
      </c>
    </row>
    <row r="14" spans="1:3" x14ac:dyDescent="0.25">
      <c r="A14">
        <v>4</v>
      </c>
      <c r="B14">
        <v>12.1</v>
      </c>
      <c r="C14" t="s">
        <v>106</v>
      </c>
    </row>
    <row r="15" spans="1:3" x14ac:dyDescent="0.25">
      <c r="A15">
        <v>5.2</v>
      </c>
      <c r="B15">
        <v>12.2</v>
      </c>
      <c r="C15" t="s">
        <v>106</v>
      </c>
    </row>
    <row r="16" spans="1:3" x14ac:dyDescent="0.25">
      <c r="A16">
        <v>2.1</v>
      </c>
      <c r="B16">
        <v>5.0999999999999996</v>
      </c>
      <c r="C16" t="s">
        <v>107</v>
      </c>
    </row>
    <row r="17" spans="1:3" x14ac:dyDescent="0.25">
      <c r="A17">
        <v>8.6999999999999993</v>
      </c>
      <c r="B17">
        <v>5.9</v>
      </c>
      <c r="C17" t="s">
        <v>107</v>
      </c>
    </row>
    <row r="18" spans="1:3" x14ac:dyDescent="0.25">
      <c r="A18">
        <v>2.9</v>
      </c>
      <c r="B18">
        <v>6.6</v>
      </c>
      <c r="C18" t="s">
        <v>107</v>
      </c>
    </row>
    <row r="19" spans="1:3" x14ac:dyDescent="0.25">
      <c r="A19">
        <v>6.9</v>
      </c>
      <c r="B19">
        <v>7.2</v>
      </c>
      <c r="C19" t="s">
        <v>107</v>
      </c>
    </row>
    <row r="20" spans="1:3" x14ac:dyDescent="0.25">
      <c r="A20">
        <v>8.6999999999999993</v>
      </c>
      <c r="B20">
        <v>8.6</v>
      </c>
      <c r="C20" t="s">
        <v>107</v>
      </c>
    </row>
    <row r="21" spans="1:3" x14ac:dyDescent="0.25">
      <c r="A21">
        <v>15.1</v>
      </c>
      <c r="B21">
        <v>7.9</v>
      </c>
      <c r="C21" t="s">
        <v>107</v>
      </c>
    </row>
    <row r="22" spans="1:3" x14ac:dyDescent="0.25">
      <c r="A22">
        <v>14.6</v>
      </c>
      <c r="B22">
        <v>8.1</v>
      </c>
      <c r="C22" t="s">
        <v>107</v>
      </c>
    </row>
    <row r="23" spans="1:3" x14ac:dyDescent="0.25">
      <c r="A23">
        <v>17.600000000000001</v>
      </c>
      <c r="B23">
        <v>9.6</v>
      </c>
      <c r="C23" t="s">
        <v>107</v>
      </c>
    </row>
    <row r="24" spans="1:3" x14ac:dyDescent="0.25">
      <c r="A24">
        <v>20.6</v>
      </c>
      <c r="B24">
        <v>10.199999999999999</v>
      </c>
      <c r="C24" t="s">
        <v>107</v>
      </c>
    </row>
    <row r="25" spans="1:3" x14ac:dyDescent="0.25">
      <c r="A25">
        <v>19.600000000000001</v>
      </c>
      <c r="B25">
        <v>10.5</v>
      </c>
      <c r="C25" t="s">
        <v>107</v>
      </c>
    </row>
    <row r="26" spans="1:3" x14ac:dyDescent="0.25">
      <c r="A26">
        <v>27.4</v>
      </c>
      <c r="B26">
        <v>8.1999999999999993</v>
      </c>
      <c r="C26" t="s">
        <v>107</v>
      </c>
    </row>
    <row r="27" spans="1:3" x14ac:dyDescent="0.25">
      <c r="A27">
        <v>29.4</v>
      </c>
      <c r="B27">
        <v>11</v>
      </c>
      <c r="C27" t="s">
        <v>107</v>
      </c>
    </row>
    <row r="28" spans="1:3" x14ac:dyDescent="0.25">
      <c r="A28">
        <v>5</v>
      </c>
      <c r="B28">
        <v>6.7</v>
      </c>
      <c r="C28" t="s">
        <v>108</v>
      </c>
    </row>
    <row r="29" spans="1:3" x14ac:dyDescent="0.25">
      <c r="A29">
        <v>7.8</v>
      </c>
      <c r="B29">
        <v>7.1</v>
      </c>
      <c r="C29" t="s">
        <v>108</v>
      </c>
    </row>
    <row r="30" spans="1:3" x14ac:dyDescent="0.25">
      <c r="A30">
        <v>14.6</v>
      </c>
      <c r="B30">
        <v>11.2</v>
      </c>
      <c r="C30" t="s">
        <v>108</v>
      </c>
    </row>
    <row r="31" spans="1:3" x14ac:dyDescent="0.25">
      <c r="A31">
        <v>16.8</v>
      </c>
      <c r="B31">
        <v>11.4</v>
      </c>
      <c r="C31" t="s">
        <v>108</v>
      </c>
    </row>
    <row r="32" spans="1:3" x14ac:dyDescent="0.25">
      <c r="A32">
        <v>17.7</v>
      </c>
      <c r="B32">
        <v>9.4</v>
      </c>
      <c r="C32" t="s">
        <v>108</v>
      </c>
    </row>
    <row r="33" spans="1:3" x14ac:dyDescent="0.25">
      <c r="A33">
        <v>19.8</v>
      </c>
      <c r="B33">
        <v>10.7</v>
      </c>
      <c r="C33" t="s">
        <v>108</v>
      </c>
    </row>
    <row r="34" spans="1:3" x14ac:dyDescent="0.25">
      <c r="A34">
        <v>19.600000000000001</v>
      </c>
      <c r="B34">
        <v>13.1</v>
      </c>
      <c r="C34" t="s">
        <v>108</v>
      </c>
    </row>
    <row r="35" spans="1:3" x14ac:dyDescent="0.25">
      <c r="A35">
        <v>22.5</v>
      </c>
      <c r="B35">
        <v>9.4</v>
      </c>
      <c r="C35" t="s">
        <v>108</v>
      </c>
    </row>
    <row r="36" spans="1:3" x14ac:dyDescent="0.25">
      <c r="A36">
        <v>23.6</v>
      </c>
      <c r="B36">
        <v>11.6</v>
      </c>
      <c r="C36" t="s">
        <v>108</v>
      </c>
    </row>
    <row r="37" spans="1:3" x14ac:dyDescent="0.25">
      <c r="A37">
        <v>24.4</v>
      </c>
      <c r="B37">
        <v>10.199999999999999</v>
      </c>
      <c r="C37" t="s">
        <v>108</v>
      </c>
    </row>
    <row r="38" spans="1:3" x14ac:dyDescent="0.25">
      <c r="A38">
        <v>26</v>
      </c>
      <c r="B38">
        <v>12.5</v>
      </c>
      <c r="C38" t="s">
        <v>108</v>
      </c>
    </row>
    <row r="39" spans="1:3" x14ac:dyDescent="0.25">
      <c r="A39">
        <v>29.4</v>
      </c>
      <c r="B39">
        <v>11.8</v>
      </c>
      <c r="C39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P12" sqref="P12"/>
    </sheetView>
  </sheetViews>
  <sheetFormatPr defaultRowHeight="15" x14ac:dyDescent="0.25"/>
  <cols>
    <col min="12" max="12" width="11.28515625" customWidth="1"/>
    <col min="13" max="13" width="9.140625" style="13"/>
  </cols>
  <sheetData>
    <row r="1" spans="1:13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165</v>
      </c>
      <c r="M1" s="13" t="s">
        <v>166</v>
      </c>
    </row>
    <row r="2" spans="1:13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  <c r="L2">
        <v>4</v>
      </c>
      <c r="M2" s="13">
        <v>5.6</v>
      </c>
    </row>
    <row r="3" spans="1:13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  <c r="L3">
        <v>5</v>
      </c>
      <c r="M3" s="13">
        <v>4.5</v>
      </c>
    </row>
    <row r="4" spans="1:13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  <c r="L4">
        <v>7</v>
      </c>
      <c r="M4" s="13">
        <v>2.8</v>
      </c>
    </row>
    <row r="5" spans="1:13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  <c r="L5">
        <v>5</v>
      </c>
      <c r="M5" s="13">
        <v>1.4</v>
      </c>
    </row>
    <row r="6" spans="1:13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  <c r="L6">
        <v>7</v>
      </c>
      <c r="M6" s="13">
        <v>2.5</v>
      </c>
    </row>
    <row r="7" spans="1:13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  <c r="L7">
        <v>2</v>
      </c>
      <c r="M7" s="13">
        <v>2.1</v>
      </c>
    </row>
    <row r="8" spans="1:13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  <c r="L8">
        <v>0</v>
      </c>
      <c r="M8" s="13">
        <v>3.3</v>
      </c>
    </row>
    <row r="9" spans="1:13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  <c r="L9">
        <v>1</v>
      </c>
      <c r="M9" s="13">
        <v>6.7</v>
      </c>
    </row>
    <row r="10" spans="1:13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  <c r="L10">
        <v>4</v>
      </c>
      <c r="M10" s="13">
        <v>4.9000000000000004</v>
      </c>
    </row>
    <row r="11" spans="1:13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  <c r="L11">
        <v>3</v>
      </c>
      <c r="M11" s="13">
        <v>6.2</v>
      </c>
    </row>
    <row r="12" spans="1:13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  <c r="L12">
        <v>2</v>
      </c>
      <c r="M12" s="13">
        <v>6.1</v>
      </c>
    </row>
    <row r="13" spans="1:13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  <c r="L13">
        <v>2</v>
      </c>
      <c r="M13" s="13">
        <v>3.8</v>
      </c>
    </row>
    <row r="14" spans="1:13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  <c r="L14">
        <v>1</v>
      </c>
      <c r="M14" s="13">
        <v>6.9</v>
      </c>
    </row>
    <row r="15" spans="1:13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  <c r="L15">
        <v>7</v>
      </c>
      <c r="M15" s="13">
        <v>6.4</v>
      </c>
    </row>
    <row r="16" spans="1:13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  <c r="L16">
        <v>7</v>
      </c>
      <c r="M16" s="13">
        <v>7</v>
      </c>
    </row>
    <row r="17" spans="1:13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  <c r="L17">
        <v>1</v>
      </c>
      <c r="M17" s="13">
        <v>1.4</v>
      </c>
    </row>
    <row r="18" spans="1:13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  <c r="L18">
        <v>4</v>
      </c>
      <c r="M18" s="13">
        <v>8.1</v>
      </c>
    </row>
    <row r="19" spans="1:13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  <c r="L19">
        <v>3</v>
      </c>
      <c r="M19" s="13">
        <v>5.0999999999999996</v>
      </c>
    </row>
    <row r="20" spans="1:13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  <c r="L20">
        <v>3</v>
      </c>
      <c r="M20" s="13">
        <v>10.8</v>
      </c>
    </row>
    <row r="21" spans="1:13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  <c r="L21">
        <v>7</v>
      </c>
      <c r="M21" s="13">
        <v>3.8</v>
      </c>
    </row>
    <row r="22" spans="1:13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  <c r="L22">
        <v>5</v>
      </c>
      <c r="M22" s="13">
        <v>6.2</v>
      </c>
    </row>
    <row r="23" spans="1:13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  <c r="L23">
        <v>3</v>
      </c>
      <c r="M23" s="13">
        <v>3.3</v>
      </c>
    </row>
    <row r="24" spans="1:13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  <c r="L24">
        <v>5</v>
      </c>
      <c r="M24" s="13">
        <v>3.9</v>
      </c>
    </row>
    <row r="25" spans="1:13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  <c r="L25">
        <v>6</v>
      </c>
      <c r="M25" s="13">
        <v>4.5999999999999996</v>
      </c>
    </row>
    <row r="26" spans="1:13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  <c r="L26">
        <v>7</v>
      </c>
      <c r="M26" s="13">
        <v>5.3</v>
      </c>
    </row>
    <row r="27" spans="1:13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  <c r="L27">
        <v>5</v>
      </c>
      <c r="M27" s="13">
        <v>5</v>
      </c>
    </row>
    <row r="28" spans="1:13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  <c r="L28">
        <v>0</v>
      </c>
      <c r="M28" s="13">
        <v>5.3</v>
      </c>
    </row>
    <row r="29" spans="1:13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  <c r="L29">
        <v>2</v>
      </c>
      <c r="M29" s="13">
        <v>8.5</v>
      </c>
    </row>
    <row r="30" spans="1:13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  <c r="L30">
        <v>5</v>
      </c>
      <c r="M30" s="13">
        <v>4.7</v>
      </c>
    </row>
    <row r="31" spans="1:13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  <c r="L31">
        <v>0</v>
      </c>
      <c r="M31" s="13">
        <v>4.5</v>
      </c>
    </row>
    <row r="32" spans="1:13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  <c r="L32">
        <v>3</v>
      </c>
      <c r="M32" s="13">
        <v>1.7</v>
      </c>
    </row>
    <row r="33" spans="1:13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  <c r="L33">
        <v>5</v>
      </c>
      <c r="M33" s="13">
        <v>2.9</v>
      </c>
    </row>
    <row r="34" spans="1:13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  <c r="L34">
        <v>2</v>
      </c>
      <c r="M34" s="13">
        <v>3.2</v>
      </c>
    </row>
    <row r="35" spans="1:13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  <c r="L35">
        <v>4</v>
      </c>
      <c r="M35" s="13">
        <v>3.5</v>
      </c>
    </row>
    <row r="36" spans="1:13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  <c r="L36">
        <v>3</v>
      </c>
      <c r="M36" s="13">
        <v>4.5</v>
      </c>
    </row>
    <row r="37" spans="1:13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  <c r="L37">
        <v>7</v>
      </c>
      <c r="M37" s="13">
        <v>7.3</v>
      </c>
    </row>
    <row r="38" spans="1:13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  <c r="L38">
        <v>6</v>
      </c>
      <c r="M38" s="13">
        <v>5.6</v>
      </c>
    </row>
    <row r="39" spans="1:13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  <c r="L39">
        <v>4</v>
      </c>
      <c r="M39" s="13">
        <v>5.5</v>
      </c>
    </row>
    <row r="40" spans="1:13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  <c r="L40">
        <v>2</v>
      </c>
      <c r="M40" s="13">
        <v>4.7</v>
      </c>
    </row>
    <row r="41" spans="1:13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  <c r="L41">
        <v>2</v>
      </c>
      <c r="M41" s="13">
        <v>3.9</v>
      </c>
    </row>
    <row r="42" spans="1:13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  <c r="L42">
        <v>2</v>
      </c>
      <c r="M42" s="13">
        <v>4.5999999999999996</v>
      </c>
    </row>
    <row r="43" spans="1:13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  <c r="L43">
        <v>5</v>
      </c>
      <c r="M43" s="13">
        <v>5.7</v>
      </c>
    </row>
    <row r="44" spans="1:13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  <c r="L44">
        <v>7</v>
      </c>
      <c r="M44" s="13">
        <v>9</v>
      </c>
    </row>
    <row r="45" spans="1:13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  <c r="L45">
        <v>6</v>
      </c>
      <c r="M45" s="13">
        <v>2.7</v>
      </c>
    </row>
    <row r="46" spans="1:13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  <c r="L46">
        <v>7</v>
      </c>
      <c r="M46" s="13">
        <v>7.2</v>
      </c>
    </row>
    <row r="47" spans="1:13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  <c r="L47">
        <v>1</v>
      </c>
      <c r="M47" s="13">
        <v>5</v>
      </c>
    </row>
    <row r="48" spans="1:13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  <c r="L48">
        <v>1</v>
      </c>
      <c r="M48" s="13">
        <v>4.7</v>
      </c>
    </row>
    <row r="49" spans="1:13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  <c r="L49">
        <v>2</v>
      </c>
      <c r="M49" s="13">
        <v>6.4</v>
      </c>
    </row>
    <row r="50" spans="1:13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  <c r="L50">
        <v>3</v>
      </c>
      <c r="M50" s="13">
        <v>5.3</v>
      </c>
    </row>
    <row r="51" spans="1:13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  <c r="L51">
        <v>4</v>
      </c>
      <c r="M51" s="13">
        <v>2.5</v>
      </c>
    </row>
    <row r="52" spans="1:13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  <c r="L52">
        <v>3</v>
      </c>
      <c r="M52" s="13">
        <v>5.5</v>
      </c>
    </row>
    <row r="53" spans="1:13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  <c r="L53">
        <v>1</v>
      </c>
      <c r="M53" s="13">
        <v>7</v>
      </c>
    </row>
    <row r="54" spans="1:13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  <c r="L54">
        <v>6</v>
      </c>
      <c r="M54" s="13">
        <v>4.3</v>
      </c>
    </row>
    <row r="55" spans="1:13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  <c r="L55">
        <v>5</v>
      </c>
      <c r="M55" s="13">
        <v>4.0999999999999996</v>
      </c>
    </row>
    <row r="56" spans="1:13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  <c r="L56">
        <v>6</v>
      </c>
      <c r="M56" s="13">
        <v>6.5</v>
      </c>
    </row>
    <row r="57" spans="1:13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  <c r="L57">
        <v>5</v>
      </c>
      <c r="M57" s="13">
        <v>4</v>
      </c>
    </row>
    <row r="58" spans="1:13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  <c r="L58">
        <v>6</v>
      </c>
      <c r="M58" s="13">
        <v>-0.9</v>
      </c>
    </row>
    <row r="59" spans="1:13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  <c r="L59">
        <v>1</v>
      </c>
      <c r="M59" s="13">
        <v>5.0999999999999996</v>
      </c>
    </row>
    <row r="60" spans="1:13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  <c r="L60">
        <v>1</v>
      </c>
      <c r="M60" s="13">
        <v>5.9</v>
      </c>
    </row>
    <row r="61" spans="1:13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  <c r="L61">
        <v>5</v>
      </c>
      <c r="M61" s="13">
        <v>6.6</v>
      </c>
    </row>
    <row r="62" spans="1:13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  <c r="L62">
        <v>7</v>
      </c>
      <c r="M62" s="13">
        <v>1.7</v>
      </c>
    </row>
    <row r="63" spans="1:13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  <c r="L63">
        <v>1</v>
      </c>
      <c r="M63" s="13">
        <v>4</v>
      </c>
    </row>
    <row r="64" spans="1:13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  <c r="L64">
        <v>1</v>
      </c>
      <c r="M64" s="13">
        <v>3.6</v>
      </c>
    </row>
    <row r="65" spans="1:13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  <c r="L65">
        <v>5</v>
      </c>
      <c r="M65" s="13">
        <v>2.5</v>
      </c>
    </row>
    <row r="66" spans="1:13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  <c r="L66">
        <v>1</v>
      </c>
      <c r="M66" s="13">
        <v>1.4</v>
      </c>
    </row>
    <row r="67" spans="1:13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  <c r="L67">
        <v>2</v>
      </c>
      <c r="M67" s="13">
        <v>2.1</v>
      </c>
    </row>
    <row r="68" spans="1:13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  <c r="L68">
        <v>6</v>
      </c>
      <c r="M68" s="13">
        <v>6.7</v>
      </c>
    </row>
    <row r="69" spans="1:13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  <c r="L69">
        <v>2</v>
      </c>
      <c r="M69" s="13">
        <v>4.5999999999999996</v>
      </c>
    </row>
    <row r="70" spans="1:13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  <c r="L70">
        <v>7</v>
      </c>
      <c r="M70" s="13">
        <v>5.3</v>
      </c>
    </row>
    <row r="71" spans="1:13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  <c r="L71">
        <v>2</v>
      </c>
      <c r="M71" s="13">
        <v>3.6</v>
      </c>
    </row>
    <row r="72" spans="1:13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  <c r="L72">
        <v>7</v>
      </c>
      <c r="M72" s="13">
        <v>7.7</v>
      </c>
    </row>
    <row r="73" spans="1:13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  <c r="L73">
        <v>4</v>
      </c>
      <c r="M73" s="13">
        <v>6.4</v>
      </c>
    </row>
    <row r="74" spans="1:13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  <c r="L74">
        <v>4</v>
      </c>
      <c r="M74" s="13">
        <v>9.4</v>
      </c>
    </row>
    <row r="75" spans="1:13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  <c r="L75">
        <v>3</v>
      </c>
      <c r="M75" s="13">
        <v>7.2</v>
      </c>
    </row>
    <row r="76" spans="1:13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  <c r="L76">
        <v>2</v>
      </c>
      <c r="M76" s="13">
        <v>0.4</v>
      </c>
    </row>
    <row r="77" spans="1:13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  <c r="L77">
        <v>7</v>
      </c>
      <c r="M77" s="13">
        <v>4.5</v>
      </c>
    </row>
    <row r="78" spans="1:13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  <c r="L78">
        <v>2</v>
      </c>
      <c r="M78" s="13">
        <v>7.2</v>
      </c>
    </row>
    <row r="79" spans="1:13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  <c r="L79">
        <v>5</v>
      </c>
      <c r="M79" s="13">
        <v>5.5</v>
      </c>
    </row>
    <row r="80" spans="1:13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  <c r="L80">
        <v>6</v>
      </c>
      <c r="M80" s="13">
        <v>3.3</v>
      </c>
    </row>
    <row r="81" spans="1:13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  <c r="L81">
        <v>3</v>
      </c>
      <c r="M81" s="13">
        <v>7.6</v>
      </c>
    </row>
    <row r="82" spans="1:13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  <c r="L82">
        <v>7</v>
      </c>
      <c r="M82" s="13">
        <v>3.9</v>
      </c>
    </row>
    <row r="83" spans="1:13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  <c r="L83">
        <v>5</v>
      </c>
      <c r="M83" s="13">
        <v>4.2</v>
      </c>
    </row>
    <row r="84" spans="1:13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  <c r="L84">
        <v>0</v>
      </c>
      <c r="M84" s="13">
        <v>6.7</v>
      </c>
    </row>
    <row r="85" spans="1:13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  <c r="L85">
        <v>7</v>
      </c>
      <c r="M85" s="13">
        <v>9.3000000000000007</v>
      </c>
    </row>
    <row r="86" spans="1:13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  <c r="L86">
        <v>5</v>
      </c>
      <c r="M86" s="13">
        <v>6.6</v>
      </c>
    </row>
    <row r="87" spans="1:13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  <c r="L87">
        <v>2</v>
      </c>
      <c r="M87" s="13">
        <v>7.4</v>
      </c>
    </row>
    <row r="88" spans="1:13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  <c r="L88">
        <v>4</v>
      </c>
      <c r="M88" s="13">
        <v>5.5</v>
      </c>
    </row>
    <row r="89" spans="1:13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  <c r="L89">
        <v>2</v>
      </c>
      <c r="M89" s="13">
        <v>5.0999999999999996</v>
      </c>
    </row>
    <row r="90" spans="1:13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  <c r="L90">
        <v>2</v>
      </c>
      <c r="M90" s="13">
        <v>5.5</v>
      </c>
    </row>
    <row r="91" spans="1:13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  <c r="L91">
        <v>2</v>
      </c>
      <c r="M91" s="13">
        <v>3</v>
      </c>
    </row>
    <row r="92" spans="1:13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  <c r="L92">
        <v>7</v>
      </c>
      <c r="M92" s="13">
        <v>5.5</v>
      </c>
    </row>
    <row r="93" spans="1:13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  <c r="L93">
        <v>6</v>
      </c>
      <c r="M93" s="13">
        <v>4.7</v>
      </c>
    </row>
    <row r="94" spans="1:13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  <c r="L94">
        <v>5</v>
      </c>
      <c r="M94" s="13">
        <v>4.3</v>
      </c>
    </row>
    <row r="95" spans="1:13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  <c r="L95">
        <v>2</v>
      </c>
      <c r="M95" s="13">
        <v>3.4</v>
      </c>
    </row>
    <row r="96" spans="1:13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  <c r="L96">
        <v>6</v>
      </c>
      <c r="M96" s="13">
        <v>5.8</v>
      </c>
    </row>
    <row r="97" spans="1:13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  <c r="L97">
        <v>7</v>
      </c>
      <c r="M97" s="13">
        <v>7.4</v>
      </c>
    </row>
    <row r="98" spans="1:13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  <c r="L98">
        <v>4</v>
      </c>
      <c r="M98" s="13">
        <v>8.8000000000000007</v>
      </c>
    </row>
    <row r="99" spans="1:13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  <c r="L99">
        <v>1</v>
      </c>
      <c r="M99" s="13">
        <v>7.2</v>
      </c>
    </row>
    <row r="100" spans="1:13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  <c r="L100">
        <v>6</v>
      </c>
      <c r="M100" s="13">
        <v>7</v>
      </c>
    </row>
    <row r="101" spans="1:13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  <c r="L101">
        <v>6</v>
      </c>
      <c r="M101" s="13">
        <v>6.5</v>
      </c>
    </row>
    <row r="102" spans="1:13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  <c r="L102">
        <v>5</v>
      </c>
      <c r="M102" s="13">
        <v>4.7</v>
      </c>
    </row>
    <row r="103" spans="1:13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  <c r="L103">
        <v>4</v>
      </c>
      <c r="M103" s="13">
        <v>5.4</v>
      </c>
    </row>
    <row r="104" spans="1:13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  <c r="L104">
        <v>2</v>
      </c>
      <c r="M104" s="13">
        <v>4.5</v>
      </c>
    </row>
    <row r="105" spans="1:13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  <c r="L105">
        <v>0</v>
      </c>
      <c r="M105" s="13">
        <v>5.3</v>
      </c>
    </row>
    <row r="106" spans="1:13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  <c r="L106">
        <v>2</v>
      </c>
      <c r="M106" s="13">
        <v>6.8</v>
      </c>
    </row>
    <row r="107" spans="1:13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  <c r="L107">
        <v>6</v>
      </c>
      <c r="M107" s="13">
        <v>6.3</v>
      </c>
    </row>
    <row r="108" spans="1:13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  <c r="L108">
        <v>4</v>
      </c>
      <c r="M108" s="13">
        <v>3.8</v>
      </c>
    </row>
    <row r="109" spans="1:13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  <c r="L109">
        <v>7</v>
      </c>
      <c r="M109" s="13">
        <v>3.7</v>
      </c>
    </row>
    <row r="110" spans="1:13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  <c r="L110">
        <v>3</v>
      </c>
      <c r="M110" s="13">
        <v>5.8</v>
      </c>
    </row>
    <row r="111" spans="1:13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  <c r="L111">
        <v>2</v>
      </c>
      <c r="M111" s="13">
        <v>5</v>
      </c>
    </row>
    <row r="112" spans="1:13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  <c r="L112">
        <v>0</v>
      </c>
      <c r="M112" s="13">
        <v>3.9</v>
      </c>
    </row>
    <row r="113" spans="1:13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  <c r="L113">
        <v>2</v>
      </c>
      <c r="M113" s="13">
        <v>2.4</v>
      </c>
    </row>
    <row r="114" spans="1:13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  <c r="L114">
        <v>7</v>
      </c>
      <c r="M114" s="13">
        <v>4.7</v>
      </c>
    </row>
    <row r="115" spans="1:13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  <c r="L115">
        <v>0</v>
      </c>
      <c r="M115" s="13">
        <v>6.3</v>
      </c>
    </row>
    <row r="116" spans="1:13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  <c r="L116">
        <v>5</v>
      </c>
      <c r="M116" s="13">
        <v>9.3000000000000007</v>
      </c>
    </row>
    <row r="117" spans="1:13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  <c r="L117">
        <v>0</v>
      </c>
      <c r="M117" s="13">
        <v>4.3</v>
      </c>
    </row>
    <row r="118" spans="1:13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  <c r="L118">
        <v>6</v>
      </c>
      <c r="M118" s="13">
        <v>4</v>
      </c>
    </row>
    <row r="119" spans="1:13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  <c r="L119">
        <v>2</v>
      </c>
      <c r="M119" s="13">
        <v>9.6</v>
      </c>
    </row>
    <row r="120" spans="1:13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  <c r="L120">
        <v>4</v>
      </c>
      <c r="M120" s="13">
        <v>7</v>
      </c>
    </row>
    <row r="121" spans="1:13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  <c r="L121">
        <v>3</v>
      </c>
      <c r="M121" s="13">
        <v>3.2</v>
      </c>
    </row>
    <row r="122" spans="1:13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  <c r="L122">
        <v>7</v>
      </c>
      <c r="M122" s="13">
        <v>2</v>
      </c>
    </row>
    <row r="123" spans="1:13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  <c r="L123">
        <v>7</v>
      </c>
      <c r="M123" s="13">
        <v>5.3</v>
      </c>
    </row>
    <row r="124" spans="1:13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  <c r="L124">
        <v>4</v>
      </c>
      <c r="M124" s="13">
        <v>6.1</v>
      </c>
    </row>
    <row r="125" spans="1:13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  <c r="L125">
        <v>7</v>
      </c>
      <c r="M125" s="13">
        <v>3.1</v>
      </c>
    </row>
    <row r="126" spans="1:13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  <c r="L126">
        <v>3</v>
      </c>
      <c r="M126" s="13">
        <v>5.3</v>
      </c>
    </row>
    <row r="127" spans="1:13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  <c r="L127">
        <v>1</v>
      </c>
      <c r="M127" s="13">
        <v>6.5</v>
      </c>
    </row>
    <row r="128" spans="1:13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  <c r="L128">
        <v>6</v>
      </c>
      <c r="M128" s="13">
        <v>5</v>
      </c>
    </row>
    <row r="129" spans="1:13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  <c r="L129">
        <v>0</v>
      </c>
      <c r="M129" s="13">
        <v>7.2</v>
      </c>
    </row>
    <row r="130" spans="1:13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  <c r="L130">
        <v>5</v>
      </c>
      <c r="M130" s="13">
        <v>2.5</v>
      </c>
    </row>
    <row r="131" spans="1:13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  <c r="L131">
        <v>6</v>
      </c>
      <c r="M131" s="13">
        <v>3.5</v>
      </c>
    </row>
    <row r="132" spans="1:13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  <c r="L132">
        <v>5</v>
      </c>
      <c r="M132" s="13">
        <v>3.3</v>
      </c>
    </row>
    <row r="133" spans="1:13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  <c r="L133">
        <v>0</v>
      </c>
      <c r="M133" s="13">
        <v>8.5</v>
      </c>
    </row>
    <row r="134" spans="1:13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  <c r="L134">
        <v>5</v>
      </c>
      <c r="M134" s="13">
        <v>6.5</v>
      </c>
    </row>
    <row r="135" spans="1:13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  <c r="L135">
        <v>2</v>
      </c>
      <c r="M135" s="13">
        <v>6.6</v>
      </c>
    </row>
    <row r="136" spans="1:13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  <c r="L136">
        <v>7</v>
      </c>
      <c r="M136" s="13">
        <v>5.2</v>
      </c>
    </row>
    <row r="137" spans="1:13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  <c r="L137">
        <v>6</v>
      </c>
      <c r="M137" s="13">
        <v>7.7</v>
      </c>
    </row>
    <row r="138" spans="1:13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  <c r="L138">
        <v>7</v>
      </c>
      <c r="M138" s="13">
        <v>3.3</v>
      </c>
    </row>
    <row r="139" spans="1:13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  <c r="L139">
        <v>2</v>
      </c>
      <c r="M139" s="13">
        <v>3.6</v>
      </c>
    </row>
    <row r="140" spans="1:13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  <c r="L140">
        <v>5</v>
      </c>
      <c r="M140" s="13">
        <v>3.4</v>
      </c>
    </row>
    <row r="141" spans="1:13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  <c r="L141">
        <v>2</v>
      </c>
      <c r="M141" s="13">
        <v>6</v>
      </c>
    </row>
    <row r="142" spans="1:13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  <c r="L142">
        <v>3</v>
      </c>
      <c r="M142" s="13">
        <v>2.5</v>
      </c>
    </row>
    <row r="143" spans="1:13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  <c r="L143">
        <v>0</v>
      </c>
      <c r="M143" s="13">
        <v>0.1</v>
      </c>
    </row>
    <row r="144" spans="1:13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  <c r="L144">
        <v>2</v>
      </c>
      <c r="M144" s="13">
        <v>5.2</v>
      </c>
    </row>
    <row r="145" spans="1:13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  <c r="L145">
        <v>2</v>
      </c>
      <c r="M145" s="13">
        <v>8.4</v>
      </c>
    </row>
    <row r="146" spans="1:13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  <c r="L146">
        <v>2</v>
      </c>
      <c r="M146" s="13">
        <v>4.4000000000000004</v>
      </c>
    </row>
    <row r="147" spans="1:13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  <c r="L147">
        <v>5</v>
      </c>
      <c r="M147" s="13">
        <v>5.0999999999999996</v>
      </c>
    </row>
    <row r="148" spans="1:13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  <c r="L148">
        <v>3</v>
      </c>
      <c r="M148" s="13">
        <v>5.3</v>
      </c>
    </row>
    <row r="149" spans="1:13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  <c r="L149">
        <v>1</v>
      </c>
      <c r="M149" s="13">
        <v>6.5</v>
      </c>
    </row>
    <row r="150" spans="1:13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  <c r="L150">
        <v>1</v>
      </c>
      <c r="M150" s="13">
        <v>2.5</v>
      </c>
    </row>
    <row r="151" spans="1:13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  <c r="L151">
        <v>1</v>
      </c>
      <c r="M151" s="13">
        <v>3.3</v>
      </c>
    </row>
    <row r="152" spans="1:13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  <c r="L152">
        <v>6</v>
      </c>
      <c r="M152" s="13">
        <v>1.9</v>
      </c>
    </row>
    <row r="153" spans="1:13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  <c r="L153">
        <v>3</v>
      </c>
      <c r="M153" s="13">
        <v>4.9000000000000004</v>
      </c>
    </row>
    <row r="154" spans="1:13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  <c r="L154">
        <v>5</v>
      </c>
      <c r="M154" s="13">
        <v>5</v>
      </c>
    </row>
    <row r="155" spans="1:13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  <c r="L155">
        <v>1</v>
      </c>
      <c r="M155" s="13">
        <v>4.0999999999999996</v>
      </c>
    </row>
    <row r="156" spans="1:13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  <c r="L156">
        <v>0</v>
      </c>
      <c r="M156" s="13">
        <v>8.5</v>
      </c>
    </row>
    <row r="157" spans="1:13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  <c r="L157">
        <v>7</v>
      </c>
      <c r="M157" s="13">
        <v>6.2</v>
      </c>
    </row>
    <row r="158" spans="1:13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  <c r="L158">
        <v>1</v>
      </c>
      <c r="M158" s="13">
        <v>5.4</v>
      </c>
    </row>
    <row r="159" spans="1:13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  <c r="L159">
        <v>5</v>
      </c>
      <c r="M159" s="13">
        <v>4.7</v>
      </c>
    </row>
    <row r="160" spans="1:13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  <c r="L160">
        <v>7</v>
      </c>
      <c r="M160" s="13">
        <v>4</v>
      </c>
    </row>
    <row r="161" spans="1:13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  <c r="L161">
        <v>5</v>
      </c>
      <c r="M161" s="13">
        <v>6.2</v>
      </c>
    </row>
    <row r="162" spans="1:13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  <c r="L162">
        <v>5</v>
      </c>
      <c r="M162" s="13">
        <v>5.4</v>
      </c>
    </row>
    <row r="163" spans="1:13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  <c r="L163">
        <v>4</v>
      </c>
      <c r="M163" s="13">
        <v>3.3</v>
      </c>
    </row>
    <row r="164" spans="1:13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  <c r="L164">
        <v>7</v>
      </c>
      <c r="M164" s="13">
        <v>9.1999999999999993</v>
      </c>
    </row>
    <row r="165" spans="1:13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  <c r="L165">
        <v>1</v>
      </c>
      <c r="M165" s="13">
        <v>7.5</v>
      </c>
    </row>
    <row r="166" spans="1:13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  <c r="L166">
        <v>0</v>
      </c>
      <c r="M166" s="13">
        <v>5.0999999999999996</v>
      </c>
    </row>
    <row r="167" spans="1:13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  <c r="L167">
        <v>0</v>
      </c>
      <c r="M167" s="13">
        <v>-0.6</v>
      </c>
    </row>
    <row r="168" spans="1:13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  <c r="L168">
        <v>5</v>
      </c>
      <c r="M168" s="13">
        <v>6</v>
      </c>
    </row>
    <row r="169" spans="1:13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  <c r="L169">
        <v>0</v>
      </c>
      <c r="M169" s="13">
        <v>8.9</v>
      </c>
    </row>
    <row r="170" spans="1:13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  <c r="L170">
        <v>5</v>
      </c>
      <c r="M170" s="13">
        <v>4.3</v>
      </c>
    </row>
    <row r="171" spans="1:13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  <c r="L171">
        <v>2</v>
      </c>
      <c r="M171" s="13">
        <v>5.5</v>
      </c>
    </row>
    <row r="172" spans="1:13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  <c r="L172">
        <v>7</v>
      </c>
      <c r="M172" s="13">
        <v>5.6</v>
      </c>
    </row>
    <row r="173" spans="1:13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  <c r="L173">
        <v>6</v>
      </c>
      <c r="M173" s="13">
        <v>2.9</v>
      </c>
    </row>
    <row r="174" spans="1:13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  <c r="L174">
        <v>7</v>
      </c>
      <c r="M174" s="13">
        <v>1.4</v>
      </c>
    </row>
    <row r="175" spans="1:13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  <c r="L175">
        <v>0</v>
      </c>
      <c r="M175" s="13">
        <v>4.2</v>
      </c>
    </row>
    <row r="176" spans="1:13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  <c r="L176">
        <v>7</v>
      </c>
      <c r="M176" s="13">
        <v>3</v>
      </c>
    </row>
    <row r="177" spans="1:13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  <c r="L177">
        <v>1</v>
      </c>
      <c r="M177" s="13">
        <v>7.3</v>
      </c>
    </row>
    <row r="178" spans="1:13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  <c r="L178">
        <v>3</v>
      </c>
      <c r="M178" s="13">
        <v>4.4000000000000004</v>
      </c>
    </row>
    <row r="179" spans="1:13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  <c r="L179">
        <v>3</v>
      </c>
      <c r="M179" s="13">
        <v>4.7</v>
      </c>
    </row>
    <row r="180" spans="1:13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  <c r="L180">
        <v>5</v>
      </c>
      <c r="M180" s="13">
        <v>1.9</v>
      </c>
    </row>
    <row r="181" spans="1:13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  <c r="L181">
        <v>0</v>
      </c>
      <c r="M181" s="13">
        <v>4.9000000000000004</v>
      </c>
    </row>
    <row r="182" spans="1:13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  <c r="L182">
        <v>1</v>
      </c>
      <c r="M182" s="13">
        <v>7.2</v>
      </c>
    </row>
    <row r="183" spans="1:13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  <c r="L183">
        <v>3</v>
      </c>
      <c r="M183" s="13">
        <v>7.9</v>
      </c>
    </row>
    <row r="184" spans="1:13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  <c r="L184">
        <v>3</v>
      </c>
      <c r="M184" s="13">
        <v>3.7</v>
      </c>
    </row>
    <row r="185" spans="1:13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  <c r="L185">
        <v>2</v>
      </c>
      <c r="M185" s="13">
        <v>5.8</v>
      </c>
    </row>
    <row r="186" spans="1:13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  <c r="L186">
        <v>5</v>
      </c>
      <c r="M186" s="13">
        <v>10.3</v>
      </c>
    </row>
    <row r="187" spans="1:13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  <c r="L187">
        <v>4</v>
      </c>
      <c r="M187" s="13">
        <v>7.2</v>
      </c>
    </row>
    <row r="188" spans="1:13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  <c r="L188">
        <v>6</v>
      </c>
      <c r="M188" s="13">
        <v>7.3</v>
      </c>
    </row>
    <row r="189" spans="1:13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  <c r="L189">
        <v>7</v>
      </c>
      <c r="M189" s="13">
        <v>6.4</v>
      </c>
    </row>
    <row r="190" spans="1:13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  <c r="L190">
        <v>3</v>
      </c>
      <c r="M190" s="13">
        <v>3.9</v>
      </c>
    </row>
    <row r="191" spans="1:13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  <c r="L191">
        <v>1</v>
      </c>
      <c r="M191" s="13">
        <v>6.8</v>
      </c>
    </row>
    <row r="192" spans="1:13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  <c r="L192">
        <v>7</v>
      </c>
      <c r="M192" s="13">
        <v>2.5</v>
      </c>
    </row>
    <row r="193" spans="1:13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  <c r="L193">
        <v>0</v>
      </c>
      <c r="M193" s="13">
        <v>4.4000000000000004</v>
      </c>
    </row>
    <row r="194" spans="1:13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  <c r="L194">
        <v>6</v>
      </c>
      <c r="M194" s="13">
        <v>3.9</v>
      </c>
    </row>
    <row r="195" spans="1:13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  <c r="L195">
        <v>0</v>
      </c>
      <c r="M195" s="13">
        <v>5.9</v>
      </c>
    </row>
    <row r="196" spans="1:13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  <c r="L196">
        <v>4</v>
      </c>
      <c r="M196" s="13">
        <v>4.8</v>
      </c>
    </row>
    <row r="197" spans="1:13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  <c r="L197">
        <v>0</v>
      </c>
      <c r="M197" s="13">
        <v>0.9</v>
      </c>
    </row>
    <row r="198" spans="1:13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  <c r="L198">
        <v>0</v>
      </c>
      <c r="M198" s="13">
        <v>4.8</v>
      </c>
    </row>
    <row r="199" spans="1:13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  <c r="L199">
        <v>7</v>
      </c>
      <c r="M199" s="13">
        <v>5.3</v>
      </c>
    </row>
    <row r="200" spans="1:13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  <c r="L200">
        <v>0</v>
      </c>
      <c r="M200" s="13">
        <v>9.9</v>
      </c>
    </row>
    <row r="201" spans="1:13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  <c r="L201">
        <v>1</v>
      </c>
      <c r="M201" s="13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ht="15.75" thickBot="1" x14ac:dyDescent="0.3">
      <c r="A1" s="9" t="s">
        <v>168</v>
      </c>
      <c r="B1" s="9" t="s">
        <v>169</v>
      </c>
      <c r="C1" s="9" t="s">
        <v>170</v>
      </c>
    </row>
    <row r="2" spans="1:3" ht="15.75" thickTop="1" x14ac:dyDescent="0.25">
      <c r="A2" s="8">
        <v>62.3</v>
      </c>
      <c r="B2" s="8">
        <v>1</v>
      </c>
      <c r="C2" s="8">
        <v>150</v>
      </c>
    </row>
    <row r="3" spans="1:3" x14ac:dyDescent="0.25">
      <c r="A3" s="6">
        <v>77.400000000000006</v>
      </c>
      <c r="B3" s="6">
        <v>1</v>
      </c>
      <c r="C3" s="6">
        <v>150</v>
      </c>
    </row>
    <row r="4" spans="1:3" x14ac:dyDescent="0.25">
      <c r="A4" s="6">
        <v>55.3</v>
      </c>
      <c r="B4" s="6">
        <v>1</v>
      </c>
      <c r="C4" s="6">
        <v>300</v>
      </c>
    </row>
    <row r="5" spans="1:3" x14ac:dyDescent="0.25">
      <c r="A5" s="6">
        <v>54.2</v>
      </c>
      <c r="B5" s="6">
        <v>1</v>
      </c>
      <c r="C5" s="6">
        <v>300</v>
      </c>
    </row>
    <row r="6" spans="1:3" x14ac:dyDescent="0.25">
      <c r="A6" s="6">
        <v>49.6</v>
      </c>
      <c r="B6" s="6">
        <v>1</v>
      </c>
      <c r="C6" s="6">
        <v>450</v>
      </c>
    </row>
    <row r="7" spans="1:3" x14ac:dyDescent="0.25">
      <c r="A7" s="6">
        <v>61.9</v>
      </c>
      <c r="B7" s="6">
        <v>1</v>
      </c>
      <c r="C7" s="6">
        <v>450</v>
      </c>
    </row>
    <row r="8" spans="1:3" x14ac:dyDescent="0.25">
      <c r="A8" s="6">
        <v>39.4</v>
      </c>
      <c r="B8" s="6">
        <v>1</v>
      </c>
      <c r="C8" s="6">
        <v>600</v>
      </c>
    </row>
    <row r="9" spans="1:3" x14ac:dyDescent="0.25">
      <c r="A9" s="6">
        <v>45.7</v>
      </c>
      <c r="B9" s="6">
        <v>1</v>
      </c>
      <c r="C9" s="6">
        <v>600</v>
      </c>
    </row>
    <row r="10" spans="1:3" x14ac:dyDescent="0.25">
      <c r="A10" s="6">
        <v>31.3</v>
      </c>
      <c r="B10" s="6">
        <v>1</v>
      </c>
      <c r="C10" s="6">
        <v>750</v>
      </c>
    </row>
    <row r="11" spans="1:3" x14ac:dyDescent="0.25">
      <c r="A11" s="6">
        <v>44.9</v>
      </c>
      <c r="B11" s="6">
        <v>1</v>
      </c>
      <c r="C11" s="6">
        <v>750</v>
      </c>
    </row>
    <row r="12" spans="1:3" x14ac:dyDescent="0.25">
      <c r="A12" s="6">
        <v>36.799999999999997</v>
      </c>
      <c r="B12" s="6">
        <v>1</v>
      </c>
      <c r="C12" s="6">
        <v>900</v>
      </c>
    </row>
    <row r="13" spans="1:3" x14ac:dyDescent="0.25">
      <c r="A13" s="6">
        <v>41.9</v>
      </c>
      <c r="B13" s="6">
        <v>1</v>
      </c>
      <c r="C13" s="6">
        <v>900</v>
      </c>
    </row>
    <row r="14" spans="1:3" x14ac:dyDescent="0.25">
      <c r="A14" s="6">
        <v>77.8</v>
      </c>
      <c r="B14" s="6">
        <v>2</v>
      </c>
      <c r="C14" s="6">
        <v>150</v>
      </c>
    </row>
    <row r="15" spans="1:3" x14ac:dyDescent="0.25">
      <c r="A15" s="6">
        <v>75.599999999999994</v>
      </c>
      <c r="B15" s="6">
        <v>2</v>
      </c>
      <c r="C15" s="6">
        <v>150</v>
      </c>
    </row>
    <row r="16" spans="1:3" x14ac:dyDescent="0.25">
      <c r="A16" s="6">
        <v>69.099999999999994</v>
      </c>
      <c r="B16" s="6">
        <v>2</v>
      </c>
      <c r="C16" s="6">
        <v>300</v>
      </c>
    </row>
    <row r="17" spans="1:3" x14ac:dyDescent="0.25">
      <c r="A17" s="6">
        <v>78</v>
      </c>
      <c r="B17" s="6">
        <v>2</v>
      </c>
      <c r="C17" s="6">
        <v>300</v>
      </c>
    </row>
    <row r="18" spans="1:3" x14ac:dyDescent="0.25">
      <c r="A18" s="6">
        <v>57</v>
      </c>
      <c r="B18" s="6">
        <v>2</v>
      </c>
      <c r="C18" s="6">
        <v>450</v>
      </c>
    </row>
    <row r="19" spans="1:3" x14ac:dyDescent="0.25">
      <c r="A19" s="6">
        <v>71.099999999999994</v>
      </c>
      <c r="B19" s="6">
        <v>2</v>
      </c>
      <c r="C19" s="6">
        <v>450</v>
      </c>
    </row>
    <row r="20" spans="1:3" x14ac:dyDescent="0.25">
      <c r="A20" s="6">
        <v>62.9</v>
      </c>
      <c r="B20" s="6">
        <v>2</v>
      </c>
      <c r="C20" s="6">
        <v>600</v>
      </c>
    </row>
    <row r="21" spans="1:3" x14ac:dyDescent="0.25">
      <c r="A21" s="6">
        <v>52.2</v>
      </c>
      <c r="B21" s="6">
        <v>2</v>
      </c>
      <c r="C21" s="6">
        <v>600</v>
      </c>
    </row>
    <row r="22" spans="1:3" x14ac:dyDescent="0.25">
      <c r="A22" s="6">
        <v>60.3</v>
      </c>
      <c r="B22" s="6">
        <v>2</v>
      </c>
      <c r="C22" s="6">
        <v>750</v>
      </c>
    </row>
    <row r="23" spans="1:3" x14ac:dyDescent="0.25">
      <c r="A23" s="6">
        <v>45.6</v>
      </c>
      <c r="B23" s="6">
        <v>2</v>
      </c>
      <c r="C23" s="6">
        <v>750</v>
      </c>
    </row>
    <row r="24" spans="1:3" x14ac:dyDescent="0.25">
      <c r="A24" s="6">
        <v>52.6</v>
      </c>
      <c r="B24" s="6">
        <v>2</v>
      </c>
      <c r="C24" s="6">
        <v>900</v>
      </c>
    </row>
    <row r="25" spans="1:3" x14ac:dyDescent="0.25">
      <c r="A25" s="6">
        <v>44.4</v>
      </c>
      <c r="B25" s="6">
        <v>2</v>
      </c>
      <c r="C25" s="6">
        <v>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G22" sqref="G22"/>
    </sheetView>
  </sheetViews>
  <sheetFormatPr defaultRowHeight="15" x14ac:dyDescent="0.25"/>
  <cols>
    <col min="1" max="1" width="9.140625" style="13"/>
  </cols>
  <sheetData>
    <row r="1" spans="1:3" ht="15.75" thickBot="1" x14ac:dyDescent="0.3">
      <c r="A1" s="10" t="s">
        <v>152</v>
      </c>
      <c r="B1" s="9" t="s">
        <v>121</v>
      </c>
      <c r="C1" s="9" t="s">
        <v>122</v>
      </c>
    </row>
    <row r="2" spans="1:3" ht="15.75" thickTop="1" x14ac:dyDescent="0.25">
      <c r="A2" s="11">
        <v>451.0749221421965</v>
      </c>
      <c r="B2" s="8">
        <v>127</v>
      </c>
      <c r="C2" s="8">
        <v>60</v>
      </c>
    </row>
    <row r="3" spans="1:3" x14ac:dyDescent="0.25">
      <c r="A3" s="12">
        <v>402.49183481499648</v>
      </c>
      <c r="B3" s="6">
        <v>107</v>
      </c>
      <c r="C3" s="6">
        <v>55</v>
      </c>
    </row>
    <row r="4" spans="1:3" x14ac:dyDescent="0.25">
      <c r="A4" s="12">
        <v>492.40248463541485</v>
      </c>
      <c r="B4" s="6">
        <v>129</v>
      </c>
      <c r="C4" s="6">
        <v>69</v>
      </c>
    </row>
    <row r="5" spans="1:3" x14ac:dyDescent="0.25">
      <c r="A5" s="12">
        <v>455.74724511316464</v>
      </c>
      <c r="B5" s="6">
        <v>132</v>
      </c>
      <c r="C5" s="6">
        <v>64</v>
      </c>
    </row>
    <row r="6" spans="1:3" x14ac:dyDescent="0.25">
      <c r="A6" s="12">
        <v>468.02063682700606</v>
      </c>
      <c r="B6" s="6">
        <v>107</v>
      </c>
      <c r="C6" s="6">
        <v>66</v>
      </c>
    </row>
    <row r="7" spans="1:3" x14ac:dyDescent="0.25">
      <c r="A7" s="12">
        <v>492.13421351635344</v>
      </c>
      <c r="B7" s="6">
        <v>125</v>
      </c>
      <c r="C7" s="6">
        <v>67</v>
      </c>
    </row>
    <row r="8" spans="1:3" x14ac:dyDescent="0.25">
      <c r="A8" s="12">
        <v>466.05138848116002</v>
      </c>
      <c r="B8" s="6">
        <v>148</v>
      </c>
      <c r="C8" s="6">
        <v>62</v>
      </c>
    </row>
    <row r="9" spans="1:3" x14ac:dyDescent="0.25">
      <c r="A9" s="12">
        <v>445.96064892793066</v>
      </c>
      <c r="B9" s="6">
        <v>101</v>
      </c>
      <c r="C9" s="6">
        <v>70</v>
      </c>
    </row>
    <row r="10" spans="1:3" x14ac:dyDescent="0.25">
      <c r="A10" s="12">
        <v>357.79320646181384</v>
      </c>
      <c r="B10" s="6">
        <v>106</v>
      </c>
      <c r="C10" s="6">
        <v>53</v>
      </c>
    </row>
    <row r="11" spans="1:3" x14ac:dyDescent="0.25">
      <c r="A11" s="12">
        <v>415.04073560449569</v>
      </c>
      <c r="B11" s="6">
        <v>113</v>
      </c>
      <c r="C11" s="6">
        <v>58</v>
      </c>
    </row>
    <row r="12" spans="1:3" x14ac:dyDescent="0.25">
      <c r="A12" s="12">
        <v>443.36015310268283</v>
      </c>
      <c r="B12" s="6">
        <v>132</v>
      </c>
      <c r="C12" s="6">
        <v>60</v>
      </c>
    </row>
    <row r="13" spans="1:3" x14ac:dyDescent="0.25">
      <c r="A13" s="12">
        <v>465.16124339978251</v>
      </c>
      <c r="B13" s="6">
        <v>126</v>
      </c>
      <c r="C13" s="6">
        <v>62</v>
      </c>
    </row>
    <row r="14" spans="1:3" x14ac:dyDescent="0.25">
      <c r="A14" s="12">
        <v>487.647737121418</v>
      </c>
      <c r="B14" s="6">
        <v>144</v>
      </c>
      <c r="C14" s="6">
        <v>67</v>
      </c>
    </row>
    <row r="15" spans="1:3" x14ac:dyDescent="0.25">
      <c r="A15" s="12">
        <v>444.94187615061753</v>
      </c>
      <c r="B15" s="6">
        <v>111</v>
      </c>
      <c r="C15" s="6">
        <v>64</v>
      </c>
    </row>
    <row r="16" spans="1:3" x14ac:dyDescent="0.25">
      <c r="A16" s="12">
        <v>378.54389672774823</v>
      </c>
      <c r="B16" s="6">
        <v>129</v>
      </c>
      <c r="C16" s="6">
        <v>51</v>
      </c>
    </row>
    <row r="17" spans="1:3" x14ac:dyDescent="0.25">
      <c r="A17" s="12">
        <v>425.55813379958516</v>
      </c>
      <c r="B17" s="6">
        <v>100</v>
      </c>
      <c r="C17" s="6">
        <v>63</v>
      </c>
    </row>
    <row r="18" spans="1:3" x14ac:dyDescent="0.25">
      <c r="A18" s="12">
        <v>424.97875254200881</v>
      </c>
      <c r="B18" s="6">
        <v>125</v>
      </c>
      <c r="C18" s="6">
        <v>60</v>
      </c>
    </row>
    <row r="19" spans="1:3" x14ac:dyDescent="0.25">
      <c r="A19" s="12">
        <v>372.35873130078824</v>
      </c>
      <c r="B19" s="6">
        <v>100</v>
      </c>
      <c r="C19" s="6">
        <v>54</v>
      </c>
    </row>
    <row r="20" spans="1:3" x14ac:dyDescent="0.25">
      <c r="A20" s="12">
        <v>480.32338101930401</v>
      </c>
      <c r="B20" s="6">
        <v>136</v>
      </c>
      <c r="C20" s="6">
        <v>65</v>
      </c>
    </row>
    <row r="21" spans="1:3" x14ac:dyDescent="0.25">
      <c r="A21" s="12">
        <v>402.1119617419468</v>
      </c>
      <c r="B21" s="6">
        <v>146</v>
      </c>
      <c r="C21" s="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70" zoomScaleNormal="70" workbookViewId="0">
      <selection activeCell="J26" sqref="J26"/>
    </sheetView>
  </sheetViews>
  <sheetFormatPr defaultRowHeight="15" x14ac:dyDescent="0.25"/>
  <sheetData>
    <row r="1" spans="1:18" x14ac:dyDescent="0.25">
      <c r="A1" t="s">
        <v>152</v>
      </c>
      <c r="B1" t="s">
        <v>121</v>
      </c>
      <c r="C1" t="s">
        <v>122</v>
      </c>
      <c r="I1" t="s">
        <v>120</v>
      </c>
      <c r="J1" t="s">
        <v>121</v>
      </c>
      <c r="K1" t="s">
        <v>122</v>
      </c>
    </row>
    <row r="2" spans="1:18" x14ac:dyDescent="0.25">
      <c r="A2">
        <f ca="1">G3+B2*G$4+C2*G$5+_xlfn.NORM.INV(RAND(),G$7,G$8)</f>
        <v>432.78252682587805</v>
      </c>
      <c r="B2">
        <f t="shared" ref="B2:B21" ca="1" si="0">RANDBETWEEN(100,150)</f>
        <v>111</v>
      </c>
      <c r="C2">
        <v>53</v>
      </c>
      <c r="I2">
        <v>459.78241009435931</v>
      </c>
      <c r="J2">
        <v>133</v>
      </c>
      <c r="K2">
        <v>53</v>
      </c>
    </row>
    <row r="3" spans="1:18" x14ac:dyDescent="0.25">
      <c r="A3">
        <f t="shared" ref="A3:A21" ca="1" si="1">G4+B3*G$4+C3*G$5+_xlfn.NORM.INV(RAND(),G$7,G$8)</f>
        <v>433.43192085965615</v>
      </c>
      <c r="B3">
        <f t="shared" ca="1" si="0"/>
        <v>115</v>
      </c>
      <c r="C3">
        <f t="shared" ref="C3:C21" ca="1" si="2">RANDBETWEEN(50,70)</f>
        <v>61</v>
      </c>
      <c r="F3" t="s">
        <v>123</v>
      </c>
      <c r="G3">
        <v>50</v>
      </c>
      <c r="I3">
        <v>406.38579956498421</v>
      </c>
      <c r="J3">
        <v>113</v>
      </c>
      <c r="K3">
        <v>58</v>
      </c>
    </row>
    <row r="4" spans="1:18" x14ac:dyDescent="0.25">
      <c r="A4">
        <f t="shared" ca="1" si="1"/>
        <v>412.31072005031251</v>
      </c>
      <c r="B4">
        <f t="shared" ca="1" si="0"/>
        <v>116</v>
      </c>
      <c r="C4">
        <f t="shared" ca="1" si="2"/>
        <v>59</v>
      </c>
      <c r="F4" t="s">
        <v>124</v>
      </c>
      <c r="G4">
        <v>1</v>
      </c>
      <c r="I4">
        <v>412.94104810324552</v>
      </c>
      <c r="J4">
        <v>126</v>
      </c>
      <c r="K4">
        <v>54</v>
      </c>
    </row>
    <row r="5" spans="1:18" x14ac:dyDescent="0.25">
      <c r="A5">
        <f t="shared" ca="1" si="1"/>
        <v>380.6233533310774</v>
      </c>
      <c r="B5">
        <f t="shared" ca="1" si="0"/>
        <v>115</v>
      </c>
      <c r="C5">
        <f t="shared" ca="1" si="2"/>
        <v>54</v>
      </c>
      <c r="F5" t="s">
        <v>125</v>
      </c>
      <c r="G5">
        <v>5</v>
      </c>
      <c r="I5">
        <v>464.85157522040265</v>
      </c>
      <c r="J5">
        <v>120</v>
      </c>
      <c r="K5">
        <v>69</v>
      </c>
      <c r="M5" t="s">
        <v>128</v>
      </c>
    </row>
    <row r="6" spans="1:18" ht="15.75" thickBot="1" x14ac:dyDescent="0.3">
      <c r="A6">
        <f t="shared" ca="1" si="1"/>
        <v>438.51461325722732</v>
      </c>
      <c r="B6">
        <f t="shared" ca="1" si="0"/>
        <v>110</v>
      </c>
      <c r="C6">
        <f t="shared" ca="1" si="2"/>
        <v>61</v>
      </c>
      <c r="I6">
        <v>469.43625706683974</v>
      </c>
      <c r="J6">
        <v>150</v>
      </c>
      <c r="K6">
        <v>60</v>
      </c>
    </row>
    <row r="7" spans="1:18" x14ac:dyDescent="0.25">
      <c r="A7">
        <f t="shared" ca="1" si="1"/>
        <v>388.67251631350103</v>
      </c>
      <c r="B7">
        <f t="shared" ca="1" si="0"/>
        <v>106</v>
      </c>
      <c r="C7">
        <f t="shared" ca="1" si="2"/>
        <v>54</v>
      </c>
      <c r="F7" t="s">
        <v>126</v>
      </c>
      <c r="G7">
        <v>10</v>
      </c>
      <c r="I7">
        <v>454.64747428923465</v>
      </c>
      <c r="J7">
        <v>113</v>
      </c>
      <c r="K7">
        <v>66</v>
      </c>
      <c r="M7" s="4" t="s">
        <v>129</v>
      </c>
      <c r="N7" s="4"/>
    </row>
    <row r="8" spans="1:18" x14ac:dyDescent="0.25">
      <c r="A8">
        <f t="shared" ca="1" si="1"/>
        <v>365.23292443686336</v>
      </c>
      <c r="B8">
        <f t="shared" ca="1" si="0"/>
        <v>105</v>
      </c>
      <c r="C8">
        <f t="shared" ca="1" si="2"/>
        <v>51</v>
      </c>
      <c r="F8" t="s">
        <v>127</v>
      </c>
      <c r="G8">
        <v>10</v>
      </c>
      <c r="I8">
        <v>392.11288663235877</v>
      </c>
      <c r="J8">
        <v>126</v>
      </c>
      <c r="K8">
        <v>50</v>
      </c>
      <c r="M8" s="1" t="s">
        <v>130</v>
      </c>
      <c r="N8" s="1">
        <v>0.91009899953461537</v>
      </c>
    </row>
    <row r="9" spans="1:18" x14ac:dyDescent="0.25">
      <c r="A9">
        <f t="shared" ca="1" si="1"/>
        <v>473.58571005301081</v>
      </c>
      <c r="B9">
        <f t="shared" ca="1" si="0"/>
        <v>131</v>
      </c>
      <c r="C9">
        <f t="shared" ca="1" si="2"/>
        <v>66</v>
      </c>
      <c r="I9">
        <v>400.31922299677234</v>
      </c>
      <c r="J9">
        <v>117</v>
      </c>
      <c r="K9">
        <v>54</v>
      </c>
      <c r="M9" s="1" t="s">
        <v>131</v>
      </c>
      <c r="N9" s="1">
        <v>0.82828018895390787</v>
      </c>
    </row>
    <row r="10" spans="1:18" x14ac:dyDescent="0.25">
      <c r="A10">
        <f t="shared" ca="1" si="1"/>
        <v>407.92538156995323</v>
      </c>
      <c r="B10">
        <f t="shared" ca="1" si="0"/>
        <v>114</v>
      </c>
      <c r="C10">
        <f t="shared" ca="1" si="2"/>
        <v>55</v>
      </c>
      <c r="I10">
        <v>444.97565993759378</v>
      </c>
      <c r="J10">
        <v>126</v>
      </c>
      <c r="K10">
        <v>62</v>
      </c>
      <c r="M10" s="1" t="s">
        <v>132</v>
      </c>
      <c r="N10" s="1">
        <v>0.80807785824260292</v>
      </c>
    </row>
    <row r="11" spans="1:18" x14ac:dyDescent="0.25">
      <c r="A11">
        <f t="shared" ca="1" si="1"/>
        <v>393.03960124011996</v>
      </c>
      <c r="B11">
        <f t="shared" ca="1" si="0"/>
        <v>117</v>
      </c>
      <c r="C11">
        <f t="shared" ca="1" si="2"/>
        <v>56</v>
      </c>
      <c r="I11">
        <v>398.59262964975017</v>
      </c>
      <c r="J11">
        <v>132</v>
      </c>
      <c r="K11">
        <v>53</v>
      </c>
      <c r="M11" s="1" t="s">
        <v>133</v>
      </c>
      <c r="N11" s="1">
        <v>13.197184984209814</v>
      </c>
    </row>
    <row r="12" spans="1:18" ht="15.75" thickBot="1" x14ac:dyDescent="0.3">
      <c r="A12">
        <f t="shared" ca="1" si="1"/>
        <v>422.93429169898786</v>
      </c>
      <c r="B12">
        <f t="shared" ca="1" si="0"/>
        <v>118</v>
      </c>
      <c r="C12">
        <f t="shared" ca="1" si="2"/>
        <v>56</v>
      </c>
      <c r="I12">
        <v>429.95448878931154</v>
      </c>
      <c r="J12">
        <v>147</v>
      </c>
      <c r="K12">
        <v>54</v>
      </c>
      <c r="M12" s="2" t="s">
        <v>134</v>
      </c>
      <c r="N12" s="2">
        <v>20</v>
      </c>
    </row>
    <row r="13" spans="1:18" x14ac:dyDescent="0.25">
      <c r="A13">
        <f t="shared" ca="1" si="1"/>
        <v>396.91821183819417</v>
      </c>
      <c r="B13">
        <f t="shared" ca="1" si="0"/>
        <v>113</v>
      </c>
      <c r="C13">
        <f t="shared" ca="1" si="2"/>
        <v>54</v>
      </c>
      <c r="I13">
        <v>392.55600053808973</v>
      </c>
      <c r="J13">
        <v>109</v>
      </c>
      <c r="K13">
        <v>56</v>
      </c>
    </row>
    <row r="14" spans="1:18" ht="15.75" thickBot="1" x14ac:dyDescent="0.3">
      <c r="A14">
        <f t="shared" ca="1" si="1"/>
        <v>460.91463954918191</v>
      </c>
      <c r="B14">
        <f t="shared" ca="1" si="0"/>
        <v>118</v>
      </c>
      <c r="C14">
        <f t="shared" ca="1" si="2"/>
        <v>68</v>
      </c>
      <c r="I14">
        <v>384.41767980994393</v>
      </c>
      <c r="J14">
        <v>105</v>
      </c>
      <c r="K14">
        <v>55</v>
      </c>
      <c r="M14" t="s">
        <v>135</v>
      </c>
    </row>
    <row r="15" spans="1:18" x14ac:dyDescent="0.25">
      <c r="A15">
        <f t="shared" ca="1" si="1"/>
        <v>387.49887929885188</v>
      </c>
      <c r="B15">
        <f t="shared" ca="1" si="0"/>
        <v>119</v>
      </c>
      <c r="C15">
        <f t="shared" ca="1" si="2"/>
        <v>51</v>
      </c>
      <c r="I15">
        <v>376.52689082193069</v>
      </c>
      <c r="J15">
        <v>110</v>
      </c>
      <c r="K15">
        <v>52</v>
      </c>
      <c r="M15" s="3"/>
      <c r="N15" s="3" t="s">
        <v>140</v>
      </c>
      <c r="O15" s="3" t="s">
        <v>141</v>
      </c>
      <c r="P15" s="3" t="s">
        <v>142</v>
      </c>
      <c r="Q15" s="3" t="s">
        <v>143</v>
      </c>
      <c r="R15" s="3" t="s">
        <v>144</v>
      </c>
    </row>
    <row r="16" spans="1:18" x14ac:dyDescent="0.25">
      <c r="A16">
        <f t="shared" ca="1" si="1"/>
        <v>408.6499359065125</v>
      </c>
      <c r="B16">
        <f t="shared" ca="1" si="0"/>
        <v>123</v>
      </c>
      <c r="C16">
        <f t="shared" ca="1" si="2"/>
        <v>55</v>
      </c>
      <c r="I16">
        <v>462.50412815593512</v>
      </c>
      <c r="J16">
        <v>146</v>
      </c>
      <c r="K16">
        <v>62</v>
      </c>
      <c r="M16" s="1" t="s">
        <v>136</v>
      </c>
      <c r="N16" s="1">
        <v>2</v>
      </c>
      <c r="O16" s="1">
        <v>14281.32168832939</v>
      </c>
      <c r="P16" s="1">
        <v>7140.6608441646949</v>
      </c>
      <c r="Q16" s="1">
        <v>40.999239186318903</v>
      </c>
      <c r="R16" s="1">
        <v>3.133093938459396E-7</v>
      </c>
    </row>
    <row r="17" spans="1:21" x14ac:dyDescent="0.25">
      <c r="A17">
        <f t="shared" ca="1" si="1"/>
        <v>394.95612070841094</v>
      </c>
      <c r="B17">
        <f t="shared" ca="1" si="0"/>
        <v>124</v>
      </c>
      <c r="C17">
        <f t="shared" ca="1" si="2"/>
        <v>51</v>
      </c>
      <c r="I17">
        <v>443.75907777247318</v>
      </c>
      <c r="J17">
        <v>146</v>
      </c>
      <c r="K17">
        <v>59</v>
      </c>
      <c r="M17" s="1" t="s">
        <v>137</v>
      </c>
      <c r="N17" s="1">
        <v>17</v>
      </c>
      <c r="O17" s="1">
        <v>2960.8167556267008</v>
      </c>
      <c r="P17" s="1">
        <v>174.16569150745298</v>
      </c>
      <c r="Q17" s="1"/>
      <c r="R17" s="1"/>
    </row>
    <row r="18" spans="1:21" ht="15.75" thickBot="1" x14ac:dyDescent="0.3">
      <c r="A18">
        <f t="shared" ca="1" si="1"/>
        <v>384.02966354350031</v>
      </c>
      <c r="B18">
        <f t="shared" ca="1" si="0"/>
        <v>121</v>
      </c>
      <c r="C18">
        <f t="shared" ca="1" si="2"/>
        <v>52</v>
      </c>
      <c r="I18">
        <v>404.0065583617743</v>
      </c>
      <c r="J18">
        <v>122</v>
      </c>
      <c r="K18">
        <v>54</v>
      </c>
      <c r="M18" s="2" t="s">
        <v>138</v>
      </c>
      <c r="N18" s="2">
        <v>19</v>
      </c>
      <c r="O18" s="2">
        <v>17242.13844395609</v>
      </c>
      <c r="P18" s="2"/>
      <c r="Q18" s="2"/>
      <c r="R18" s="2"/>
    </row>
    <row r="19" spans="1:21" ht="15.75" thickBot="1" x14ac:dyDescent="0.3">
      <c r="A19">
        <f t="shared" ca="1" si="1"/>
        <v>463.48487121003461</v>
      </c>
      <c r="B19">
        <f t="shared" ca="1" si="0"/>
        <v>114</v>
      </c>
      <c r="C19">
        <f t="shared" ca="1" si="2"/>
        <v>70</v>
      </c>
      <c r="I19">
        <v>416.51949903243849</v>
      </c>
      <c r="J19">
        <v>106</v>
      </c>
      <c r="K19">
        <v>58</v>
      </c>
    </row>
    <row r="20" spans="1:21" x14ac:dyDescent="0.25">
      <c r="A20">
        <f t="shared" ca="1" si="1"/>
        <v>422.27366928840274</v>
      </c>
      <c r="B20">
        <f t="shared" ca="1" si="0"/>
        <v>140</v>
      </c>
      <c r="C20">
        <f t="shared" ca="1" si="2"/>
        <v>54</v>
      </c>
      <c r="I20">
        <v>448.02510902052029</v>
      </c>
      <c r="J20">
        <v>130</v>
      </c>
      <c r="K20">
        <v>60</v>
      </c>
      <c r="M20" s="3"/>
      <c r="N20" s="3" t="s">
        <v>145</v>
      </c>
      <c r="O20" s="3" t="s">
        <v>133</v>
      </c>
      <c r="P20" s="3" t="s">
        <v>146</v>
      </c>
      <c r="Q20" s="3" t="s">
        <v>147</v>
      </c>
      <c r="R20" s="3" t="s">
        <v>148</v>
      </c>
      <c r="S20" s="3" t="s">
        <v>149</v>
      </c>
      <c r="T20" s="3" t="s">
        <v>150</v>
      </c>
      <c r="U20" s="3" t="s">
        <v>151</v>
      </c>
    </row>
    <row r="21" spans="1:21" x14ac:dyDescent="0.25">
      <c r="A21">
        <f t="shared" ca="1" si="1"/>
        <v>415.99152746769118</v>
      </c>
      <c r="B21">
        <f t="shared" ca="1" si="0"/>
        <v>103</v>
      </c>
      <c r="C21">
        <f t="shared" ca="1" si="2"/>
        <v>59</v>
      </c>
      <c r="I21">
        <v>402.68648907868896</v>
      </c>
      <c r="J21">
        <v>106</v>
      </c>
      <c r="K21">
        <v>56</v>
      </c>
      <c r="M21" s="1" t="s">
        <v>139</v>
      </c>
      <c r="N21" s="1">
        <v>38.95894731905446</v>
      </c>
      <c r="O21" s="1">
        <v>42.712644940452378</v>
      </c>
      <c r="P21" s="1">
        <v>0.91211741565920079</v>
      </c>
      <c r="Q21" s="1">
        <v>0.37446076428358799</v>
      </c>
      <c r="R21" s="1">
        <v>-51.156856346775371</v>
      </c>
      <c r="S21" s="1">
        <v>129.0747509848843</v>
      </c>
      <c r="T21" s="1">
        <v>-51.156856346775371</v>
      </c>
      <c r="U21" s="1">
        <v>129.0747509848843</v>
      </c>
    </row>
    <row r="22" spans="1:21" x14ac:dyDescent="0.25">
      <c r="M22" s="1" t="s">
        <v>121</v>
      </c>
      <c r="N22" s="1">
        <v>1.1517444179209213</v>
      </c>
      <c r="O22" s="1">
        <v>0.20644248994585365</v>
      </c>
      <c r="P22" s="1">
        <v>5.579008556925487</v>
      </c>
      <c r="Q22" s="1">
        <v>3.3253107501449354E-5</v>
      </c>
      <c r="R22" s="1">
        <v>0.71618883670646127</v>
      </c>
      <c r="S22" s="1">
        <v>1.5872999991353813</v>
      </c>
      <c r="T22" s="1">
        <v>0.71618883670646127</v>
      </c>
      <c r="U22" s="1">
        <v>1.5872999991353813</v>
      </c>
    </row>
    <row r="23" spans="1:21" ht="15.75" thickBot="1" x14ac:dyDescent="0.3">
      <c r="M23" s="2" t="s">
        <v>122</v>
      </c>
      <c r="N23" s="2">
        <v>4.2148825754217567</v>
      </c>
      <c r="O23" s="2">
        <v>0.62660227903245036</v>
      </c>
      <c r="P23" s="2">
        <v>6.7265675795658524</v>
      </c>
      <c r="Q23" s="2">
        <v>3.5496437938109051E-6</v>
      </c>
      <c r="R23" s="2">
        <v>2.892867326013234</v>
      </c>
      <c r="S23" s="2">
        <v>5.5368978248302794</v>
      </c>
      <c r="T23" s="2">
        <v>2.892867326013234</v>
      </c>
      <c r="U23" s="2">
        <v>5.5368978248302794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workbookViewId="0">
      <selection activeCell="K21" sqref="K21"/>
    </sheetView>
  </sheetViews>
  <sheetFormatPr defaultRowHeight="15" x14ac:dyDescent="0.25"/>
  <cols>
    <col min="1" max="1" width="4.5703125" customWidth="1"/>
    <col min="2" max="2" width="10.140625" style="16" customWidth="1"/>
    <col min="3" max="4" width="9.140625" style="16"/>
    <col min="5" max="5" width="11" style="17" customWidth="1"/>
    <col min="6" max="6" width="9.140625" style="17"/>
    <col min="7" max="7" width="9.140625" style="17" customWidth="1"/>
    <col min="8" max="8" width="8.28515625" style="17" customWidth="1"/>
    <col min="9" max="9" width="13.7109375" style="17" customWidth="1"/>
    <col min="10" max="10" width="4.7109375" style="17" customWidth="1"/>
    <col min="11" max="11" width="11.140625" customWidth="1"/>
    <col min="12" max="12" width="13" customWidth="1"/>
    <col min="13" max="13" width="14" customWidth="1"/>
    <col min="14" max="14" width="10" customWidth="1"/>
    <col min="16" max="16" width="13.7109375" customWidth="1"/>
    <col min="17" max="17" width="12" bestFit="1" customWidth="1"/>
    <col min="20" max="20" width="12" bestFit="1" customWidth="1"/>
  </cols>
  <sheetData>
    <row r="1" spans="2:18" ht="15.75" thickBot="1" x14ac:dyDescent="0.3"/>
    <row r="2" spans="2:18" ht="19.5" thickBot="1" x14ac:dyDescent="0.4">
      <c r="B2" s="18" t="s">
        <v>152</v>
      </c>
      <c r="C2" s="19" t="s">
        <v>121</v>
      </c>
      <c r="D2" s="19" t="s">
        <v>122</v>
      </c>
      <c r="E2" s="19" t="s">
        <v>153</v>
      </c>
      <c r="F2" s="20" t="s">
        <v>154</v>
      </c>
      <c r="G2" s="20" t="s">
        <v>155</v>
      </c>
      <c r="H2" s="19" t="s">
        <v>156</v>
      </c>
      <c r="I2" s="21" t="s">
        <v>157</v>
      </c>
      <c r="J2" s="22"/>
    </row>
    <row r="3" spans="2:18" ht="16.5" thickTop="1" thickBot="1" x14ac:dyDescent="0.3">
      <c r="B3" s="23">
        <v>451.0749221421965</v>
      </c>
      <c r="C3" s="7">
        <v>127</v>
      </c>
      <c r="D3" s="7">
        <v>60</v>
      </c>
      <c r="E3" s="7">
        <f t="shared" ref="E3:E22" si="0">L$11+C3*L$12+D3*L$13</f>
        <v>437.86052992925431</v>
      </c>
      <c r="F3" s="7">
        <f>E3-B3</f>
        <v>-13.214392212942187</v>
      </c>
      <c r="G3" s="7">
        <f>F3^2</f>
        <v>174.6201615574671</v>
      </c>
      <c r="H3" s="24">
        <f t="shared" ref="H3:H22" si="1">B3-D$24</f>
        <v>12.48976297067577</v>
      </c>
      <c r="I3" s="25">
        <f>H3^2</f>
        <v>155.99417906366364</v>
      </c>
      <c r="J3" s="22"/>
    </row>
    <row r="4" spans="2:18" ht="15.75" thickBot="1" x14ac:dyDescent="0.3">
      <c r="B4" s="26">
        <v>402.49183481499648</v>
      </c>
      <c r="C4" s="5">
        <v>107</v>
      </c>
      <c r="D4" s="5">
        <v>55</v>
      </c>
      <c r="E4" s="5">
        <f t="shared" si="0"/>
        <v>387.17218793954527</v>
      </c>
      <c r="F4" s="5">
        <f t="shared" ref="F4:F22" si="2">E4-B4</f>
        <v>-15.319646875451213</v>
      </c>
      <c r="G4" s="5">
        <f t="shared" ref="G4:G22" si="3">F4^2</f>
        <v>234.69158038852211</v>
      </c>
      <c r="H4" s="27">
        <f t="shared" si="1"/>
        <v>-36.093324356524249</v>
      </c>
      <c r="I4" s="28">
        <f t="shared" ref="I4:I22" si="4">H4^2</f>
        <v>1302.7280631052665</v>
      </c>
      <c r="J4" s="22"/>
      <c r="K4" s="29" t="s">
        <v>135</v>
      </c>
      <c r="L4" s="30"/>
      <c r="M4" s="30"/>
      <c r="N4" s="30"/>
      <c r="O4" s="30"/>
      <c r="P4" s="30"/>
      <c r="Q4" s="31"/>
    </row>
    <row r="5" spans="2:18" x14ac:dyDescent="0.25">
      <c r="B5" s="26">
        <v>492.40248463541485</v>
      </c>
      <c r="C5" s="5">
        <v>129</v>
      </c>
      <c r="D5" s="5">
        <v>69</v>
      </c>
      <c r="E5" s="5">
        <f t="shared" si="0"/>
        <v>492.73098513653019</v>
      </c>
      <c r="F5" s="5">
        <f t="shared" si="2"/>
        <v>0.32850050111534301</v>
      </c>
      <c r="G5" s="5">
        <f t="shared" si="3"/>
        <v>0.10791257923303148</v>
      </c>
      <c r="H5" s="27">
        <f t="shared" si="1"/>
        <v>53.817325463894122</v>
      </c>
      <c r="I5" s="28">
        <f t="shared" si="4"/>
        <v>2896.3045200867068</v>
      </c>
      <c r="J5" s="22"/>
      <c r="K5" s="32"/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4"/>
    </row>
    <row r="6" spans="2:18" x14ac:dyDescent="0.25">
      <c r="B6" s="26">
        <v>455.74724511316464</v>
      </c>
      <c r="C6" s="5">
        <v>132</v>
      </c>
      <c r="D6" s="5">
        <v>64</v>
      </c>
      <c r="E6" s="5">
        <f t="shared" si="0"/>
        <v>466.64490457642728</v>
      </c>
      <c r="F6" s="5">
        <f t="shared" si="2"/>
        <v>10.897659463262642</v>
      </c>
      <c r="G6" s="5">
        <f t="shared" si="3"/>
        <v>118.75898177723781</v>
      </c>
      <c r="H6" s="27">
        <f t="shared" si="1"/>
        <v>17.162085941643909</v>
      </c>
      <c r="I6" s="28">
        <f t="shared" si="4"/>
        <v>294.5371938683715</v>
      </c>
      <c r="J6" s="22"/>
      <c r="K6" s="35" t="s">
        <v>136</v>
      </c>
      <c r="L6" s="36">
        <v>2</v>
      </c>
      <c r="M6" s="37">
        <f>M8-M7</f>
        <v>28413.963641145358</v>
      </c>
      <c r="N6" s="37">
        <f>M6/L6</f>
        <v>14206.981820572679</v>
      </c>
      <c r="O6" s="37">
        <f>N6/N7</f>
        <v>98.388018450348468</v>
      </c>
      <c r="P6" s="36">
        <f>1-_xlfn.F.DIST(O6,L6,L7,TRUE)</f>
        <v>4.5098713652436118E-10</v>
      </c>
      <c r="Q6" s="34"/>
    </row>
    <row r="7" spans="2:18" x14ac:dyDescent="0.25">
      <c r="B7" s="26">
        <v>468.02063682700606</v>
      </c>
      <c r="C7" s="5">
        <v>107</v>
      </c>
      <c r="D7" s="5">
        <v>66</v>
      </c>
      <c r="E7" s="5">
        <f t="shared" si="0"/>
        <v>451.62134453852815</v>
      </c>
      <c r="F7" s="5">
        <f t="shared" si="2"/>
        <v>-16.399292288477909</v>
      </c>
      <c r="G7" s="5">
        <f t="shared" si="3"/>
        <v>268.93678756293104</v>
      </c>
      <c r="H7" s="27">
        <f t="shared" si="1"/>
        <v>29.435477655485329</v>
      </c>
      <c r="I7" s="28">
        <f t="shared" si="4"/>
        <v>866.4473448065761</v>
      </c>
      <c r="J7" s="22"/>
      <c r="K7" s="35" t="s">
        <v>137</v>
      </c>
      <c r="L7" s="36">
        <v>17</v>
      </c>
      <c r="M7" s="37">
        <f>SUM(G3:G22)</f>
        <v>2454.7571417104818</v>
      </c>
      <c r="N7" s="37">
        <f>M7/L7</f>
        <v>144.39747892414599</v>
      </c>
      <c r="O7" s="37"/>
      <c r="P7" s="36"/>
      <c r="Q7" s="34"/>
    </row>
    <row r="8" spans="2:18" ht="15.75" thickBot="1" x14ac:dyDescent="0.3">
      <c r="B8" s="26">
        <v>492.13421351635344</v>
      </c>
      <c r="C8" s="5">
        <v>125</v>
      </c>
      <c r="D8" s="5">
        <v>67</v>
      </c>
      <c r="E8" s="5">
        <f t="shared" si="0"/>
        <v>476.73430250231718</v>
      </c>
      <c r="F8" s="5">
        <f t="shared" si="2"/>
        <v>-15.399911014036263</v>
      </c>
      <c r="G8" s="5">
        <f t="shared" si="3"/>
        <v>237.15725924023542</v>
      </c>
      <c r="H8" s="27">
        <f t="shared" si="1"/>
        <v>53.549054344832712</v>
      </c>
      <c r="I8" s="28">
        <f t="shared" si="4"/>
        <v>2867.5012212258471</v>
      </c>
      <c r="J8" s="22"/>
      <c r="K8" s="38" t="s">
        <v>138</v>
      </c>
      <c r="L8" s="39">
        <v>19</v>
      </c>
      <c r="M8" s="40">
        <f>SUM(I3:I22)</f>
        <v>30868.720782855838</v>
      </c>
      <c r="N8" s="39"/>
      <c r="O8" s="39"/>
      <c r="P8" s="39"/>
      <c r="Q8" s="34"/>
    </row>
    <row r="9" spans="2:18" ht="15.75" thickBot="1" x14ac:dyDescent="0.3">
      <c r="B9" s="26">
        <v>466.05138848116002</v>
      </c>
      <c r="C9" s="5">
        <v>148</v>
      </c>
      <c r="D9" s="5">
        <v>62</v>
      </c>
      <c r="E9" s="5">
        <f t="shared" si="0"/>
        <v>472.0414927505675</v>
      </c>
      <c r="F9" s="5">
        <f t="shared" si="2"/>
        <v>5.9901042694074818</v>
      </c>
      <c r="G9" s="5">
        <f t="shared" si="3"/>
        <v>35.881349158373737</v>
      </c>
      <c r="H9" s="27">
        <f t="shared" si="1"/>
        <v>27.466229309639289</v>
      </c>
      <c r="I9" s="28">
        <f t="shared" si="4"/>
        <v>754.39375248968827</v>
      </c>
      <c r="J9" s="22"/>
      <c r="K9" s="35"/>
      <c r="L9" s="1"/>
      <c r="M9" s="1"/>
      <c r="N9" s="1"/>
      <c r="O9" s="41"/>
      <c r="P9" s="41"/>
      <c r="Q9" s="34"/>
    </row>
    <row r="10" spans="2:18" x14ac:dyDescent="0.25">
      <c r="B10" s="26">
        <v>445.96064892793066</v>
      </c>
      <c r="C10" s="5">
        <v>101</v>
      </c>
      <c r="D10" s="5">
        <v>70</v>
      </c>
      <c r="E10" s="5">
        <f t="shared" si="0"/>
        <v>468.6394202411069</v>
      </c>
      <c r="F10" s="5">
        <f t="shared" si="2"/>
        <v>22.678771313176242</v>
      </c>
      <c r="G10" s="5">
        <f t="shared" si="3"/>
        <v>514.32666827534558</v>
      </c>
      <c r="H10" s="27">
        <f t="shared" si="1"/>
        <v>7.3754897564099338</v>
      </c>
      <c r="I10" s="28">
        <f t="shared" si="4"/>
        <v>54.397849146907866</v>
      </c>
      <c r="J10" s="22"/>
      <c r="K10" s="32"/>
      <c r="L10" s="33" t="s">
        <v>145</v>
      </c>
      <c r="M10" s="33" t="s">
        <v>133</v>
      </c>
      <c r="N10" s="33" t="s">
        <v>146</v>
      </c>
      <c r="O10" s="33" t="s">
        <v>147</v>
      </c>
      <c r="P10" s="33" t="s">
        <v>148</v>
      </c>
      <c r="Q10" s="42" t="s">
        <v>149</v>
      </c>
    </row>
    <row r="11" spans="2:18" x14ac:dyDescent="0.25">
      <c r="B11" s="26">
        <v>357.79320646181384</v>
      </c>
      <c r="C11" s="5">
        <v>106</v>
      </c>
      <c r="D11" s="5">
        <v>53</v>
      </c>
      <c r="E11" s="5">
        <f t="shared" si="0"/>
        <v>374.38449592658526</v>
      </c>
      <c r="F11" s="5">
        <f t="shared" si="2"/>
        <v>16.591289464771421</v>
      </c>
      <c r="G11" s="5">
        <f t="shared" si="3"/>
        <v>275.27088610383515</v>
      </c>
      <c r="H11" s="27">
        <f t="shared" si="1"/>
        <v>-80.791952709706891</v>
      </c>
      <c r="I11" s="28">
        <f t="shared" si="4"/>
        <v>6527.3396226475143</v>
      </c>
      <c r="J11" s="22"/>
      <c r="K11" s="35" t="s">
        <v>139</v>
      </c>
      <c r="L11" s="43">
        <v>-49.527593880058532</v>
      </c>
      <c r="M11" s="43">
        <v>35.570289459260437</v>
      </c>
      <c r="N11" s="43">
        <f>L11/M11</f>
        <v>-1.3923865853490947</v>
      </c>
      <c r="O11" s="36">
        <f>2*_xlfn.T.DIST(N11,17,TRUE)</f>
        <v>0.18175205595170019</v>
      </c>
      <c r="P11" s="43">
        <v>-124.57434468924643</v>
      </c>
      <c r="Q11" s="44">
        <v>25.519156929129366</v>
      </c>
    </row>
    <row r="12" spans="2:18" x14ac:dyDescent="0.25">
      <c r="B12" s="26">
        <v>415.04073560449569</v>
      </c>
      <c r="C12" s="5">
        <v>113</v>
      </c>
      <c r="D12" s="5">
        <v>58</v>
      </c>
      <c r="E12" s="5">
        <f t="shared" si="0"/>
        <v>411.16721189086473</v>
      </c>
      <c r="F12" s="5">
        <f t="shared" si="2"/>
        <v>-3.8735237136309593</v>
      </c>
      <c r="G12" s="5">
        <f t="shared" si="3"/>
        <v>15.004185960061378</v>
      </c>
      <c r="H12" s="27">
        <f t="shared" si="1"/>
        <v>-23.544423567025035</v>
      </c>
      <c r="I12" s="28">
        <f t="shared" si="4"/>
        <v>554.33988110348389</v>
      </c>
      <c r="J12" s="22"/>
      <c r="K12" s="35" t="s">
        <v>121</v>
      </c>
      <c r="L12" s="43">
        <v>1.0696635404176591</v>
      </c>
      <c r="M12" s="43">
        <v>0.17709701401743771</v>
      </c>
      <c r="N12" s="43">
        <f>L12/M12</f>
        <v>6.0399863111883727</v>
      </c>
      <c r="O12" s="36">
        <f>2*_xlfn.T.DIST(-N12,17,TRUE)</f>
        <v>1.3254548714397904E-5</v>
      </c>
      <c r="P12" s="43">
        <v>0.69602150145590369</v>
      </c>
      <c r="Q12" s="44">
        <v>1.4433055793794145</v>
      </c>
      <c r="R12" s="45"/>
    </row>
    <row r="13" spans="2:18" ht="15.75" thickBot="1" x14ac:dyDescent="0.3">
      <c r="B13" s="26">
        <v>443.36015310268283</v>
      </c>
      <c r="C13" s="5">
        <v>132</v>
      </c>
      <c r="D13" s="5">
        <v>60</v>
      </c>
      <c r="E13" s="5">
        <f t="shared" si="0"/>
        <v>443.20884763134262</v>
      </c>
      <c r="F13" s="5">
        <f t="shared" si="2"/>
        <v>-0.15130547134020844</v>
      </c>
      <c r="G13" s="5">
        <f t="shared" si="3"/>
        <v>2.2893345657482637E-2</v>
      </c>
      <c r="H13" s="27">
        <f t="shared" si="1"/>
        <v>4.7749939311621006</v>
      </c>
      <c r="I13" s="28">
        <f t="shared" si="4"/>
        <v>22.800567042634892</v>
      </c>
      <c r="J13" s="22"/>
      <c r="K13" s="38" t="s">
        <v>122</v>
      </c>
      <c r="L13" s="46">
        <v>5.859014236271169</v>
      </c>
      <c r="M13" s="46">
        <v>0.46639238087702012</v>
      </c>
      <c r="N13" s="46">
        <f>L13/M13</f>
        <v>12.562414131323671</v>
      </c>
      <c r="O13" s="39">
        <f>2*_xlfn.T.DIST(-N13,17,TRUE)</f>
        <v>4.9776993244870641E-10</v>
      </c>
      <c r="P13" s="46">
        <v>4.8750123257140627</v>
      </c>
      <c r="Q13" s="47">
        <v>6.8430161468282753</v>
      </c>
    </row>
    <row r="14" spans="2:18" x14ac:dyDescent="0.25">
      <c r="B14" s="26">
        <v>465.16124339978251</v>
      </c>
      <c r="C14" s="5">
        <v>126</v>
      </c>
      <c r="D14" s="5">
        <v>62</v>
      </c>
      <c r="E14" s="5">
        <f t="shared" si="0"/>
        <v>448.50889486137896</v>
      </c>
      <c r="F14" s="5">
        <f t="shared" si="2"/>
        <v>-16.652348538403544</v>
      </c>
      <c r="G14" s="5">
        <f t="shared" si="3"/>
        <v>277.30071184447064</v>
      </c>
      <c r="H14" s="27">
        <f t="shared" si="1"/>
        <v>26.576084228261777</v>
      </c>
      <c r="I14" s="28">
        <f t="shared" si="4"/>
        <v>706.2882529076644</v>
      </c>
      <c r="J14" s="22"/>
    </row>
    <row r="15" spans="2:18" x14ac:dyDescent="0.25">
      <c r="B15" s="26">
        <v>487.647737121418</v>
      </c>
      <c r="C15" s="5">
        <v>144</v>
      </c>
      <c r="D15" s="5">
        <v>67</v>
      </c>
      <c r="E15" s="5">
        <f t="shared" si="0"/>
        <v>497.05790977025271</v>
      </c>
      <c r="F15" s="5">
        <f t="shared" si="2"/>
        <v>9.4101726488347026</v>
      </c>
      <c r="G15" s="5">
        <f t="shared" si="3"/>
        <v>88.551349280876721</v>
      </c>
      <c r="H15" s="27">
        <f t="shared" si="1"/>
        <v>49.062577949897275</v>
      </c>
      <c r="I15" s="28">
        <f t="shared" si="4"/>
        <v>2407.1365550897463</v>
      </c>
      <c r="J15" s="22"/>
    </row>
    <row r="16" spans="2:18" x14ac:dyDescent="0.25">
      <c r="B16" s="26">
        <v>444.94187615061753</v>
      </c>
      <c r="C16" s="5">
        <v>111</v>
      </c>
      <c r="D16" s="5">
        <v>64</v>
      </c>
      <c r="E16" s="5">
        <f t="shared" si="0"/>
        <v>444.18197022765645</v>
      </c>
      <c r="F16" s="5">
        <f t="shared" si="2"/>
        <v>-0.75990592296108161</v>
      </c>
      <c r="G16" s="5">
        <f t="shared" si="3"/>
        <v>0.57745701175133335</v>
      </c>
      <c r="H16" s="27">
        <f t="shared" si="1"/>
        <v>6.3567169790968023</v>
      </c>
      <c r="I16" s="28">
        <f t="shared" si="4"/>
        <v>40.407850752337573</v>
      </c>
      <c r="J16" s="22"/>
    </row>
    <row r="17" spans="2:10" x14ac:dyDescent="0.25">
      <c r="B17" s="26">
        <v>378.54389672774823</v>
      </c>
      <c r="C17" s="5">
        <v>129</v>
      </c>
      <c r="D17" s="5">
        <v>51</v>
      </c>
      <c r="E17" s="5">
        <f t="shared" si="0"/>
        <v>387.26872888364915</v>
      </c>
      <c r="F17" s="5">
        <f t="shared" si="2"/>
        <v>8.7248321559009128</v>
      </c>
      <c r="G17" s="5">
        <f t="shared" si="3"/>
        <v>76.122696148642575</v>
      </c>
      <c r="H17" s="27">
        <f t="shared" si="1"/>
        <v>-60.041262443772496</v>
      </c>
      <c r="I17" s="28">
        <f t="shared" si="4"/>
        <v>3604.9531958419657</v>
      </c>
      <c r="J17" s="22"/>
    </row>
    <row r="18" spans="2:10" x14ac:dyDescent="0.25">
      <c r="B18" s="26">
        <v>425.55813379958516</v>
      </c>
      <c r="C18" s="5">
        <v>100</v>
      </c>
      <c r="D18" s="5">
        <v>63</v>
      </c>
      <c r="E18" s="5">
        <f t="shared" si="0"/>
        <v>426.55665704679103</v>
      </c>
      <c r="F18" s="5">
        <f t="shared" si="2"/>
        <v>0.99852324720586694</v>
      </c>
      <c r="G18" s="5">
        <f t="shared" si="3"/>
        <v>0.99704867521054885</v>
      </c>
      <c r="H18" s="27">
        <f t="shared" si="1"/>
        <v>-13.027025371935565</v>
      </c>
      <c r="I18" s="28">
        <f t="shared" si="4"/>
        <v>169.70339004105296</v>
      </c>
      <c r="J18" s="22"/>
    </row>
    <row r="19" spans="2:10" x14ac:dyDescent="0.25">
      <c r="B19" s="26">
        <v>424.97875254200881</v>
      </c>
      <c r="C19" s="5">
        <v>125</v>
      </c>
      <c r="D19" s="5">
        <v>60</v>
      </c>
      <c r="E19" s="5">
        <f t="shared" si="0"/>
        <v>435.72120284841901</v>
      </c>
      <c r="F19" s="5">
        <f t="shared" si="2"/>
        <v>10.742450306410205</v>
      </c>
      <c r="G19" s="5">
        <f t="shared" si="3"/>
        <v>115.40023858569272</v>
      </c>
      <c r="H19" s="27">
        <f t="shared" si="1"/>
        <v>-13.606406629511923</v>
      </c>
      <c r="I19" s="28">
        <f t="shared" si="4"/>
        <v>185.13430136762602</v>
      </c>
      <c r="J19" s="22"/>
    </row>
    <row r="20" spans="2:10" x14ac:dyDescent="0.25">
      <c r="B20" s="26">
        <v>372.35873130078824</v>
      </c>
      <c r="C20" s="5">
        <v>100</v>
      </c>
      <c r="D20" s="5">
        <v>54</v>
      </c>
      <c r="E20" s="5">
        <f t="shared" si="0"/>
        <v>373.82552892035051</v>
      </c>
      <c r="F20" s="5">
        <f t="shared" si="2"/>
        <v>1.4667976195622714</v>
      </c>
      <c r="G20" s="5">
        <f t="shared" si="3"/>
        <v>2.1514952567535457</v>
      </c>
      <c r="H20" s="27">
        <f t="shared" si="1"/>
        <v>-66.226427870732493</v>
      </c>
      <c r="I20" s="28">
        <f t="shared" si="4"/>
        <v>4385.939748517334</v>
      </c>
      <c r="J20" s="22"/>
    </row>
    <row r="21" spans="2:10" x14ac:dyDescent="0.25">
      <c r="B21" s="26">
        <v>480.32338101930401</v>
      </c>
      <c r="C21" s="5">
        <v>136</v>
      </c>
      <c r="D21" s="5">
        <v>65</v>
      </c>
      <c r="E21" s="5">
        <f t="shared" si="0"/>
        <v>476.78257297436903</v>
      </c>
      <c r="F21" s="5">
        <f t="shared" si="2"/>
        <v>-3.5408080449349768</v>
      </c>
      <c r="G21" s="5">
        <f t="shared" si="3"/>
        <v>12.537321611076253</v>
      </c>
      <c r="H21" s="27">
        <f t="shared" si="1"/>
        <v>41.738221847783279</v>
      </c>
      <c r="I21" s="28">
        <f t="shared" si="4"/>
        <v>1742.0791630147735</v>
      </c>
      <c r="J21" s="22"/>
    </row>
    <row r="22" spans="2:10" ht="15.75" thickBot="1" x14ac:dyDescent="0.3">
      <c r="B22" s="48">
        <v>402.1119617419468</v>
      </c>
      <c r="C22" s="49">
        <v>146</v>
      </c>
      <c r="D22" s="49">
        <v>50</v>
      </c>
      <c r="E22" s="49">
        <f t="shared" si="0"/>
        <v>399.59399483447811</v>
      </c>
      <c r="F22" s="49">
        <f t="shared" si="2"/>
        <v>-2.5179669074686899</v>
      </c>
      <c r="G22" s="49">
        <f t="shared" si="3"/>
        <v>6.3401573471074384</v>
      </c>
      <c r="H22" s="50">
        <f t="shared" si="1"/>
        <v>-36.473197429573929</v>
      </c>
      <c r="I22" s="51">
        <f t="shared" si="4"/>
        <v>1330.2941307366782</v>
      </c>
      <c r="J22" s="22"/>
    </row>
    <row r="23" spans="2:10" ht="7.5" customHeight="1" thickBot="1" x14ac:dyDescent="0.3"/>
    <row r="24" spans="2:10" ht="15.75" thickBot="1" x14ac:dyDescent="0.3">
      <c r="B24" s="56" t="s">
        <v>158</v>
      </c>
      <c r="C24" s="57"/>
      <c r="D24" s="52">
        <f>AVERAGE(B3:B22)</f>
        <v>438.58515917152073</v>
      </c>
      <c r="I24"/>
      <c r="J24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</sheetData>
  <mergeCells count="1"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bluefin</vt:lpstr>
      <vt:lpstr>charity</vt:lpstr>
      <vt:lpstr>brain</vt:lpstr>
      <vt:lpstr>crab</vt:lpstr>
      <vt:lpstr>hsb</vt:lpstr>
      <vt:lpstr>meadowFoam</vt:lpstr>
      <vt:lpstr>restaurantSAS</vt:lpstr>
      <vt:lpstr>restaurantInput</vt:lpstr>
      <vt:lpstr>restaurantCalcs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2020-11-12T14:07:03Z</dcterms:created>
  <dcterms:modified xsi:type="dcterms:W3CDTF">2020-11-14T17:56:02Z</dcterms:modified>
</cp:coreProperties>
</file>