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8_{FA9AF5B0-7C7E-459A-9C87-B443DA51F006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Data" sheetId="2" r:id="rId1"/>
    <sheet name="_PalUtilTempWorksheet" sheetId="3" state="hidden" r:id="rId2"/>
    <sheet name="_STDS_DG34765086" sheetId="4" state="hidden" r:id="rId3"/>
    <sheet name="Regression" sheetId="5" r:id="rId4"/>
    <sheet name="Regression (2)" sheetId="6" r:id="rId5"/>
    <sheet name="Regression (3)" sheetId="7" r:id="rId6"/>
    <sheet name="Regression (4)" sheetId="8" r:id="rId7"/>
  </sheets>
  <definedNames>
    <definedName name="PalisadeReportWorksheetCreatedBy" localSheetId="3" hidden="1">"StatTools"</definedName>
    <definedName name="PalisadeReportWorksheetCreatedBy" localSheetId="4" hidden="1">"StatTools"</definedName>
    <definedName name="PalisadeReportWorksheetCreatedBy" localSheetId="5" hidden="1">"StatTools"</definedName>
    <definedName name="PalisadeReportWorksheetCreatedBy" localSheetId="6" hidden="1">"StatTools"</definedName>
    <definedName name="ST_Cost">Data!$B$2:$B$37</definedName>
    <definedName name="ST_Month">Data!$A$2:$A$37</definedName>
    <definedName name="ST_Units">Data!$C$2:$C$37</definedName>
    <definedName name="StatToolsHeader" localSheetId="3">Regression!$1:$6</definedName>
    <definedName name="StatToolsHeader" localSheetId="4">'Regression (2)'!$1:$6</definedName>
    <definedName name="StatToolsHeader" localSheetId="5">'Regression (3)'!$1:$6</definedName>
    <definedName name="StatToolsHeader" localSheetId="6">'Regression (4)'!$1:$6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"FALSE"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"FALSE"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ListedDerivedVariables" hidden="1">1</definedName>
    <definedName name="STWBD_StatToolsRegression_ListedDerivedVariables_1" hidden="1">"L_x0001_VG30782096613BF_x0001_ 2.71828182845905_x0001_"</definedName>
    <definedName name="STWBD_StatToolsRegression_NumberOfBlocks" hidden="1">" 2"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"U_x0001_VG2980A2DB18178952_x0001_"</definedName>
    <definedName name="STWBD_StatToolsRegression_VariableListIndependent" hidden="1">2</definedName>
    <definedName name="STWBD_StatToolsRegression_VariableListIndependent_1" hidden="1">"U_x0001_VG30782096613BF_x0001_"</definedName>
    <definedName name="STWBD_StatToolsRegression_VariableListIndependent_2" hidden="1">"L_x0001_VG30782096613BF_x0001_ 2.71828182845905_x0001_"</definedName>
    <definedName name="STWBD_StatToolsRegression_VarSelectorDefaultDataSet" hidden="1">"DG34765086"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B19" i="4"/>
  <c r="B16" i="4"/>
  <c r="B13" i="4"/>
  <c r="B7" i="4"/>
  <c r="B3" i="4"/>
  <c r="B9" i="3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8" authorId="0" shapeId="0" xr:uid="{DD90DC0F-CD0D-4CAA-A5AD-19B69A80F1B2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2E65C2A7-2386-43D2-8627-2F829FA52CC2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6881ACF1-74AF-4AD0-A438-5C65B355022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8" authorId="0" shapeId="0" xr:uid="{AF1E1D12-7454-4344-98B1-2D17C5B9DFE6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A8F6AB78-15F4-41DC-B040-E65CAB4404F2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010E5ACD-945D-41ED-8105-B4A99703D21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8" authorId="0" shapeId="0" xr:uid="{4BFD703D-ADC2-4C89-84DF-F42060114228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51AD3B19-1EF5-4607-95CA-C05BB0DC5A46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17890F41-B2CE-4C9A-BF8C-097E743B35EA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8" authorId="0" shapeId="0" xr:uid="{BCF22125-B39C-426A-AE89-A112AE08AE22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DB8D037A-8B88-46D9-88D2-3C4037784C02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65739012-91E4-433B-980B-7E33A735737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sharedStrings.xml><?xml version="1.0" encoding="utf-8"?>
<sst xmlns="http://schemas.openxmlformats.org/spreadsheetml/2006/main" count="193" uniqueCount="79">
  <si>
    <t>Month</t>
  </si>
  <si>
    <t>Cost</t>
  </si>
  <si>
    <t>Units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</si>
  <si>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</si>
  <si>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</si>
  <si>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</si>
  <si>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</si>
  <si>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</si>
  <si>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</si>
  <si>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</si>
  <si>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</si>
  <si>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</si>
  <si>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</si>
  <si>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Power cost</t>
  </si>
  <si>
    <t>GUID</t>
  </si>
  <si>
    <t>DG34765086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</si>
  <si>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</si>
  <si>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</si>
  <si>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</si>
  <si>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</si>
  <si>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</si>
  <si>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</si>
  <si>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</si>
  <si>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</si>
  <si>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</si>
  <si>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</si>
  <si>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VG30FFA10A107525D6</t>
  </si>
  <si>
    <t>var1</t>
  </si>
  <si>
    <t>ST_Month</t>
  </si>
  <si>
    <t>1 : Ranges</t>
  </si>
  <si>
    <t>1 : MultiRefs</t>
  </si>
  <si>
    <t>2 : Info</t>
  </si>
  <si>
    <t>VG2980A2DB18178952</t>
  </si>
  <si>
    <t>var2</t>
  </si>
  <si>
    <t>ST_Cost</t>
  </si>
  <si>
    <t>2 : Ranges</t>
  </si>
  <si>
    <t>2 : MultiRefs</t>
  </si>
  <si>
    <t>3 : Info</t>
  </si>
  <si>
    <t>VG30782096613BF</t>
  </si>
  <si>
    <t>var3</t>
  </si>
  <si>
    <t>ST_Units</t>
  </si>
  <si>
    <t>3 : Ranges</t>
  </si>
  <si>
    <t>3 : MultiRefs</t>
  </si>
  <si>
    <t>StatTools Report</t>
  </si>
  <si>
    <t>Analysis:</t>
  </si>
  <si>
    <t>Regression</t>
  </si>
  <si>
    <t>Performed By:</t>
  </si>
  <si>
    <t>User</t>
  </si>
  <si>
    <t>Date:</t>
  </si>
  <si>
    <t>Wednesday, 2 December, 2020</t>
  </si>
  <si>
    <t>Updating:</t>
  </si>
  <si>
    <t>Static</t>
  </si>
  <si>
    <t>Variable:</t>
  </si>
  <si>
    <t>Summary</t>
  </si>
  <si>
    <t>Multiple Regression for Cost</t>
  </si>
  <si>
    <t>Multiple_x000D_
R</t>
  </si>
  <si>
    <t>R-Square</t>
  </si>
  <si>
    <t>Adjusted_x000D_
R-square</t>
  </si>
  <si>
    <t>Std. Err. of_x000D_
Estimate</t>
  </si>
  <si>
    <t>Rows_x000D_
Ignored</t>
  </si>
  <si>
    <t>Outliers</t>
  </si>
  <si>
    <t>ANOVA Table</t>
  </si>
  <si>
    <t>Degrees of_x000D_
Freedom</t>
  </si>
  <si>
    <t>Sum of_x000D_
Squares</t>
  </si>
  <si>
    <t>Mean of_x000D_
Squares</t>
  </si>
  <si>
    <t>F</t>
  </si>
  <si>
    <t>p-Value</t>
  </si>
  <si>
    <t>Explained</t>
  </si>
  <si>
    <t>Unexplained</t>
  </si>
  <si>
    <t>Regression Table</t>
  </si>
  <si>
    <t>Coefficient</t>
  </si>
  <si>
    <t>Standard_x000D_
Error</t>
  </si>
  <si>
    <t>t-Value</t>
  </si>
  <si>
    <t>Confidence Interval 95%</t>
  </si>
  <si>
    <t>Lower</t>
  </si>
  <si>
    <t>Upper</t>
  </si>
  <si>
    <t>Constant</t>
  </si>
  <si>
    <t>Units^2</t>
  </si>
  <si>
    <t>Ln(Units)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</si>
</sst>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&lt;0.0001]&quot;&lt; 0.0001&quot;;0.0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0C0C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right"/>
    </xf>
    <xf numFmtId="0" fontId="2" fillId="3" borderId="3" xfId="1" applyFont="1" applyFill="1" applyBorder="1" applyAlignment="1">
      <alignment horizontal="right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/>
    <xf numFmtId="0" fontId="2" fillId="2" borderId="6" xfId="1" applyFont="1" applyFill="1" applyBorder="1"/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/>
    <xf numFmtId="0" fontId="2" fillId="2" borderId="9" xfId="1" applyFont="1" applyFill="1" applyBorder="1"/>
    <xf numFmtId="0" fontId="2" fillId="2" borderId="10" xfId="1" applyFont="1" applyFill="1" applyBorder="1" applyAlignment="1">
      <alignment horizontal="center"/>
    </xf>
    <xf numFmtId="0" fontId="2" fillId="2" borderId="11" xfId="1" applyFont="1" applyFill="1" applyBorder="1"/>
    <xf numFmtId="0" fontId="2" fillId="2" borderId="12" xfId="1" applyFont="1" applyFill="1" applyBorder="1"/>
    <xf numFmtId="0" fontId="0" fillId="0" borderId="0" xfId="0" applyNumberFormat="1" applyAlignment="1">
      <alignment horizontal="left"/>
    </xf>
    <xf numFmtId="0" fontId="4" fillId="4" borderId="0" xfId="0" applyFont="1" applyFill="1"/>
    <xf numFmtId="0" fontId="4" fillId="4" borderId="13" xfId="0" applyFont="1" applyFill="1" applyBorder="1"/>
    <xf numFmtId="0" fontId="5" fillId="4" borderId="0" xfId="0" applyFont="1" applyFill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4" fillId="4" borderId="0" xfId="0" applyFont="1" applyFill="1" applyAlignment="1">
      <alignment horizontal="left"/>
    </xf>
    <xf numFmtId="0" fontId="4" fillId="4" borderId="13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0" fillId="0" borderId="0" xfId="0" applyAlignment="1">
      <alignment horizontal="center"/>
    </xf>
    <xf numFmtId="49" fontId="5" fillId="0" borderId="14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7" fillId="0" borderId="14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38"/>
  <sheetViews>
    <sheetView workbookViewId="0">
      <selection sqref="A1:C37"/>
    </sheetView>
  </sheetViews>
  <sheetFormatPr defaultColWidth="9.109375" defaultRowHeight="14.4" x14ac:dyDescent="0.3"/>
  <cols>
    <col min="1" max="1" width="9.109375" style="2"/>
    <col min="2" max="16384" width="9.109375" style="1"/>
  </cols>
  <sheetData>
    <row r="1" spans="1:5" ht="15" thickTop="1" x14ac:dyDescent="0.3">
      <c r="A1" s="6" t="s">
        <v>0</v>
      </c>
      <c r="B1" s="7" t="s">
        <v>1</v>
      </c>
      <c r="C1" s="8" t="s">
        <v>2</v>
      </c>
    </row>
    <row r="2" spans="1:5" x14ac:dyDescent="0.3">
      <c r="A2" s="9">
        <v>1</v>
      </c>
      <c r="B2" s="10">
        <v>45623</v>
      </c>
      <c r="C2" s="11">
        <v>601</v>
      </c>
      <c r="E2" s="1">
        <f>LN(0.01)</f>
        <v>-4.6051701859880909</v>
      </c>
    </row>
    <row r="3" spans="1:5" x14ac:dyDescent="0.3">
      <c r="A3" s="12">
        <v>2</v>
      </c>
      <c r="B3" s="13">
        <v>46507</v>
      </c>
      <c r="C3" s="14">
        <v>738</v>
      </c>
    </row>
    <row r="4" spans="1:5" x14ac:dyDescent="0.3">
      <c r="A4" s="12">
        <v>3</v>
      </c>
      <c r="B4" s="13">
        <v>43343</v>
      </c>
      <c r="C4" s="14">
        <v>686</v>
      </c>
    </row>
    <row r="5" spans="1:5" x14ac:dyDescent="0.3">
      <c r="A5" s="12">
        <v>4</v>
      </c>
      <c r="B5" s="13">
        <v>46495</v>
      </c>
      <c r="C5" s="14">
        <v>736</v>
      </c>
    </row>
    <row r="6" spans="1:5" x14ac:dyDescent="0.3">
      <c r="A6" s="12">
        <v>5</v>
      </c>
      <c r="B6" s="13">
        <v>47317</v>
      </c>
      <c r="C6" s="14">
        <v>756</v>
      </c>
    </row>
    <row r="7" spans="1:5" x14ac:dyDescent="0.3">
      <c r="A7" s="12">
        <v>6</v>
      </c>
      <c r="B7" s="13">
        <v>41172</v>
      </c>
      <c r="C7" s="14">
        <v>498</v>
      </c>
    </row>
    <row r="8" spans="1:5" x14ac:dyDescent="0.3">
      <c r="A8" s="12">
        <v>7</v>
      </c>
      <c r="B8" s="13">
        <v>43974</v>
      </c>
      <c r="C8" s="14">
        <v>828</v>
      </c>
    </row>
    <row r="9" spans="1:5" x14ac:dyDescent="0.3">
      <c r="A9" s="12">
        <v>8</v>
      </c>
      <c r="B9" s="13">
        <v>44290</v>
      </c>
      <c r="C9" s="14">
        <v>671</v>
      </c>
    </row>
    <row r="10" spans="1:5" x14ac:dyDescent="0.3">
      <c r="A10" s="12">
        <v>9</v>
      </c>
      <c r="B10" s="13">
        <v>29297</v>
      </c>
      <c r="C10" s="14">
        <v>305</v>
      </c>
    </row>
    <row r="11" spans="1:5" x14ac:dyDescent="0.3">
      <c r="A11" s="12">
        <v>10</v>
      </c>
      <c r="B11" s="13">
        <v>47244</v>
      </c>
      <c r="C11" s="14">
        <v>637</v>
      </c>
    </row>
    <row r="12" spans="1:5" x14ac:dyDescent="0.3">
      <c r="A12" s="12">
        <v>11</v>
      </c>
      <c r="B12" s="13">
        <v>43185</v>
      </c>
      <c r="C12" s="14">
        <v>499</v>
      </c>
    </row>
    <row r="13" spans="1:5" x14ac:dyDescent="0.3">
      <c r="A13" s="12">
        <v>12</v>
      </c>
      <c r="B13" s="13">
        <v>42658</v>
      </c>
      <c r="C13" s="14">
        <v>578</v>
      </c>
    </row>
    <row r="14" spans="1:5" x14ac:dyDescent="0.3">
      <c r="A14" s="12">
        <v>13</v>
      </c>
      <c r="B14" s="13">
        <v>39178</v>
      </c>
      <c r="C14" s="14">
        <v>641</v>
      </c>
    </row>
    <row r="15" spans="1:5" x14ac:dyDescent="0.3">
      <c r="A15" s="12">
        <v>14</v>
      </c>
      <c r="B15" s="13">
        <v>41198</v>
      </c>
      <c r="C15" s="14">
        <v>452</v>
      </c>
    </row>
    <row r="16" spans="1:5" x14ac:dyDescent="0.3">
      <c r="A16" s="12">
        <v>15</v>
      </c>
      <c r="B16" s="13">
        <v>43505</v>
      </c>
      <c r="C16" s="14">
        <v>674</v>
      </c>
    </row>
    <row r="17" spans="1:3" x14ac:dyDescent="0.3">
      <c r="A17" s="12">
        <v>16</v>
      </c>
      <c r="B17" s="13">
        <v>35805</v>
      </c>
      <c r="C17" s="14">
        <v>475</v>
      </c>
    </row>
    <row r="18" spans="1:3" x14ac:dyDescent="0.3">
      <c r="A18" s="12">
        <v>17</v>
      </c>
      <c r="B18" s="13">
        <v>39181</v>
      </c>
      <c r="C18" s="14">
        <v>536</v>
      </c>
    </row>
    <row r="19" spans="1:3" x14ac:dyDescent="0.3">
      <c r="A19" s="12">
        <v>18</v>
      </c>
      <c r="B19" s="13">
        <v>40248</v>
      </c>
      <c r="C19" s="14">
        <v>527</v>
      </c>
    </row>
    <row r="20" spans="1:3" x14ac:dyDescent="0.3">
      <c r="A20" s="12">
        <v>19</v>
      </c>
      <c r="B20" s="13">
        <v>28157</v>
      </c>
      <c r="C20" s="14">
        <v>275</v>
      </c>
    </row>
    <row r="21" spans="1:3" x14ac:dyDescent="0.3">
      <c r="A21" s="12">
        <v>20</v>
      </c>
      <c r="B21" s="13">
        <v>34761</v>
      </c>
      <c r="C21" s="14">
        <v>495</v>
      </c>
    </row>
    <row r="22" spans="1:3" x14ac:dyDescent="0.3">
      <c r="A22" s="12">
        <v>21</v>
      </c>
      <c r="B22" s="13">
        <v>45148</v>
      </c>
      <c r="C22" s="14">
        <v>568</v>
      </c>
    </row>
    <row r="23" spans="1:3" x14ac:dyDescent="0.3">
      <c r="A23" s="12">
        <v>22</v>
      </c>
      <c r="B23" s="13">
        <v>33447</v>
      </c>
      <c r="C23" s="14">
        <v>418</v>
      </c>
    </row>
    <row r="24" spans="1:3" x14ac:dyDescent="0.3">
      <c r="A24" s="12">
        <v>23</v>
      </c>
      <c r="B24" s="13">
        <v>45686</v>
      </c>
      <c r="C24" s="14">
        <v>694</v>
      </c>
    </row>
    <row r="25" spans="1:3" x14ac:dyDescent="0.3">
      <c r="A25" s="12">
        <v>24</v>
      </c>
      <c r="B25" s="13">
        <v>45296</v>
      </c>
      <c r="C25" s="14">
        <v>653</v>
      </c>
    </row>
    <row r="26" spans="1:3" x14ac:dyDescent="0.3">
      <c r="A26" s="12">
        <v>25</v>
      </c>
      <c r="B26" s="13">
        <v>37179</v>
      </c>
      <c r="C26" s="14">
        <v>471</v>
      </c>
    </row>
    <row r="27" spans="1:3" x14ac:dyDescent="0.3">
      <c r="A27" s="12">
        <v>26</v>
      </c>
      <c r="B27" s="13">
        <v>41199</v>
      </c>
      <c r="C27" s="14">
        <v>669</v>
      </c>
    </row>
    <row r="28" spans="1:3" x14ac:dyDescent="0.3">
      <c r="A28" s="12">
        <v>27</v>
      </c>
      <c r="B28" s="13">
        <v>31259</v>
      </c>
      <c r="C28" s="14">
        <v>298</v>
      </c>
    </row>
    <row r="29" spans="1:3" x14ac:dyDescent="0.3">
      <c r="A29" s="12">
        <v>28</v>
      </c>
      <c r="B29" s="13">
        <v>37705</v>
      </c>
      <c r="C29" s="14">
        <v>399</v>
      </c>
    </row>
    <row r="30" spans="1:3" x14ac:dyDescent="0.3">
      <c r="A30" s="12">
        <v>29</v>
      </c>
      <c r="B30" s="13">
        <v>42757</v>
      </c>
      <c r="C30" s="14">
        <v>549</v>
      </c>
    </row>
    <row r="31" spans="1:3" x14ac:dyDescent="0.3">
      <c r="A31" s="12">
        <v>30</v>
      </c>
      <c r="B31" s="13">
        <v>47332</v>
      </c>
      <c r="C31" s="14">
        <v>863</v>
      </c>
    </row>
    <row r="32" spans="1:3" x14ac:dyDescent="0.3">
      <c r="A32" s="12">
        <v>31</v>
      </c>
      <c r="B32" s="13">
        <v>44914</v>
      </c>
      <c r="C32" s="14">
        <v>764</v>
      </c>
    </row>
    <row r="33" spans="1:3" x14ac:dyDescent="0.3">
      <c r="A33" s="12">
        <v>32</v>
      </c>
      <c r="B33" s="13">
        <v>46105</v>
      </c>
      <c r="C33" s="14">
        <v>800</v>
      </c>
    </row>
    <row r="34" spans="1:3" x14ac:dyDescent="0.3">
      <c r="A34" s="12">
        <v>33</v>
      </c>
      <c r="B34" s="13">
        <v>45972</v>
      </c>
      <c r="C34" s="14">
        <v>609</v>
      </c>
    </row>
    <row r="35" spans="1:3" x14ac:dyDescent="0.3">
      <c r="A35" s="12">
        <v>34</v>
      </c>
      <c r="B35" s="13">
        <v>46295</v>
      </c>
      <c r="C35" s="14">
        <v>667</v>
      </c>
    </row>
    <row r="36" spans="1:3" x14ac:dyDescent="0.3">
      <c r="A36" s="12">
        <v>35</v>
      </c>
      <c r="B36" s="13">
        <v>45218</v>
      </c>
      <c r="C36" s="14">
        <v>705</v>
      </c>
    </row>
    <row r="37" spans="1:3" ht="15" thickBot="1" x14ac:dyDescent="0.35">
      <c r="A37" s="15">
        <v>36</v>
      </c>
      <c r="B37" s="16">
        <v>45357</v>
      </c>
      <c r="C37" s="17">
        <v>637</v>
      </c>
    </row>
    <row r="38" spans="1:3" ht="15" thickTop="1" x14ac:dyDescent="0.3"/>
  </sheetData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BF97-9A21-4226-89A1-8DF24CCD2B65}">
  <dimension ref="B9"/>
  <sheetViews>
    <sheetView workbookViewId="0"/>
  </sheetViews>
  <sheetFormatPr defaultRowHeight="14.4" x14ac:dyDescent="0.3"/>
  <sheetData>
    <row r="9" spans="2:2" x14ac:dyDescent="0.3">
      <c r="B9" s="3">
        <f>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0F81A-B4C5-4E6D-812D-E53470761472}">
  <dimension ref="A1:T20"/>
  <sheetViews>
    <sheetView workbookViewId="0"/>
  </sheetViews>
  <sheetFormatPr defaultColWidth="30.77734375" defaultRowHeight="14.4" x14ac:dyDescent="0.3"/>
  <cols>
    <col min="1" max="1" width="30.77734375" style="5"/>
    <col min="2" max="16384" width="30.77734375" style="4"/>
  </cols>
  <sheetData>
    <row r="1" spans="1:20" x14ac:dyDescent="0.3">
      <c r="A1" s="5" t="s">
        <v>12</v>
      </c>
      <c r="B1" s="4" t="s">
        <v>13</v>
      </c>
      <c r="C1" s="4" t="s">
        <v>3</v>
      </c>
      <c r="D1" s="4">
        <v>8</v>
      </c>
      <c r="E1" s="4" t="s">
        <v>4</v>
      </c>
      <c r="F1" s="4">
        <v>0</v>
      </c>
      <c r="G1" s="4" t="s">
        <v>5</v>
      </c>
      <c r="H1" s="4">
        <v>1</v>
      </c>
      <c r="I1" s="4" t="s">
        <v>6</v>
      </c>
      <c r="J1" s="4">
        <v>1</v>
      </c>
      <c r="K1" s="4" t="s">
        <v>7</v>
      </c>
      <c r="L1" s="4">
        <v>0</v>
      </c>
      <c r="M1" s="4" t="s">
        <v>8</v>
      </c>
      <c r="N1" s="4">
        <v>0</v>
      </c>
      <c r="O1" s="4" t="s">
        <v>9</v>
      </c>
      <c r="P1" s="4">
        <v>1</v>
      </c>
      <c r="Q1" s="4" t="s">
        <v>10</v>
      </c>
      <c r="R1" s="4">
        <v>0</v>
      </c>
      <c r="S1" s="4" t="s">
        <v>11</v>
      </c>
      <c r="T1" s="4">
        <v>0</v>
      </c>
    </row>
    <row r="2" spans="1:20" x14ac:dyDescent="0.3">
      <c r="A2" s="5" t="s">
        <v>14</v>
      </c>
      <c r="B2" s="4" t="s">
        <v>15</v>
      </c>
    </row>
    <row r="3" spans="1:20" x14ac:dyDescent="0.3">
      <c r="A3" s="5" t="s">
        <v>16</v>
      </c>
      <c r="B3" s="4" t="b">
        <f>IF(B10&gt;256,"TripUpST110AndEarlier",TRUE)</f>
        <v>1</v>
      </c>
    </row>
    <row r="4" spans="1:20" x14ac:dyDescent="0.3">
      <c r="A4" s="5" t="s">
        <v>17</v>
      </c>
      <c r="B4" s="4" t="s">
        <v>18</v>
      </c>
    </row>
    <row r="5" spans="1:20" x14ac:dyDescent="0.3">
      <c r="A5" s="5" t="s">
        <v>19</v>
      </c>
      <c r="B5" s="4" t="b">
        <v>1</v>
      </c>
    </row>
    <row r="6" spans="1:20" x14ac:dyDescent="0.3">
      <c r="A6" s="5" t="s">
        <v>20</v>
      </c>
      <c r="B6" s="4" t="b">
        <v>0</v>
      </c>
    </row>
    <row r="7" spans="1:20" x14ac:dyDescent="0.3">
      <c r="A7" s="5" t="s">
        <v>21</v>
      </c>
      <c r="B7" s="4">
        <f>Data!$A$1:$C$37</f>
        <v>41172</v>
      </c>
    </row>
    <row r="8" spans="1:20" x14ac:dyDescent="0.3">
      <c r="A8" s="5" t="s">
        <v>22</v>
      </c>
      <c r="B8" s="4">
        <v>2</v>
      </c>
    </row>
    <row r="9" spans="1:20" x14ac:dyDescent="0.3">
      <c r="A9" s="5" t="s">
        <v>23</v>
      </c>
      <c r="B9" s="18">
        <f>1</f>
        <v>1</v>
      </c>
    </row>
    <row r="10" spans="1:20" x14ac:dyDescent="0.3">
      <c r="A10" s="5" t="s">
        <v>24</v>
      </c>
      <c r="B10" s="4">
        <v>3</v>
      </c>
    </row>
    <row r="12" spans="1:20" x14ac:dyDescent="0.3">
      <c r="A12" s="5" t="s">
        <v>25</v>
      </c>
      <c r="B12" s="4" t="s">
        <v>26</v>
      </c>
      <c r="C12" s="4" t="s">
        <v>27</v>
      </c>
      <c r="D12" s="4" t="s">
        <v>28</v>
      </c>
      <c r="E12" s="4" t="b">
        <v>1</v>
      </c>
      <c r="F12" s="4">
        <v>0</v>
      </c>
      <c r="G12" s="4">
        <v>4</v>
      </c>
      <c r="H12" s="4">
        <v>0</v>
      </c>
    </row>
    <row r="13" spans="1:20" x14ac:dyDescent="0.3">
      <c r="A13" s="5" t="s">
        <v>29</v>
      </c>
      <c r="B13" s="4">
        <f>Data!$A$1:$A$37</f>
        <v>12</v>
      </c>
    </row>
    <row r="14" spans="1:20" x14ac:dyDescent="0.3">
      <c r="A14" s="5" t="s">
        <v>30</v>
      </c>
    </row>
    <row r="15" spans="1:20" x14ac:dyDescent="0.3">
      <c r="A15" s="5" t="s">
        <v>31</v>
      </c>
      <c r="B15" s="4" t="s">
        <v>32</v>
      </c>
      <c r="C15" s="4" t="s">
        <v>33</v>
      </c>
      <c r="D15" s="4" t="s">
        <v>34</v>
      </c>
      <c r="E15" s="4" t="b">
        <v>1</v>
      </c>
      <c r="F15" s="4">
        <v>0</v>
      </c>
      <c r="G15" s="4">
        <v>4</v>
      </c>
      <c r="H15" s="4">
        <v>0</v>
      </c>
    </row>
    <row r="16" spans="1:20" x14ac:dyDescent="0.3">
      <c r="A16" s="5" t="s">
        <v>35</v>
      </c>
      <c r="B16" s="4">
        <f>Data!$B$1:$B$37</f>
        <v>43505</v>
      </c>
    </row>
    <row r="17" spans="1:8" x14ac:dyDescent="0.3">
      <c r="A17" s="5" t="s">
        <v>36</v>
      </c>
    </row>
    <row r="18" spans="1:8" x14ac:dyDescent="0.3">
      <c r="A18" s="5" t="s">
        <v>37</v>
      </c>
      <c r="B18" s="4" t="s">
        <v>38</v>
      </c>
      <c r="C18" s="4" t="s">
        <v>39</v>
      </c>
      <c r="D18" s="4" t="s">
        <v>40</v>
      </c>
      <c r="E18" s="4" t="b">
        <v>1</v>
      </c>
      <c r="F18" s="4">
        <v>0</v>
      </c>
      <c r="G18" s="4">
        <v>4</v>
      </c>
      <c r="H18" s="4">
        <v>0</v>
      </c>
    </row>
    <row r="19" spans="1:8" x14ac:dyDescent="0.3">
      <c r="A19" s="5" t="s">
        <v>41</v>
      </c>
      <c r="B19" s="4">
        <f>Data!$C$1:$C$37</f>
        <v>527</v>
      </c>
    </row>
    <row r="20" spans="1:8" x14ac:dyDescent="0.3">
      <c r="A20" s="5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B2AA-D515-4941-BB21-EBB946FD451B}">
  <dimension ref="A1:G21"/>
  <sheetViews>
    <sheetView showGridLines="0" workbookViewId="0"/>
  </sheetViews>
  <sheetFormatPr defaultColWidth="12.77734375" defaultRowHeight="14.4" x14ac:dyDescent="0.3"/>
  <cols>
    <col min="1" max="1" width="18.33203125" bestFit="1" customWidth="1"/>
    <col min="2" max="7" width="12.77734375" customWidth="1"/>
  </cols>
  <sheetData>
    <row r="1" spans="1:7" s="19" customFormat="1" ht="18" x14ac:dyDescent="0.35">
      <c r="A1" s="25" t="s">
        <v>43</v>
      </c>
      <c r="B1" s="23"/>
    </row>
    <row r="2" spans="1:7" s="19" customFormat="1" ht="10.199999999999999" x14ac:dyDescent="0.2">
      <c r="A2" s="21" t="s">
        <v>44</v>
      </c>
      <c r="B2" s="23" t="s">
        <v>45</v>
      </c>
    </row>
    <row r="3" spans="1:7" s="19" customFormat="1" ht="10.199999999999999" x14ac:dyDescent="0.2">
      <c r="A3" s="21" t="s">
        <v>46</v>
      </c>
      <c r="B3" s="23" t="s">
        <v>47</v>
      </c>
    </row>
    <row r="4" spans="1:7" s="19" customFormat="1" ht="10.199999999999999" x14ac:dyDescent="0.2">
      <c r="A4" s="21" t="s">
        <v>48</v>
      </c>
      <c r="B4" s="23" t="s">
        <v>49</v>
      </c>
    </row>
    <row r="5" spans="1:7" s="19" customFormat="1" ht="10.199999999999999" x14ac:dyDescent="0.2">
      <c r="A5" s="21" t="s">
        <v>50</v>
      </c>
      <c r="B5" s="23" t="s">
        <v>51</v>
      </c>
    </row>
    <row r="6" spans="1:7" s="20" customFormat="1" ht="10.199999999999999" x14ac:dyDescent="0.2">
      <c r="A6" s="22" t="s">
        <v>52</v>
      </c>
      <c r="B6" s="24" t="s">
        <v>1</v>
      </c>
    </row>
    <row r="8" spans="1:7" ht="15" customHeight="1" x14ac:dyDescent="0.3">
      <c r="A8" s="29" t="s">
        <v>54</v>
      </c>
      <c r="B8" s="34" t="s">
        <v>55</v>
      </c>
      <c r="C8" s="32" t="s">
        <v>56</v>
      </c>
      <c r="D8" s="34" t="s">
        <v>57</v>
      </c>
      <c r="E8" s="34" t="s">
        <v>58</v>
      </c>
      <c r="F8" s="34" t="s">
        <v>59</v>
      </c>
      <c r="G8" s="32" t="s">
        <v>60</v>
      </c>
    </row>
    <row r="9" spans="1:7" ht="15" customHeight="1" thickBot="1" x14ac:dyDescent="0.35">
      <c r="A9" s="30" t="s">
        <v>53</v>
      </c>
      <c r="B9" s="33"/>
      <c r="C9" s="33"/>
      <c r="D9" s="33"/>
      <c r="E9" s="33"/>
      <c r="F9" s="33"/>
      <c r="G9" s="33"/>
    </row>
    <row r="10" spans="1:7" ht="15" customHeight="1" thickTop="1" x14ac:dyDescent="0.3">
      <c r="A10" s="28"/>
      <c r="B10" s="35">
        <v>0.85785685124923217</v>
      </c>
      <c r="C10" s="35">
        <v>0.73591837723524722</v>
      </c>
      <c r="D10" s="35">
        <v>0.72815127068334284</v>
      </c>
      <c r="E10" s="36">
        <v>2733.7423993605503</v>
      </c>
      <c r="F10" s="36">
        <v>0</v>
      </c>
      <c r="G10" s="36">
        <v>0</v>
      </c>
    </row>
    <row r="11" spans="1:7" ht="15" customHeight="1" x14ac:dyDescent="0.3"/>
    <row r="12" spans="1:7" ht="15" customHeight="1" x14ac:dyDescent="0.3">
      <c r="A12" s="29"/>
      <c r="B12" s="34" t="s">
        <v>62</v>
      </c>
      <c r="C12" s="34" t="s">
        <v>63</v>
      </c>
      <c r="D12" s="34" t="s">
        <v>64</v>
      </c>
      <c r="E12" s="32" t="s">
        <v>65</v>
      </c>
      <c r="F12" s="32" t="s">
        <v>66</v>
      </c>
    </row>
    <row r="13" spans="1:7" ht="15" customHeight="1" thickBot="1" x14ac:dyDescent="0.35">
      <c r="A13" s="30" t="s">
        <v>61</v>
      </c>
      <c r="B13" s="33"/>
      <c r="C13" s="33"/>
      <c r="D13" s="33"/>
      <c r="E13" s="33"/>
      <c r="F13" s="33"/>
    </row>
    <row r="14" spans="1:7" ht="15" customHeight="1" thickTop="1" x14ac:dyDescent="0.3">
      <c r="A14" s="28" t="s">
        <v>67</v>
      </c>
      <c r="B14" s="36">
        <v>1</v>
      </c>
      <c r="C14" s="36">
        <v>708085273.76612008</v>
      </c>
      <c r="D14" s="36">
        <v>708085273.76612008</v>
      </c>
      <c r="E14" s="36">
        <v>94.748072827042677</v>
      </c>
      <c r="F14" s="37">
        <v>2.3169135163413625E-11</v>
      </c>
    </row>
    <row r="15" spans="1:7" ht="15" customHeight="1" x14ac:dyDescent="0.3">
      <c r="A15" s="28" t="s">
        <v>68</v>
      </c>
      <c r="B15" s="36">
        <v>34</v>
      </c>
      <c r="C15" s="36">
        <v>254093815.20609364</v>
      </c>
      <c r="D15" s="36">
        <v>7473347.5060615772</v>
      </c>
      <c r="E15" s="26"/>
      <c r="F15" s="26"/>
    </row>
    <row r="16" spans="1:7" ht="15" customHeight="1" x14ac:dyDescent="0.3"/>
    <row r="17" spans="1:7" ht="15" customHeight="1" x14ac:dyDescent="0.3">
      <c r="A17" s="29"/>
      <c r="B17" s="32" t="s">
        <v>70</v>
      </c>
      <c r="C17" s="34" t="s">
        <v>71</v>
      </c>
      <c r="D17" s="32" t="s">
        <v>72</v>
      </c>
      <c r="E17" s="32" t="s">
        <v>66</v>
      </c>
      <c r="F17" s="31" t="s">
        <v>73</v>
      </c>
      <c r="G17" s="31"/>
    </row>
    <row r="18" spans="1:7" ht="15" customHeight="1" thickBot="1" x14ac:dyDescent="0.35">
      <c r="A18" s="30" t="s">
        <v>69</v>
      </c>
      <c r="B18" s="33"/>
      <c r="C18" s="33"/>
      <c r="D18" s="33"/>
      <c r="E18" s="33"/>
      <c r="F18" s="27" t="s">
        <v>74</v>
      </c>
      <c r="G18" s="27" t="s">
        <v>75</v>
      </c>
    </row>
    <row r="19" spans="1:7" ht="15" customHeight="1" thickTop="1" x14ac:dyDescent="0.3">
      <c r="A19" s="28" t="s">
        <v>76</v>
      </c>
      <c r="B19" s="36">
        <v>23651.489077280858</v>
      </c>
      <c r="C19" s="36">
        <v>1917.1370193271835</v>
      </c>
      <c r="D19" s="36">
        <v>12.33687985722654</v>
      </c>
      <c r="E19" s="37">
        <v>4.1655869587240675E-14</v>
      </c>
      <c r="F19" s="36">
        <v>19755.397896143451</v>
      </c>
      <c r="G19" s="36">
        <v>27547.580258418264</v>
      </c>
    </row>
    <row r="20" spans="1:7" ht="15" customHeight="1" x14ac:dyDescent="0.3">
      <c r="A20" s="28" t="s">
        <v>2</v>
      </c>
      <c r="B20" s="36">
        <v>30.533099065033184</v>
      </c>
      <c r="C20" s="36">
        <v>3.1367918014954235</v>
      </c>
      <c r="D20" s="36">
        <v>9.7338621742370464</v>
      </c>
      <c r="E20" s="37">
        <v>2.3169135163413376E-11</v>
      </c>
      <c r="F20" s="36">
        <v>24.158371149571277</v>
      </c>
      <c r="G20" s="36">
        <v>36.907826980495095</v>
      </c>
    </row>
    <row r="21" spans="1:7" ht="15" customHeight="1" x14ac:dyDescent="0.3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7225-FACC-4A1F-BAD9-ADD194F5764C}">
  <dimension ref="A1:G22"/>
  <sheetViews>
    <sheetView showGridLines="0" tabSelected="1" workbookViewId="0"/>
  </sheetViews>
  <sheetFormatPr defaultColWidth="12.77734375" defaultRowHeight="14.4" x14ac:dyDescent="0.3"/>
  <cols>
    <col min="1" max="1" width="18.33203125" bestFit="1" customWidth="1"/>
    <col min="2" max="7" width="12.77734375" customWidth="1"/>
  </cols>
  <sheetData>
    <row r="1" spans="1:7" s="19" customFormat="1" ht="18" x14ac:dyDescent="0.35">
      <c r="A1" s="25" t="s">
        <v>43</v>
      </c>
      <c r="B1" s="23"/>
    </row>
    <row r="2" spans="1:7" s="19" customFormat="1" ht="10.199999999999999" x14ac:dyDescent="0.2">
      <c r="A2" s="21" t="s">
        <v>44</v>
      </c>
      <c r="B2" s="23" t="s">
        <v>45</v>
      </c>
    </row>
    <row r="3" spans="1:7" s="19" customFormat="1" ht="10.199999999999999" x14ac:dyDescent="0.2">
      <c r="A3" s="21" t="s">
        <v>46</v>
      </c>
      <c r="B3" s="23" t="s">
        <v>47</v>
      </c>
    </row>
    <row r="4" spans="1:7" s="19" customFormat="1" ht="10.199999999999999" x14ac:dyDescent="0.2">
      <c r="A4" s="21" t="s">
        <v>48</v>
      </c>
      <c r="B4" s="23" t="s">
        <v>49</v>
      </c>
    </row>
    <row r="5" spans="1:7" s="19" customFormat="1" ht="10.199999999999999" x14ac:dyDescent="0.2">
      <c r="A5" s="21" t="s">
        <v>50</v>
      </c>
      <c r="B5" s="23" t="s">
        <v>51</v>
      </c>
    </row>
    <row r="6" spans="1:7" s="20" customFormat="1" ht="10.199999999999999" x14ac:dyDescent="0.2">
      <c r="A6" s="22" t="s">
        <v>52</v>
      </c>
      <c r="B6" s="24" t="s">
        <v>1</v>
      </c>
    </row>
    <row r="8" spans="1:7" ht="15" customHeight="1" x14ac:dyDescent="0.3">
      <c r="A8" s="29" t="s">
        <v>54</v>
      </c>
      <c r="B8" s="34" t="s">
        <v>55</v>
      </c>
      <c r="C8" s="32" t="s">
        <v>56</v>
      </c>
      <c r="D8" s="34" t="s">
        <v>57</v>
      </c>
      <c r="E8" s="34" t="s">
        <v>58</v>
      </c>
      <c r="F8" s="34" t="s">
        <v>59</v>
      </c>
      <c r="G8" s="32" t="s">
        <v>60</v>
      </c>
    </row>
    <row r="9" spans="1:7" ht="15" customHeight="1" thickBot="1" x14ac:dyDescent="0.35">
      <c r="A9" s="30" t="s">
        <v>53</v>
      </c>
      <c r="B9" s="33"/>
      <c r="C9" s="33"/>
      <c r="D9" s="33"/>
      <c r="E9" s="33"/>
      <c r="F9" s="33"/>
      <c r="G9" s="33"/>
    </row>
    <row r="10" spans="1:7" ht="15" customHeight="1" thickTop="1" x14ac:dyDescent="0.3">
      <c r="A10" s="28"/>
      <c r="B10" s="35">
        <v>0.90641303840175824</v>
      </c>
      <c r="C10" s="35">
        <v>0.82158459618470725</v>
      </c>
      <c r="D10" s="35">
        <v>0.81077154140802288</v>
      </c>
      <c r="E10" s="36">
        <v>2280.7997713562786</v>
      </c>
      <c r="F10" s="36">
        <v>0</v>
      </c>
      <c r="G10" s="36">
        <v>0</v>
      </c>
    </row>
    <row r="11" spans="1:7" ht="15" customHeight="1" x14ac:dyDescent="0.3"/>
    <row r="12" spans="1:7" ht="15" customHeight="1" x14ac:dyDescent="0.3">
      <c r="A12" s="29"/>
      <c r="B12" s="34" t="s">
        <v>62</v>
      </c>
      <c r="C12" s="34" t="s">
        <v>63</v>
      </c>
      <c r="D12" s="34" t="s">
        <v>64</v>
      </c>
      <c r="E12" s="32" t="s">
        <v>65</v>
      </c>
      <c r="F12" s="32" t="s">
        <v>66</v>
      </c>
    </row>
    <row r="13" spans="1:7" ht="15" customHeight="1" thickBot="1" x14ac:dyDescent="0.35">
      <c r="A13" s="30" t="s">
        <v>61</v>
      </c>
      <c r="B13" s="33"/>
      <c r="C13" s="33"/>
      <c r="D13" s="33"/>
      <c r="E13" s="33"/>
      <c r="F13" s="33"/>
    </row>
    <row r="14" spans="1:7" ht="15" customHeight="1" thickTop="1" x14ac:dyDescent="0.3">
      <c r="A14" s="28" t="s">
        <v>67</v>
      </c>
      <c r="B14" s="36">
        <v>2</v>
      </c>
      <c r="C14" s="36">
        <v>790511518.27067089</v>
      </c>
      <c r="D14" s="36">
        <v>395255759.13533545</v>
      </c>
      <c r="E14" s="36">
        <v>75.980804051436493</v>
      </c>
      <c r="F14" s="37">
        <v>4.4528055439997973E-13</v>
      </c>
    </row>
    <row r="15" spans="1:7" ht="15" customHeight="1" x14ac:dyDescent="0.3">
      <c r="A15" s="28" t="s">
        <v>68</v>
      </c>
      <c r="B15" s="36">
        <v>33</v>
      </c>
      <c r="C15" s="36">
        <v>171667570.7016221</v>
      </c>
      <c r="D15" s="36">
        <v>5202047.5970188519</v>
      </c>
      <c r="E15" s="26"/>
      <c r="F15" s="26"/>
    </row>
    <row r="16" spans="1:7" ht="15" customHeight="1" x14ac:dyDescent="0.3"/>
    <row r="17" spans="1:7" ht="15" customHeight="1" x14ac:dyDescent="0.3">
      <c r="A17" s="29"/>
      <c r="B17" s="32" t="s">
        <v>70</v>
      </c>
      <c r="C17" s="34" t="s">
        <v>71</v>
      </c>
      <c r="D17" s="32" t="s">
        <v>72</v>
      </c>
      <c r="E17" s="32" t="s">
        <v>66</v>
      </c>
      <c r="F17" s="31" t="s">
        <v>73</v>
      </c>
      <c r="G17" s="31"/>
    </row>
    <row r="18" spans="1:7" ht="15" customHeight="1" thickBot="1" x14ac:dyDescent="0.35">
      <c r="A18" s="30" t="s">
        <v>69</v>
      </c>
      <c r="B18" s="33"/>
      <c r="C18" s="33"/>
      <c r="D18" s="33"/>
      <c r="E18" s="33"/>
      <c r="F18" s="27" t="s">
        <v>74</v>
      </c>
      <c r="G18" s="27" t="s">
        <v>75</v>
      </c>
    </row>
    <row r="19" spans="1:7" ht="15" customHeight="1" thickTop="1" x14ac:dyDescent="0.3">
      <c r="A19" s="28" t="s">
        <v>76</v>
      </c>
      <c r="B19" s="36">
        <v>5792.7982874521986</v>
      </c>
      <c r="C19" s="36">
        <v>4763.0584994001219</v>
      </c>
      <c r="D19" s="36">
        <v>1.2161929752031737</v>
      </c>
      <c r="E19" s="37">
        <v>0.23253949983775279</v>
      </c>
      <c r="F19" s="36">
        <v>-3897.71709222344</v>
      </c>
      <c r="G19" s="36">
        <v>15483.313667127837</v>
      </c>
    </row>
    <row r="20" spans="1:7" ht="15" customHeight="1" x14ac:dyDescent="0.3">
      <c r="A20" s="28" t="s">
        <v>2</v>
      </c>
      <c r="B20" s="36">
        <v>98.350390786959906</v>
      </c>
      <c r="C20" s="36">
        <v>17.236900109753677</v>
      </c>
      <c r="D20" s="36">
        <v>5.7058049974604961</v>
      </c>
      <c r="E20" s="37">
        <v>2.295708939521687E-6</v>
      </c>
      <c r="F20" s="36">
        <v>63.28165383305987</v>
      </c>
      <c r="G20" s="36">
        <v>133.41912774085995</v>
      </c>
    </row>
    <row r="21" spans="1:7" ht="15" customHeight="1" x14ac:dyDescent="0.3">
      <c r="A21" s="28" t="s">
        <v>77</v>
      </c>
      <c r="B21" s="36">
        <v>-5.9972929301515876E-2</v>
      </c>
      <c r="C21" s="36">
        <v>1.5066405993972177E-2</v>
      </c>
      <c r="D21" s="36">
        <v>-3.9805730262087766</v>
      </c>
      <c r="E21" s="37">
        <v>3.5552055210880156E-4</v>
      </c>
      <c r="F21" s="36">
        <v>-9.0625762773834675E-2</v>
      </c>
      <c r="G21" s="36">
        <v>-2.932009582919708E-2</v>
      </c>
    </row>
    <row r="22" spans="1:7" ht="15" customHeight="1" x14ac:dyDescent="0.3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952F-EFCD-4443-BB4E-33FEFFF78242}">
  <dimension ref="A1:G21"/>
  <sheetViews>
    <sheetView showGridLines="0" workbookViewId="0"/>
  </sheetViews>
  <sheetFormatPr defaultColWidth="12.77734375" defaultRowHeight="14.4" x14ac:dyDescent="0.3"/>
  <cols>
    <col min="1" max="1" width="18.33203125" bestFit="1" customWidth="1"/>
    <col min="2" max="7" width="12.77734375" customWidth="1"/>
  </cols>
  <sheetData>
    <row r="1" spans="1:7" s="19" customFormat="1" ht="18" x14ac:dyDescent="0.35">
      <c r="A1" s="25" t="s">
        <v>43</v>
      </c>
      <c r="B1" s="23"/>
    </row>
    <row r="2" spans="1:7" s="19" customFormat="1" ht="10.199999999999999" x14ac:dyDescent="0.2">
      <c r="A2" s="21" t="s">
        <v>44</v>
      </c>
      <c r="B2" s="23" t="s">
        <v>45</v>
      </c>
    </row>
    <row r="3" spans="1:7" s="19" customFormat="1" ht="10.199999999999999" x14ac:dyDescent="0.2">
      <c r="A3" s="21" t="s">
        <v>46</v>
      </c>
      <c r="B3" s="23" t="s">
        <v>47</v>
      </c>
    </row>
    <row r="4" spans="1:7" s="19" customFormat="1" ht="10.199999999999999" x14ac:dyDescent="0.2">
      <c r="A4" s="21" t="s">
        <v>48</v>
      </c>
      <c r="B4" s="23" t="s">
        <v>49</v>
      </c>
    </row>
    <row r="5" spans="1:7" s="19" customFormat="1" ht="10.199999999999999" x14ac:dyDescent="0.2">
      <c r="A5" s="21" t="s">
        <v>50</v>
      </c>
      <c r="B5" s="23" t="s">
        <v>51</v>
      </c>
    </row>
    <row r="6" spans="1:7" s="20" customFormat="1" ht="10.199999999999999" x14ac:dyDescent="0.2">
      <c r="A6" s="22" t="s">
        <v>52</v>
      </c>
      <c r="B6" s="24" t="s">
        <v>1</v>
      </c>
    </row>
    <row r="8" spans="1:7" ht="15" customHeight="1" x14ac:dyDescent="0.3">
      <c r="A8" s="29" t="s">
        <v>54</v>
      </c>
      <c r="B8" s="34" t="s">
        <v>55</v>
      </c>
      <c r="C8" s="32" t="s">
        <v>56</v>
      </c>
      <c r="D8" s="34" t="s">
        <v>57</v>
      </c>
      <c r="E8" s="34" t="s">
        <v>58</v>
      </c>
      <c r="F8" s="34" t="s">
        <v>59</v>
      </c>
      <c r="G8" s="32" t="s">
        <v>60</v>
      </c>
    </row>
    <row r="9" spans="1:7" ht="15" customHeight="1" thickBot="1" x14ac:dyDescent="0.35">
      <c r="A9" s="30" t="s">
        <v>53</v>
      </c>
      <c r="B9" s="33"/>
      <c r="C9" s="33"/>
      <c r="D9" s="33"/>
      <c r="E9" s="33"/>
      <c r="F9" s="33"/>
      <c r="G9" s="33"/>
    </row>
    <row r="10" spans="1:7" ht="15" customHeight="1" thickTop="1" x14ac:dyDescent="0.3">
      <c r="A10" s="28"/>
      <c r="B10" s="35">
        <v>0.89312693581673286</v>
      </c>
      <c r="C10" s="35">
        <v>0.79767572348138649</v>
      </c>
      <c r="D10" s="35">
        <v>0.79172500946613322</v>
      </c>
      <c r="E10" s="36">
        <v>2392.8335901044138</v>
      </c>
      <c r="F10" s="36">
        <v>0</v>
      </c>
      <c r="G10" s="36">
        <v>0</v>
      </c>
    </row>
    <row r="11" spans="1:7" ht="15" customHeight="1" x14ac:dyDescent="0.3"/>
    <row r="12" spans="1:7" ht="15" customHeight="1" x14ac:dyDescent="0.3">
      <c r="A12" s="29"/>
      <c r="B12" s="34" t="s">
        <v>62</v>
      </c>
      <c r="C12" s="34" t="s">
        <v>63</v>
      </c>
      <c r="D12" s="34" t="s">
        <v>64</v>
      </c>
      <c r="E12" s="32" t="s">
        <v>65</v>
      </c>
      <c r="F12" s="32" t="s">
        <v>66</v>
      </c>
    </row>
    <row r="13" spans="1:7" ht="15" customHeight="1" thickBot="1" x14ac:dyDescent="0.35">
      <c r="A13" s="30" t="s">
        <v>61</v>
      </c>
      <c r="B13" s="33"/>
      <c r="C13" s="33"/>
      <c r="D13" s="33"/>
      <c r="E13" s="33"/>
      <c r="F13" s="33"/>
    </row>
    <row r="14" spans="1:7" ht="15" customHeight="1" thickTop="1" x14ac:dyDescent="0.3">
      <c r="A14" s="28" t="s">
        <v>67</v>
      </c>
      <c r="B14" s="36">
        <v>1</v>
      </c>
      <c r="C14" s="36">
        <v>767506900.91475129</v>
      </c>
      <c r="D14" s="36">
        <v>767506900.91475129</v>
      </c>
      <c r="E14" s="36">
        <v>134.04706081265564</v>
      </c>
      <c r="F14" s="37">
        <v>2.4093483099533614E-13</v>
      </c>
    </row>
    <row r="15" spans="1:7" ht="15" customHeight="1" x14ac:dyDescent="0.3">
      <c r="A15" s="28" t="s">
        <v>68</v>
      </c>
      <c r="B15" s="36">
        <v>34</v>
      </c>
      <c r="C15" s="36">
        <v>194672188.05768728</v>
      </c>
      <c r="D15" s="36">
        <v>5725652.5899319788</v>
      </c>
      <c r="E15" s="26"/>
      <c r="F15" s="26"/>
    </row>
    <row r="16" spans="1:7" ht="15" customHeight="1" x14ac:dyDescent="0.3"/>
    <row r="17" spans="1:7" ht="15" customHeight="1" x14ac:dyDescent="0.3">
      <c r="A17" s="29"/>
      <c r="B17" s="32" t="s">
        <v>70</v>
      </c>
      <c r="C17" s="34" t="s">
        <v>71</v>
      </c>
      <c r="D17" s="32" t="s">
        <v>72</v>
      </c>
      <c r="E17" s="32" t="s">
        <v>66</v>
      </c>
      <c r="F17" s="31" t="s">
        <v>73</v>
      </c>
      <c r="G17" s="31"/>
    </row>
    <row r="18" spans="1:7" ht="15" customHeight="1" thickBot="1" x14ac:dyDescent="0.35">
      <c r="A18" s="30" t="s">
        <v>69</v>
      </c>
      <c r="B18" s="33"/>
      <c r="C18" s="33"/>
      <c r="D18" s="33"/>
      <c r="E18" s="33"/>
      <c r="F18" s="27" t="s">
        <v>74</v>
      </c>
      <c r="G18" s="27" t="s">
        <v>75</v>
      </c>
    </row>
    <row r="19" spans="1:7" ht="15" customHeight="1" thickTop="1" x14ac:dyDescent="0.3">
      <c r="A19" s="28" t="s">
        <v>76</v>
      </c>
      <c r="B19" s="36">
        <v>-63993.306457862258</v>
      </c>
      <c r="C19" s="36">
        <v>9144.3432685757962</v>
      </c>
      <c r="D19" s="36">
        <v>-6.9981303827222821</v>
      </c>
      <c r="E19" s="37">
        <v>4.4937916720170012E-8</v>
      </c>
      <c r="F19" s="36">
        <v>-82576.847856741864</v>
      </c>
      <c r="G19" s="36">
        <v>-45409.765058982659</v>
      </c>
    </row>
    <row r="20" spans="1:7" ht="15" customHeight="1" x14ac:dyDescent="0.3">
      <c r="A20" s="28" t="s">
        <v>78</v>
      </c>
      <c r="B20" s="36">
        <v>16653.552701392211</v>
      </c>
      <c r="C20" s="36">
        <v>1438.3952751434992</v>
      </c>
      <c r="D20" s="36">
        <v>11.577869441854775</v>
      </c>
      <c r="E20" s="37">
        <v>2.4093483099585237E-13</v>
      </c>
      <c r="F20" s="36">
        <v>13730.381801253287</v>
      </c>
      <c r="G20" s="36">
        <v>19576.723601531136</v>
      </c>
    </row>
    <row r="21" spans="1:7" ht="15" customHeight="1" x14ac:dyDescent="0.3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11D0-7E84-4CCB-A48C-CD3D811F9789}">
  <dimension ref="A1:G22"/>
  <sheetViews>
    <sheetView showGridLines="0" workbookViewId="0"/>
  </sheetViews>
  <sheetFormatPr defaultColWidth="12.77734375" defaultRowHeight="14.4" x14ac:dyDescent="0.3"/>
  <cols>
    <col min="1" max="1" width="18.33203125" bestFit="1" customWidth="1"/>
    <col min="2" max="7" width="12.77734375" customWidth="1"/>
  </cols>
  <sheetData>
    <row r="1" spans="1:7" s="19" customFormat="1" ht="18" x14ac:dyDescent="0.35">
      <c r="A1" s="25" t="s">
        <v>43</v>
      </c>
      <c r="B1" s="23"/>
    </row>
    <row r="2" spans="1:7" s="19" customFormat="1" ht="10.199999999999999" x14ac:dyDescent="0.2">
      <c r="A2" s="21" t="s">
        <v>44</v>
      </c>
      <c r="B2" s="23" t="s">
        <v>45</v>
      </c>
    </row>
    <row r="3" spans="1:7" s="19" customFormat="1" ht="10.199999999999999" x14ac:dyDescent="0.2">
      <c r="A3" s="21" t="s">
        <v>46</v>
      </c>
      <c r="B3" s="23" t="s">
        <v>47</v>
      </c>
    </row>
    <row r="4" spans="1:7" s="19" customFormat="1" ht="10.199999999999999" x14ac:dyDescent="0.2">
      <c r="A4" s="21" t="s">
        <v>48</v>
      </c>
      <c r="B4" s="23" t="s">
        <v>49</v>
      </c>
    </row>
    <row r="5" spans="1:7" s="19" customFormat="1" ht="10.199999999999999" x14ac:dyDescent="0.2">
      <c r="A5" s="21" t="s">
        <v>50</v>
      </c>
      <c r="B5" s="23" t="s">
        <v>51</v>
      </c>
    </row>
    <row r="6" spans="1:7" s="20" customFormat="1" ht="10.199999999999999" x14ac:dyDescent="0.2">
      <c r="A6" s="22" t="s">
        <v>52</v>
      </c>
      <c r="B6" s="24" t="s">
        <v>1</v>
      </c>
    </row>
    <row r="8" spans="1:7" ht="15" customHeight="1" x14ac:dyDescent="0.3">
      <c r="A8" s="29" t="s">
        <v>54</v>
      </c>
      <c r="B8" s="34" t="s">
        <v>55</v>
      </c>
      <c r="C8" s="32" t="s">
        <v>56</v>
      </c>
      <c r="D8" s="34" t="s">
        <v>57</v>
      </c>
      <c r="E8" s="34" t="s">
        <v>58</v>
      </c>
      <c r="F8" s="34" t="s">
        <v>59</v>
      </c>
      <c r="G8" s="32" t="s">
        <v>60</v>
      </c>
    </row>
    <row r="9" spans="1:7" ht="15" customHeight="1" thickBot="1" x14ac:dyDescent="0.35">
      <c r="A9" s="30" t="s">
        <v>53</v>
      </c>
      <c r="B9" s="33"/>
      <c r="C9" s="33"/>
      <c r="D9" s="33"/>
      <c r="E9" s="33"/>
      <c r="F9" s="33"/>
      <c r="G9" s="33"/>
    </row>
    <row r="10" spans="1:7" ht="15" customHeight="1" thickTop="1" x14ac:dyDescent="0.3">
      <c r="A10" s="28"/>
      <c r="B10" s="35">
        <v>0.90349971934575846</v>
      </c>
      <c r="C10" s="35">
        <v>0.81631174285786434</v>
      </c>
      <c r="D10" s="35">
        <v>0.80517912121288648</v>
      </c>
      <c r="E10" s="36">
        <v>2314.2575215624483</v>
      </c>
      <c r="F10" s="36">
        <v>0</v>
      </c>
      <c r="G10" s="36">
        <v>0</v>
      </c>
    </row>
    <row r="11" spans="1:7" ht="15" customHeight="1" x14ac:dyDescent="0.3"/>
    <row r="12" spans="1:7" ht="15" customHeight="1" x14ac:dyDescent="0.3">
      <c r="A12" s="29"/>
      <c r="B12" s="34" t="s">
        <v>62</v>
      </c>
      <c r="C12" s="34" t="s">
        <v>63</v>
      </c>
      <c r="D12" s="34" t="s">
        <v>64</v>
      </c>
      <c r="E12" s="32" t="s">
        <v>65</v>
      </c>
      <c r="F12" s="32" t="s">
        <v>66</v>
      </c>
    </row>
    <row r="13" spans="1:7" ht="15" customHeight="1" thickBot="1" x14ac:dyDescent="0.35">
      <c r="A13" s="30" t="s">
        <v>61</v>
      </c>
      <c r="B13" s="33"/>
      <c r="C13" s="33"/>
      <c r="D13" s="33"/>
      <c r="E13" s="33"/>
      <c r="F13" s="33"/>
    </row>
    <row r="14" spans="1:7" ht="15" customHeight="1" thickTop="1" x14ac:dyDescent="0.3">
      <c r="A14" s="28" t="s">
        <v>67</v>
      </c>
      <c r="B14" s="36">
        <v>2</v>
      </c>
      <c r="C14" s="36">
        <v>785438089.05879903</v>
      </c>
      <c r="D14" s="36">
        <v>392719044.52939951</v>
      </c>
      <c r="E14" s="36">
        <v>73.326101334460958</v>
      </c>
      <c r="F14" s="37">
        <v>7.2001740255086427E-13</v>
      </c>
    </row>
    <row r="15" spans="1:7" ht="15" customHeight="1" x14ac:dyDescent="0.3">
      <c r="A15" s="28" t="s">
        <v>68</v>
      </c>
      <c r="B15" s="36">
        <v>33</v>
      </c>
      <c r="C15" s="36">
        <v>176740999.91157609</v>
      </c>
      <c r="D15" s="36">
        <v>5355787.8761083661</v>
      </c>
      <c r="E15" s="26"/>
      <c r="F15" s="26"/>
    </row>
    <row r="16" spans="1:7" ht="15" customHeight="1" x14ac:dyDescent="0.3"/>
    <row r="17" spans="1:7" ht="15" customHeight="1" x14ac:dyDescent="0.3">
      <c r="A17" s="29"/>
      <c r="B17" s="32" t="s">
        <v>70</v>
      </c>
      <c r="C17" s="34" t="s">
        <v>71</v>
      </c>
      <c r="D17" s="32" t="s">
        <v>72</v>
      </c>
      <c r="E17" s="32" t="s">
        <v>66</v>
      </c>
      <c r="F17" s="31" t="s">
        <v>73</v>
      </c>
      <c r="G17" s="31"/>
    </row>
    <row r="18" spans="1:7" ht="15" customHeight="1" thickBot="1" x14ac:dyDescent="0.35">
      <c r="A18" s="30" t="s">
        <v>69</v>
      </c>
      <c r="B18" s="33"/>
      <c r="C18" s="33"/>
      <c r="D18" s="33"/>
      <c r="E18" s="33"/>
      <c r="F18" s="27" t="s">
        <v>74</v>
      </c>
      <c r="G18" s="27" t="s">
        <v>75</v>
      </c>
    </row>
    <row r="19" spans="1:7" ht="15" customHeight="1" thickTop="1" x14ac:dyDescent="0.3">
      <c r="A19" s="28" t="s">
        <v>76</v>
      </c>
      <c r="B19" s="36">
        <v>-142287.98969697952</v>
      </c>
      <c r="C19" s="36">
        <v>43694.134050717548</v>
      </c>
      <c r="D19" s="36">
        <v>-3.2564551921733957</v>
      </c>
      <c r="E19" s="37">
        <v>2.6118803316802206E-3</v>
      </c>
      <c r="F19" s="36">
        <v>-231184.3738319664</v>
      </c>
      <c r="G19" s="36">
        <v>-53391.605561992648</v>
      </c>
    </row>
    <row r="20" spans="1:7" ht="15" customHeight="1" x14ac:dyDescent="0.3">
      <c r="A20" s="28" t="s">
        <v>2</v>
      </c>
      <c r="B20" s="36">
        <v>-29.137305284442846</v>
      </c>
      <c r="C20" s="36">
        <v>15.924160069099838</v>
      </c>
      <c r="D20" s="36">
        <v>-1.8297546092231616</v>
      </c>
      <c r="E20" s="37">
        <v>7.6333427647473931E-2</v>
      </c>
      <c r="F20" s="36">
        <v>-61.53525254405838</v>
      </c>
      <c r="G20" s="36">
        <v>3.2606419751726889</v>
      </c>
    </row>
    <row r="21" spans="1:7" ht="15" customHeight="1" x14ac:dyDescent="0.3">
      <c r="A21" s="28" t="s">
        <v>78</v>
      </c>
      <c r="B21" s="36">
        <v>31704.474449336529</v>
      </c>
      <c r="C21" s="36">
        <v>8342.4609036382462</v>
      </c>
      <c r="D21" s="36">
        <v>3.8003743518306248</v>
      </c>
      <c r="E21" s="37">
        <v>5.9072972698469251E-4</v>
      </c>
      <c r="F21" s="36">
        <v>14731.610122511487</v>
      </c>
      <c r="G21" s="36">
        <v>48677.338776161574</v>
      </c>
    </row>
    <row r="22" spans="1:7" ht="15" customHeight="1" x14ac:dyDescent="0.3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Data</vt:lpstr>
      <vt:lpstr>_PalUtilTempWorksheet</vt:lpstr>
      <vt:lpstr>_STDS_DG34765086</vt:lpstr>
      <vt:lpstr>Regression</vt:lpstr>
      <vt:lpstr>Regression (2)</vt:lpstr>
      <vt:lpstr>Regression (3)</vt:lpstr>
      <vt:lpstr>Regression (4)</vt:lpstr>
      <vt:lpstr>ST_Cost</vt:lpstr>
      <vt:lpstr>ST_Month</vt:lpstr>
      <vt:lpstr>ST_Units</vt:lpstr>
      <vt:lpstr>Regression!StatToolsHeader</vt:lpstr>
      <vt:lpstr>'Regression (2)'!StatToolsHeader</vt:lpstr>
      <vt:lpstr>'Regression (3)'!StatToolsHeader</vt:lpstr>
      <vt:lpstr>'Regression (4)'!StatToolsHeader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User</cp:lastModifiedBy>
  <dcterms:created xsi:type="dcterms:W3CDTF">2007-05-15T17:00:07Z</dcterms:created>
  <dcterms:modified xsi:type="dcterms:W3CDTF">2020-12-02T06:48:38Z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24030405-e428-4e8a-80a5-1843502b4d1e</vt:lpwstr>
  </property>
</Properties>
</file>